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<sst xmlns="http://schemas.openxmlformats.org/spreadsheetml/2006/main" count="1195" uniqueCount="657">
  <si>
    <t>Figures Finalised as at 2015/05/07</t>
  </si>
  <si>
    <t>Third Quarter 2014/15</t>
  </si>
  <si>
    <t>Third Quarter 2013/14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</si>
  <si>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</si>
  <si>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</si>
  <si>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</si>
  <si>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</si>
  <si>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</si>
  <si>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</si>
  <si>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</si>
  <si>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</si>
  <si>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</si>
  <si>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</si>
  <si>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</si>
  <si>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</si>
  <si>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</si>
  <si>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</si>
  <si>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</si>
  <si>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</si>
  <si>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</si>
  <si>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</si>
  <si>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</si>
  <si>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</si>
  <si>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</si>
  <si>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</si>
  <si>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</si>
  <si>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</si>
  <si>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</si>
  <si>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</si>
  <si>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</si>
  <si>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</si>
  <si>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</si>
  <si>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</si>
  <si>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</si>
  <si>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</si>
  <si>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</si>
  <si>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</si>
  <si>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</si>
  <si>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</si>
  <si>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</si>
  <si>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</si>
  <si>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</si>
  <si>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</si>
  <si>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</si>
  <si>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</si>
  <si>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</si>
  <si>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</si>
  <si>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</si>
  <si>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</si>
  <si>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</si>
  <si>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</si>
  <si>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</si>
  <si>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</si>
  <si>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</si>
  <si>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</si>
  <si>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</si>
  <si>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</si>
  <si>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</si>
  <si>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</si>
  <si>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</si>
  <si>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</si>
  <si>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</si>
  <si>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</si>
  <si>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</si>
  <si>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</si>
  <si>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</si>
  <si>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</si>
  <si>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</si>
  <si>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</si>
  <si>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</si>
  <si>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</si>
  <si>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</si>
  <si>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</si>
  <si>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</si>
  <si>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</si>
  <si>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</si>
  <si>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</si>
  <si>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</si>
  <si>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</si>
  <si>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</si>
  <si>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</si>
  <si>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</si>
  <si>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</si>
  <si>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</si>
  <si>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</si>
  <si>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</si>
  <si>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</si>
  <si>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</si>
  <si>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</si>
  <si>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</si>
  <si>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</si>
  <si>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</si>
  <si>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</si>
  <si>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</si>
  <si>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</si>
  <si>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</si>
  <si>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</si>
  <si>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</si>
  <si>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</si>
  <si>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</si>
  <si>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</si>
  <si>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</si>
  <si>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</si>
  <si>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</si>
  <si>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</si>
  <si>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</si>
  <si>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</si>
  <si>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</si>
  <si>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</si>
  <si>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</si>
  <si>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</si>
  <si>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</si>
  <si>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</si>
  <si>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</si>
  <si>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</si>
  <si>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</si>
  <si>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</si>
  <si>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</si>
  <si>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</si>
  <si>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</si>
  <si>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</si>
  <si>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</si>
  <si>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</si>
  <si>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</si>
  <si>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</si>
  <si>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</si>
  <si>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</si>
  <si>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</si>
  <si>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</si>
  <si>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</si>
  <si>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</si>
  <si>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</si>
  <si>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</si>
  <si>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</si>
  <si>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</si>
  <si>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</si>
  <si>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</si>
  <si>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</si>
  <si>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</si>
  <si>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</si>
  <si>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</si>
  <si>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</si>
  <si>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</si>
  <si>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</si>
  <si>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</si>
  <si>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</si>
  <si>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</si>
  <si>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</si>
  <si>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</si>
  <si>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</si>
  <si>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</si>
  <si>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</si>
  <si>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</si>
  <si>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</si>
  <si>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</si>
  <si>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</si>
  <si>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</si>
  <si>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</si>
  <si>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</si>
  <si>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</si>
  <si>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</si>
  <si>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</si>
  <si>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</si>
  <si>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</si>
  <si>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</si>
  <si>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</si>
  <si>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</si>
  <si>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</si>
  <si>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</si>
  <si>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</si>
  <si>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</si>
  <si>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</si>
  <si>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</si>
  <si>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</si>
  <si>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</si>
  <si>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</si>
  <si>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</si>
  <si>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</si>
  <si>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</si>
  <si>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</si>
  <si>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</si>
  <si>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</si>
  <si>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</si>
  <si>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</si>
  <si>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</si>
  <si>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</si>
  <si>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</si>
  <si>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</si>
  <si>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</si>
  <si>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</si>
  <si>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</si>
  <si>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</si>
  <si>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</si>
  <si>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</si>
  <si>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</si>
  <si>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</si>
  <si>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</si>
  <si>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</si>
  <si>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</si>
  <si>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</si>
  <si>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</si>
  <si>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</si>
  <si>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</si>
  <si>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</si>
  <si>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</si>
  <si>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</si>
  <si>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</si>
  <si>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</si>
  <si>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</si>
  <si>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</si>
  <si>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</si>
  <si>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</si>
  <si>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</si>
  <si>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</si>
  <si>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</si>
  <si>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</si>
  <si>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</si>
  <si>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</si>
  <si>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</si>
  <si>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</si>
  <si>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</si>
  <si>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</si>
  <si>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</si>
  <si>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</si>
  <si>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</si>
  <si>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</si>
  <si>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</si>
  <si>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</si>
  <si>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</si>
  <si>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</si>
  <si>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</si>
  <si>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</si>
  <si>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</si>
  <si>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</si>
  <si>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</si>
  <si>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</si>
  <si>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</si>
  <si>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</si>
  <si>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</si>
  <si>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</si>
  <si>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</si>
  <si>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</si>
  <si>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</si>
  <si>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</si>
  <si>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</si>
  <si>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</si>
  <si>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</si>
  <si>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</si>
  <si>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</si>
  <si>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</si>
  <si>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</si>
  <si>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</si>
  <si>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</si>
  <si>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</si>
  <si>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</si>
  <si>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</si>
  <si>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</si>
  <si>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</si>
  <si>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</si>
  <si>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</si>
  <si>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</si>
  <si>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</si>
  <si>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</si>
  <si>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</si>
  <si>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</si>
  <si>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</si>
  <si>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</si>
  <si>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</si>
  <si>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</si>
  <si>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</si>
  <si>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</si>
  <si>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</si>
  <si>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</si>
  <si>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</si>
  <si>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</si>
  <si>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</si>
  <si>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</si>
  <si>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</si>
  <si>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</si>
  <si>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</si>
  <si>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</si>
  <si>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</si>
  <si>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</si>
  <si>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</si>
  <si>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</si>
  <si>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</si>
  <si>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</si>
  <si>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</si>
  <si>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</si>
  <si>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</si>
  <si>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</si>
  <si>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</si>
  <si>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</si>
  <si>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</si>
  <si>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</si>
  <si>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</si>
  <si>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</si>
  <si>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</si>
  <si>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</si>
  <si>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</si>
  <si>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</si>
  <si>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</si>
  <si>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</si>
  <si>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</si>
  <si>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</si>
  <si>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</si>
  <si>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</si>
  <si>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</si>
  <si>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</si>
  <si>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</si>
  <si>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</si>
  <si>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</si>
  <si>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</si>
  <si>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</si>
  <si>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</si>
  <si>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</si>
  <si>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</si>
  <si>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</si>
  <si>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</si>
  <si>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</si>
  <si>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</si>
  <si>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</si>
  <si>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</si>
  <si>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</si>
  <si>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</si>
  <si>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</si>
  <si>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</si>
  <si>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</si>
  <si>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</si>
  <si>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</si>
  <si>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</si>
  <si>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</si>
  <si>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</si>
  <si>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</si>
  <si>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</si>
  <si>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</si>
  <si>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</si>
  <si>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</si>
  <si>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</si>
  <si>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</si>
  <si>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</si>
  <si>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</si>
  <si>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</si>
  <si>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</si>
  <si>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</si>
  <si>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</si>
  <si>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</si>
  <si>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</si>
  <si>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</si>
  <si>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</si>
  <si>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</si>
  <si>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</si>
  <si>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</si>
  <si>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</si>
  <si>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</si>
  <si>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</si>
  <si>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</si>
  <si>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</si>
  <si>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</si>
  <si>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</si>
  <si>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</si>
  <si>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</si>
  <si>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</si>
  <si>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</si>
  <si>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</si>
  <si>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</si>
  <si>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</si>
  <si>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</si>
  <si>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</si>
  <si>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</si>
  <si>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</si>
  <si>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</si>
  <si>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</si>
  <si>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</si>
  <si>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</si>
  <si>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</si>
  <si>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</si>
  <si>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</si>
  <si>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</si>
  <si>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</si>
  <si>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</si>
  <si>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</si>
  <si>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</si>
  <si>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</si>
  <si>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</si>
  <si>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</si>
  <si>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</si>
  <si>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</si>
  <si>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</si>
  <si>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</si>
  <si>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</si>
  <si>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</si>
  <si>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</si>
  <si>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</si>
  <si>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</si>
  <si>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</si>
  <si>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</si>
  <si>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</si>
  <si>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</si>
  <si>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</si>
  <si>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</si>
  <si>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</si>
  <si>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</si>
  <si>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</si>
  <si>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</si>
  <si>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</si>
  <si>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</si>
  <si>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</si>
  <si>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</si>
  <si>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</si>
  <si>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</si>
  <si>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</si>
  <si>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</si>
  <si>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</si>
  <si>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</si>
  <si>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</si>
  <si>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</si>
  <si>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</si>
  <si>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</si>
  <si>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</si>
  <si>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</si>
  <si>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</si>
  <si>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</si>
  <si>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</si>
  <si>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</si>
  <si>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</si>
  <si>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</si>
  <si>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</si>
  <si>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</si>
  <si>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</si>
  <si>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</si>
  <si>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</si>
  <si>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</si>
  <si>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</si>
  <si>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</si>
  <si>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</si>
  <si>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</si>
  <si>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</si>
  <si>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</si>
  <si>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</si>
  <si>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</si>
  <si>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</si>
  <si>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</si>
  <si>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</si>
  <si>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</si>
  <si>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</si>
  <si>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</si>
  <si>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</si>
  <si>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</si>
  <si>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</si>
  <si>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</si>
  <si>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</si>
  <si>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</si>
  <si>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</si>
  <si>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</si>
  <si>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</si>
  <si>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</si>
  <si>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</si>
  <si>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</si>
  <si>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</si>
  <si>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</si>
  <si>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</si>
  <si>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</si>
  <si>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</si>
  <si>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</si>
  <si>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</si>
  <si>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</si>
  <si>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</si>
  <si>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</si>
  <si>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</si>
  <si>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</si>
  <si>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</si>
  <si>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</si>
  <si>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</si>
  <si>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</si>
  <si>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</si>
  <si>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</si>
  <si>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</si>
  <si>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</si>
  <si>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</si>
  <si>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</si>
  <si>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</si>
  <si>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</si>
  <si>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</si>
  <si>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</si>
  <si>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</si>
  <si>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</si>
  <si>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</si>
  <si>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</si>
  <si>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</si>
  <si>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</si>
  <si>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</si>
  <si>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</si>
  <si>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</si>
  <si>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</si>
  <si>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</si>
  <si>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</si>
  <si>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</si>
  <si>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</si>
  <si>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</si>
  <si>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</si>
  <si>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</si>
  <si>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</si>
  <si>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</si>
  <si>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</si>
  <si>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</si>
  <si>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</si>
  <si>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</si>
  <si>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</si>
  <si>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</si>
  <si>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</si>
  <si>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</si>
  <si>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</si>
  <si>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</si>
  <si>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</si>
  <si>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</si>
  <si>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</si>
  <si>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</si>
  <si>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</si>
  <si>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</si>
  <si>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</si>
  <si>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</si>
  <si>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</si>
  <si>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</si>
  <si>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</si>
  <si>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</si>
  <si>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</si>
  <si>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</si>
  <si>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</si>
  <si>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</si>
  <si>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</si>
  <si>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</si>
  <si>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</si>
  <si>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</si>
  <si>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</si>
  <si>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</si>
  <si>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</si>
  <si>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</si>
  <si>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</si>
  <si>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</si>
  <si>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</si>
  <si>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</si>
  <si>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</si>
  <si>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</si>
  <si>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</si>
  <si>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</si>
  <si>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</si>
  <si>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</si>
  <si>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</si>
  <si>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</si>
  <si>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</si>
  <si>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</si>
  <si>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</si>
  <si>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</si>
  <si>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</si>
  <si>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</si>
  <si>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</si>
  <si>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</si>
  <si>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</si>
  <si>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</si>
  <si>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</si>
  <si>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</si>
  <si>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</si>
  <si>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</si>
  <si>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</si>
  <si>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</si>
  <si>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</si>
  <si>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</si>
  <si>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</si>
  <si>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</si>
  <si>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</si>
  <si>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</si>
  <si>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</si>
  <si>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</si>
  <si>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</si>
  <si>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</si>
  <si>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</si>
  <si>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</si>
  <si>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</si>
  <si>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</si>
  <si>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</si>
  <si>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</si>
  <si>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</si>
  <si>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</si>
  <si>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</si>
  <si>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</si>
  <si>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</si>
  <si>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</si>
  <si>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</si>
  <si>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</si>
  <si>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</si>
  <si>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</si>
  <si>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</si>
  <si>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</si>
  <si>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</si>
  <si>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</si>
  <si>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</si>
  <si>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</si>
  <si>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</si>
  <si>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</si>
  <si>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</si>
  <si>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</si>
  <si>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</si>
  <si>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</si>
  <si>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</si>
  <si>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</si>
  <si>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</si>
  <si>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</si>
  <si>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</si>
  <si>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</si>
  <si>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</si>
  <si>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</si>
  <si>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</si>
  <si>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</si>
  <si>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</si>
  <si>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</si>
  <si>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</si>
  <si>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</si>
  <si>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</si>
  <si>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</si>
  <si>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</si>
  <si>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</si>
  <si>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</si>
  <si>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</si>
  <si>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</si>
  <si>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</si>
  <si>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</si>
  <si>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</si>
  <si>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</si>
  <si>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</si>
  <si>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</si>
  <si>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</si>
  <si>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</si>
  <si>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</si>
  <si>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</si>
  <si>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</si>
  <si>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</si>
  <si>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</si>
  <si>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</si>
  <si>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</si>
  <si>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</si>
  <si>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</si>
  <si>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</si>
  <si>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</si>
  <si>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</si>
  <si>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</si>
  <si>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</si>
  <si>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</si>
  <si>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</si>
  <si>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</si>
  <si>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</si>
  <si>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</si>
  <si>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</si>
  <si>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</si>
  <si>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</si>
  <si>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</si>
  <si>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 31 MARCH 2015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</si>
</sst>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12</v>
      </c>
      <c r="C9" s="57" t="s">
        <v>13</v>
      </c>
      <c r="D9" s="58">
        <v>711028749</v>
      </c>
      <c r="E9" s="59">
        <v>2300062680</v>
      </c>
      <c r="F9" s="59">
        <v>2863658814</v>
      </c>
      <c r="G9" s="59">
        <v>328546000</v>
      </c>
      <c r="H9" s="60">
        <v>6203296243</v>
      </c>
      <c r="I9" s="61">
        <v>546140685</v>
      </c>
      <c r="J9" s="62">
        <v>3131822899</v>
      </c>
      <c r="K9" s="59">
        <v>2052396616</v>
      </c>
      <c r="L9" s="62">
        <v>563476000</v>
      </c>
      <c r="M9" s="60">
        <v>6293836200</v>
      </c>
    </row>
    <row r="10" spans="1:13" s="8" customFormat="1" ht="12.75">
      <c r="A10" s="24"/>
      <c r="B10" s="56" t="s">
        <v>14</v>
      </c>
      <c r="C10" s="57" t="s">
        <v>15</v>
      </c>
      <c r="D10" s="58">
        <v>420717240</v>
      </c>
      <c r="E10" s="59">
        <v>1555151144</v>
      </c>
      <c r="F10" s="59">
        <v>844403472</v>
      </c>
      <c r="G10" s="59">
        <v>79062000</v>
      </c>
      <c r="H10" s="60">
        <v>2899333856</v>
      </c>
      <c r="I10" s="61">
        <v>466367190</v>
      </c>
      <c r="J10" s="62">
        <v>1430002338</v>
      </c>
      <c r="K10" s="59">
        <v>1077617698</v>
      </c>
      <c r="L10" s="62">
        <v>137916000</v>
      </c>
      <c r="M10" s="60">
        <v>3111903226</v>
      </c>
    </row>
    <row r="11" spans="1:13" s="8" customFormat="1" ht="12.75">
      <c r="A11" s="24"/>
      <c r="B11" s="56" t="s">
        <v>16</v>
      </c>
      <c r="C11" s="57" t="s">
        <v>17</v>
      </c>
      <c r="D11" s="58">
        <v>5068783200</v>
      </c>
      <c r="E11" s="59">
        <v>13659444954</v>
      </c>
      <c r="F11" s="59">
        <v>5546729673</v>
      </c>
      <c r="G11" s="59">
        <v>1633856000</v>
      </c>
      <c r="H11" s="60">
        <v>25908813827</v>
      </c>
      <c r="I11" s="61">
        <v>4242689617</v>
      </c>
      <c r="J11" s="62">
        <v>12304345117</v>
      </c>
      <c r="K11" s="59">
        <v>3786322048</v>
      </c>
      <c r="L11" s="62">
        <v>1704054000</v>
      </c>
      <c r="M11" s="60">
        <v>22037410782</v>
      </c>
    </row>
    <row r="12" spans="1:13" s="8" customFormat="1" ht="12.75">
      <c r="A12" s="24"/>
      <c r="B12" s="56" t="s">
        <v>18</v>
      </c>
      <c r="C12" s="57" t="s">
        <v>19</v>
      </c>
      <c r="D12" s="58">
        <v>2558820948</v>
      </c>
      <c r="E12" s="59">
        <v>5499693493</v>
      </c>
      <c r="F12" s="59">
        <v>2853142660</v>
      </c>
      <c r="G12" s="59">
        <v>1085026000</v>
      </c>
      <c r="H12" s="60">
        <v>11996683101</v>
      </c>
      <c r="I12" s="61">
        <v>1734934722</v>
      </c>
      <c r="J12" s="62">
        <v>5151686722</v>
      </c>
      <c r="K12" s="59">
        <v>2749006295</v>
      </c>
      <c r="L12" s="62">
        <v>902594000</v>
      </c>
      <c r="M12" s="60">
        <v>10538221739</v>
      </c>
    </row>
    <row r="13" spans="1:13" s="8" customFormat="1" ht="12.75">
      <c r="A13" s="24"/>
      <c r="B13" s="56" t="s">
        <v>20</v>
      </c>
      <c r="C13" s="57" t="s">
        <v>21</v>
      </c>
      <c r="D13" s="58">
        <v>254234235</v>
      </c>
      <c r="E13" s="59">
        <v>526221223</v>
      </c>
      <c r="F13" s="59">
        <v>1678408598</v>
      </c>
      <c r="G13" s="59">
        <v>329448000</v>
      </c>
      <c r="H13" s="60">
        <v>2788312056</v>
      </c>
      <c r="I13" s="61">
        <v>225200416</v>
      </c>
      <c r="J13" s="62">
        <v>610307971</v>
      </c>
      <c r="K13" s="59">
        <v>1661066529</v>
      </c>
      <c r="L13" s="62">
        <v>406240000</v>
      </c>
      <c r="M13" s="60">
        <v>2902814916</v>
      </c>
    </row>
    <row r="14" spans="1:13" s="8" customFormat="1" ht="12.75">
      <c r="A14" s="24"/>
      <c r="B14" s="56" t="s">
        <v>22</v>
      </c>
      <c r="C14" s="57" t="s">
        <v>23</v>
      </c>
      <c r="D14" s="58">
        <v>436788001</v>
      </c>
      <c r="E14" s="59">
        <v>1239484774</v>
      </c>
      <c r="F14" s="59">
        <v>485427983</v>
      </c>
      <c r="G14" s="59">
        <v>291925000</v>
      </c>
      <c r="H14" s="60">
        <v>2453625758</v>
      </c>
      <c r="I14" s="61">
        <v>340870287</v>
      </c>
      <c r="J14" s="62">
        <v>1097379493</v>
      </c>
      <c r="K14" s="59">
        <v>932393934</v>
      </c>
      <c r="L14" s="62">
        <v>246797000</v>
      </c>
      <c r="M14" s="60">
        <v>2617440714</v>
      </c>
    </row>
    <row r="15" spans="1:13" s="8" customFormat="1" ht="12.75">
      <c r="A15" s="24"/>
      <c r="B15" s="56" t="s">
        <v>24</v>
      </c>
      <c r="C15" s="57" t="s">
        <v>25</v>
      </c>
      <c r="D15" s="58">
        <v>339941078</v>
      </c>
      <c r="E15" s="59">
        <v>1328954605</v>
      </c>
      <c r="F15" s="59">
        <v>844997480</v>
      </c>
      <c r="G15" s="59">
        <v>294692000</v>
      </c>
      <c r="H15" s="60">
        <v>2808585163</v>
      </c>
      <c r="I15" s="61">
        <v>251794778</v>
      </c>
      <c r="J15" s="62">
        <v>1311194732</v>
      </c>
      <c r="K15" s="59">
        <v>630172759</v>
      </c>
      <c r="L15" s="62">
        <v>309234000</v>
      </c>
      <c r="M15" s="60">
        <v>2502396269</v>
      </c>
    </row>
    <row r="16" spans="1:13" s="8" customFormat="1" ht="12.75">
      <c r="A16" s="24"/>
      <c r="B16" s="56" t="s">
        <v>26</v>
      </c>
      <c r="C16" s="57" t="s">
        <v>27</v>
      </c>
      <c r="D16" s="58">
        <v>131151385</v>
      </c>
      <c r="E16" s="59">
        <v>602133853</v>
      </c>
      <c r="F16" s="59">
        <v>324380415</v>
      </c>
      <c r="G16" s="59">
        <v>42019000</v>
      </c>
      <c r="H16" s="60">
        <v>1099684653</v>
      </c>
      <c r="I16" s="61">
        <v>76263598</v>
      </c>
      <c r="J16" s="62">
        <v>401999543</v>
      </c>
      <c r="K16" s="59">
        <v>403234199</v>
      </c>
      <c r="L16" s="62">
        <v>46356000</v>
      </c>
      <c r="M16" s="60">
        <v>927853340</v>
      </c>
    </row>
    <row r="17" spans="1:13" s="8" customFormat="1" ht="12.75">
      <c r="A17" s="24"/>
      <c r="B17" s="63" t="s">
        <v>28</v>
      </c>
      <c r="C17" s="57" t="s">
        <v>29</v>
      </c>
      <c r="D17" s="58">
        <v>1701075542</v>
      </c>
      <c r="E17" s="59">
        <v>5657897063</v>
      </c>
      <c r="F17" s="59">
        <v>2522582876</v>
      </c>
      <c r="G17" s="59">
        <v>1207246000</v>
      </c>
      <c r="H17" s="60">
        <v>11088801481</v>
      </c>
      <c r="I17" s="61">
        <v>1526279088</v>
      </c>
      <c r="J17" s="62">
        <v>5125721064</v>
      </c>
      <c r="K17" s="59">
        <v>1533267219</v>
      </c>
      <c r="L17" s="62">
        <v>1285271000</v>
      </c>
      <c r="M17" s="60">
        <v>9470538371</v>
      </c>
    </row>
    <row r="18" spans="1:13" s="8" customFormat="1" ht="12.75">
      <c r="A18" s="25"/>
      <c r="B18" s="64" t="s">
        <v>654</v>
      </c>
      <c r="C18" s="65"/>
      <c r="D18" s="66">
        <f aca="true" t="shared" si="0" ref="D18:M18">SUM(D9:D17)</f>
        <v>11622540378</v>
      </c>
      <c r="E18" s="67">
        <f t="shared" si="0"/>
        <v>32369043789</v>
      </c>
      <c r="F18" s="67">
        <f t="shared" si="0"/>
        <v>17963731971</v>
      </c>
      <c r="G18" s="67">
        <f t="shared" si="0"/>
        <v>5291820000</v>
      </c>
      <c r="H18" s="68">
        <f t="shared" si="0"/>
        <v>67247136138</v>
      </c>
      <c r="I18" s="69">
        <f t="shared" si="0"/>
        <v>9410540381</v>
      </c>
      <c r="J18" s="70">
        <f t="shared" si="0"/>
        <v>30564459879</v>
      </c>
      <c r="K18" s="67">
        <f t="shared" si="0"/>
        <v>14825477297</v>
      </c>
      <c r="L18" s="70">
        <f t="shared" si="0"/>
        <v>5601938000</v>
      </c>
      <c r="M18" s="68">
        <f t="shared" si="0"/>
        <v>60402415557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483</v>
      </c>
      <c r="C9" s="57" t="s">
        <v>484</v>
      </c>
      <c r="D9" s="58">
        <v>10064851</v>
      </c>
      <c r="E9" s="59">
        <v>7966537</v>
      </c>
      <c r="F9" s="59">
        <v>18467101</v>
      </c>
      <c r="G9" s="59">
        <v>15591000</v>
      </c>
      <c r="H9" s="60">
        <v>52089489</v>
      </c>
      <c r="I9" s="61">
        <v>203170</v>
      </c>
      <c r="J9" s="62">
        <v>5015791</v>
      </c>
      <c r="K9" s="59">
        <v>28300558</v>
      </c>
      <c r="L9" s="62">
        <v>300000</v>
      </c>
      <c r="M9" s="60">
        <v>33819519</v>
      </c>
    </row>
    <row r="10" spans="1:13" s="8" customFormat="1" ht="12.75">
      <c r="A10" s="24" t="s">
        <v>89</v>
      </c>
      <c r="B10" s="77" t="s">
        <v>485</v>
      </c>
      <c r="C10" s="57" t="s">
        <v>486</v>
      </c>
      <c r="D10" s="58">
        <v>2828906</v>
      </c>
      <c r="E10" s="59">
        <v>22178452</v>
      </c>
      <c r="F10" s="59">
        <v>28058242</v>
      </c>
      <c r="G10" s="59">
        <v>5592000</v>
      </c>
      <c r="H10" s="60">
        <v>58657600</v>
      </c>
      <c r="I10" s="61">
        <v>2288955</v>
      </c>
      <c r="J10" s="62">
        <v>19174260</v>
      </c>
      <c r="K10" s="59">
        <v>25912965</v>
      </c>
      <c r="L10" s="62">
        <v>4510000</v>
      </c>
      <c r="M10" s="60">
        <v>51886180</v>
      </c>
    </row>
    <row r="11" spans="1:13" s="8" customFormat="1" ht="12.75">
      <c r="A11" s="24" t="s">
        <v>89</v>
      </c>
      <c r="B11" s="77" t="s">
        <v>487</v>
      </c>
      <c r="C11" s="57" t="s">
        <v>488</v>
      </c>
      <c r="D11" s="58">
        <v>16582985</v>
      </c>
      <c r="E11" s="59">
        <v>35693842</v>
      </c>
      <c r="F11" s="59">
        <v>229147</v>
      </c>
      <c r="G11" s="59">
        <v>300000</v>
      </c>
      <c r="H11" s="60">
        <v>52805974</v>
      </c>
      <c r="I11" s="61">
        <v>5656796</v>
      </c>
      <c r="J11" s="62">
        <v>40625873</v>
      </c>
      <c r="K11" s="59">
        <v>11339792</v>
      </c>
      <c r="L11" s="62">
        <v>300000</v>
      </c>
      <c r="M11" s="60">
        <v>57922461</v>
      </c>
    </row>
    <row r="12" spans="1:13" s="8" customFormat="1" ht="12.75">
      <c r="A12" s="24" t="s">
        <v>108</v>
      </c>
      <c r="B12" s="77" t="s">
        <v>489</v>
      </c>
      <c r="C12" s="57" t="s">
        <v>490</v>
      </c>
      <c r="D12" s="58">
        <v>0</v>
      </c>
      <c r="E12" s="59">
        <v>0</v>
      </c>
      <c r="F12" s="59">
        <v>19624497</v>
      </c>
      <c r="G12" s="59">
        <v>1800000</v>
      </c>
      <c r="H12" s="60">
        <v>21424497</v>
      </c>
      <c r="I12" s="61">
        <v>0</v>
      </c>
      <c r="J12" s="62">
        <v>0</v>
      </c>
      <c r="K12" s="59">
        <v>22185667</v>
      </c>
      <c r="L12" s="62">
        <v>600000</v>
      </c>
      <c r="M12" s="60">
        <v>22785667</v>
      </c>
    </row>
    <row r="13" spans="1:13" s="37" customFormat="1" ht="12.75">
      <c r="A13" s="46"/>
      <c r="B13" s="78" t="s">
        <v>491</v>
      </c>
      <c r="C13" s="79"/>
      <c r="D13" s="66">
        <f aca="true" t="shared" si="0" ref="D13:M13">SUM(D9:D12)</f>
        <v>29476742</v>
      </c>
      <c r="E13" s="67">
        <f t="shared" si="0"/>
        <v>65838831</v>
      </c>
      <c r="F13" s="67">
        <f t="shared" si="0"/>
        <v>66378987</v>
      </c>
      <c r="G13" s="67">
        <f t="shared" si="0"/>
        <v>23283000</v>
      </c>
      <c r="H13" s="80">
        <f t="shared" si="0"/>
        <v>184977560</v>
      </c>
      <c r="I13" s="81">
        <f t="shared" si="0"/>
        <v>8148921</v>
      </c>
      <c r="J13" s="82">
        <f t="shared" si="0"/>
        <v>64815924</v>
      </c>
      <c r="K13" s="67">
        <f t="shared" si="0"/>
        <v>87738982</v>
      </c>
      <c r="L13" s="82">
        <f t="shared" si="0"/>
        <v>5710000</v>
      </c>
      <c r="M13" s="80">
        <f t="shared" si="0"/>
        <v>166413827</v>
      </c>
    </row>
    <row r="14" spans="1:13" s="8" customFormat="1" ht="12.75">
      <c r="A14" s="24" t="s">
        <v>89</v>
      </c>
      <c r="B14" s="77" t="s">
        <v>492</v>
      </c>
      <c r="C14" s="57" t="s">
        <v>493</v>
      </c>
      <c r="D14" s="58">
        <v>8579119</v>
      </c>
      <c r="E14" s="59">
        <v>2933496</v>
      </c>
      <c r="F14" s="59">
        <v>13885159</v>
      </c>
      <c r="G14" s="59">
        <v>600000</v>
      </c>
      <c r="H14" s="60">
        <v>25997774</v>
      </c>
      <c r="I14" s="61">
        <v>198867</v>
      </c>
      <c r="J14" s="62">
        <v>3260615</v>
      </c>
      <c r="K14" s="59">
        <v>3558255</v>
      </c>
      <c r="L14" s="62">
        <v>600000</v>
      </c>
      <c r="M14" s="60">
        <v>7617737</v>
      </c>
    </row>
    <row r="15" spans="1:13" s="8" customFormat="1" ht="12.75">
      <c r="A15" s="24" t="s">
        <v>89</v>
      </c>
      <c r="B15" s="77" t="s">
        <v>494</v>
      </c>
      <c r="C15" s="57" t="s">
        <v>495</v>
      </c>
      <c r="D15" s="58">
        <v>-268297</v>
      </c>
      <c r="E15" s="59">
        <v>25134567</v>
      </c>
      <c r="F15" s="59">
        <v>2297672</v>
      </c>
      <c r="G15" s="59">
        <v>300000</v>
      </c>
      <c r="H15" s="60">
        <v>27463942</v>
      </c>
      <c r="I15" s="61">
        <v>467484</v>
      </c>
      <c r="J15" s="62">
        <v>26325835</v>
      </c>
      <c r="K15" s="59">
        <v>9914647</v>
      </c>
      <c r="L15" s="62">
        <v>300000</v>
      </c>
      <c r="M15" s="60">
        <v>37007966</v>
      </c>
    </row>
    <row r="16" spans="1:13" s="8" customFormat="1" ht="12.75">
      <c r="A16" s="24" t="s">
        <v>89</v>
      </c>
      <c r="B16" s="77" t="s">
        <v>496</v>
      </c>
      <c r="C16" s="57" t="s">
        <v>497</v>
      </c>
      <c r="D16" s="58">
        <v>0</v>
      </c>
      <c r="E16" s="59">
        <v>2848806</v>
      </c>
      <c r="F16" s="59">
        <v>5602261</v>
      </c>
      <c r="G16" s="59">
        <v>300000</v>
      </c>
      <c r="H16" s="60">
        <v>8751067</v>
      </c>
      <c r="I16" s="61">
        <v>0</v>
      </c>
      <c r="J16" s="62">
        <v>688169</v>
      </c>
      <c r="K16" s="59">
        <v>2358098</v>
      </c>
      <c r="L16" s="62">
        <v>300000</v>
      </c>
      <c r="M16" s="60">
        <v>3346267</v>
      </c>
    </row>
    <row r="17" spans="1:13" s="8" customFormat="1" ht="12.75">
      <c r="A17" s="24" t="s">
        <v>89</v>
      </c>
      <c r="B17" s="77" t="s">
        <v>498</v>
      </c>
      <c r="C17" s="57" t="s">
        <v>499</v>
      </c>
      <c r="D17" s="58">
        <v>3420</v>
      </c>
      <c r="E17" s="59">
        <v>10105417</v>
      </c>
      <c r="F17" s="59">
        <v>15343113</v>
      </c>
      <c r="G17" s="59">
        <v>392000</v>
      </c>
      <c r="H17" s="60">
        <v>25843950</v>
      </c>
      <c r="I17" s="61">
        <v>-8390</v>
      </c>
      <c r="J17" s="62">
        <v>8988037</v>
      </c>
      <c r="K17" s="59">
        <v>-145336</v>
      </c>
      <c r="L17" s="62">
        <v>1061000</v>
      </c>
      <c r="M17" s="60">
        <v>9895311</v>
      </c>
    </row>
    <row r="18" spans="1:13" s="8" customFormat="1" ht="12.75">
      <c r="A18" s="24" t="s">
        <v>89</v>
      </c>
      <c r="B18" s="77" t="s">
        <v>500</v>
      </c>
      <c r="C18" s="57" t="s">
        <v>501</v>
      </c>
      <c r="D18" s="58">
        <v>47128</v>
      </c>
      <c r="E18" s="59">
        <v>5206782</v>
      </c>
      <c r="F18" s="59">
        <v>5654660</v>
      </c>
      <c r="G18" s="59">
        <v>300000</v>
      </c>
      <c r="H18" s="60">
        <v>11208570</v>
      </c>
      <c r="I18" s="61">
        <v>28572</v>
      </c>
      <c r="J18" s="62">
        <v>3369306</v>
      </c>
      <c r="K18" s="59">
        <v>4210012</v>
      </c>
      <c r="L18" s="62">
        <v>300000</v>
      </c>
      <c r="M18" s="60">
        <v>7907890</v>
      </c>
    </row>
    <row r="19" spans="1:13" s="8" customFormat="1" ht="12.75">
      <c r="A19" s="24" t="s">
        <v>89</v>
      </c>
      <c r="B19" s="77" t="s">
        <v>502</v>
      </c>
      <c r="C19" s="57" t="s">
        <v>503</v>
      </c>
      <c r="D19" s="58">
        <v>0</v>
      </c>
      <c r="E19" s="59">
        <v>4002067</v>
      </c>
      <c r="F19" s="59">
        <v>6859810</v>
      </c>
      <c r="G19" s="59">
        <v>600000</v>
      </c>
      <c r="H19" s="60">
        <v>11461877</v>
      </c>
      <c r="I19" s="61">
        <v>-215820</v>
      </c>
      <c r="J19" s="62">
        <v>3764156</v>
      </c>
      <c r="K19" s="59">
        <v>3406480</v>
      </c>
      <c r="L19" s="62">
        <v>3300000</v>
      </c>
      <c r="M19" s="60">
        <v>10254816</v>
      </c>
    </row>
    <row r="20" spans="1:13" s="8" customFormat="1" ht="12.75">
      <c r="A20" s="24" t="s">
        <v>108</v>
      </c>
      <c r="B20" s="77" t="s">
        <v>504</v>
      </c>
      <c r="C20" s="57" t="s">
        <v>505</v>
      </c>
      <c r="D20" s="58">
        <v>0</v>
      </c>
      <c r="E20" s="59">
        <v>0</v>
      </c>
      <c r="F20" s="59">
        <v>1329603</v>
      </c>
      <c r="G20" s="59">
        <v>300000</v>
      </c>
      <c r="H20" s="60">
        <v>1629603</v>
      </c>
      <c r="I20" s="61">
        <v>0</v>
      </c>
      <c r="J20" s="62">
        <v>0</v>
      </c>
      <c r="K20" s="59">
        <v>13464497</v>
      </c>
      <c r="L20" s="62">
        <v>300000</v>
      </c>
      <c r="M20" s="60">
        <v>13764497</v>
      </c>
    </row>
    <row r="21" spans="1:13" s="37" customFormat="1" ht="12.75">
      <c r="A21" s="46"/>
      <c r="B21" s="78" t="s">
        <v>506</v>
      </c>
      <c r="C21" s="79"/>
      <c r="D21" s="66">
        <f aca="true" t="shared" si="1" ref="D21:M21">SUM(D14:D20)</f>
        <v>8361370</v>
      </c>
      <c r="E21" s="67">
        <f t="shared" si="1"/>
        <v>50231135</v>
      </c>
      <c r="F21" s="67">
        <f t="shared" si="1"/>
        <v>50972278</v>
      </c>
      <c r="G21" s="67">
        <f t="shared" si="1"/>
        <v>2792000</v>
      </c>
      <c r="H21" s="80">
        <f t="shared" si="1"/>
        <v>112356783</v>
      </c>
      <c r="I21" s="81">
        <f t="shared" si="1"/>
        <v>470713</v>
      </c>
      <c r="J21" s="82">
        <f t="shared" si="1"/>
        <v>46396118</v>
      </c>
      <c r="K21" s="67">
        <f t="shared" si="1"/>
        <v>36766653</v>
      </c>
      <c r="L21" s="82">
        <f t="shared" si="1"/>
        <v>6161000</v>
      </c>
      <c r="M21" s="80">
        <f t="shared" si="1"/>
        <v>89794484</v>
      </c>
    </row>
    <row r="22" spans="1:13" s="8" customFormat="1" ht="12.75">
      <c r="A22" s="24" t="s">
        <v>89</v>
      </c>
      <c r="B22" s="77" t="s">
        <v>507</v>
      </c>
      <c r="C22" s="57" t="s">
        <v>508</v>
      </c>
      <c r="D22" s="58">
        <v>5649530</v>
      </c>
      <c r="E22" s="59">
        <v>5892519</v>
      </c>
      <c r="F22" s="59">
        <v>9904775</v>
      </c>
      <c r="G22" s="59">
        <v>300000</v>
      </c>
      <c r="H22" s="60">
        <v>21746824</v>
      </c>
      <c r="I22" s="61">
        <v>514854</v>
      </c>
      <c r="J22" s="62">
        <v>2318264</v>
      </c>
      <c r="K22" s="59">
        <v>13444349</v>
      </c>
      <c r="L22" s="62">
        <v>300000</v>
      </c>
      <c r="M22" s="60">
        <v>16577467</v>
      </c>
    </row>
    <row r="23" spans="1:13" s="8" customFormat="1" ht="12.75">
      <c r="A23" s="24" t="s">
        <v>89</v>
      </c>
      <c r="B23" s="77" t="s">
        <v>509</v>
      </c>
      <c r="C23" s="57" t="s">
        <v>510</v>
      </c>
      <c r="D23" s="58">
        <v>1764954</v>
      </c>
      <c r="E23" s="59">
        <v>11548814</v>
      </c>
      <c r="F23" s="59">
        <v>12297439</v>
      </c>
      <c r="G23" s="59">
        <v>300000</v>
      </c>
      <c r="H23" s="60">
        <v>25911207</v>
      </c>
      <c r="I23" s="61">
        <v>1021080</v>
      </c>
      <c r="J23" s="62">
        <v>9876751</v>
      </c>
      <c r="K23" s="59">
        <v>19470478</v>
      </c>
      <c r="L23" s="62">
        <v>300000</v>
      </c>
      <c r="M23" s="60">
        <v>30668309</v>
      </c>
    </row>
    <row r="24" spans="1:13" s="8" customFormat="1" ht="12.75">
      <c r="A24" s="24" t="s">
        <v>89</v>
      </c>
      <c r="B24" s="77" t="s">
        <v>511</v>
      </c>
      <c r="C24" s="57" t="s">
        <v>512</v>
      </c>
      <c r="D24" s="58">
        <v>2926893</v>
      </c>
      <c r="E24" s="59">
        <v>22077991</v>
      </c>
      <c r="F24" s="59">
        <v>15983999</v>
      </c>
      <c r="G24" s="59">
        <v>300000</v>
      </c>
      <c r="H24" s="60">
        <v>41288883</v>
      </c>
      <c r="I24" s="61">
        <v>3023898</v>
      </c>
      <c r="J24" s="62">
        <v>21089700</v>
      </c>
      <c r="K24" s="59">
        <v>16727292</v>
      </c>
      <c r="L24" s="62">
        <v>300000</v>
      </c>
      <c r="M24" s="60">
        <v>41140890</v>
      </c>
    </row>
    <row r="25" spans="1:13" s="8" customFormat="1" ht="12.75">
      <c r="A25" s="24" t="s">
        <v>89</v>
      </c>
      <c r="B25" s="77" t="s">
        <v>513</v>
      </c>
      <c r="C25" s="57" t="s">
        <v>514</v>
      </c>
      <c r="D25" s="58">
        <v>52858</v>
      </c>
      <c r="E25" s="59">
        <v>4618482</v>
      </c>
      <c r="F25" s="59">
        <v>4354706</v>
      </c>
      <c r="G25" s="59">
        <v>300000</v>
      </c>
      <c r="H25" s="60">
        <v>9326046</v>
      </c>
      <c r="I25" s="61">
        <v>66969</v>
      </c>
      <c r="J25" s="62">
        <v>4202701</v>
      </c>
      <c r="K25" s="59">
        <v>3706835</v>
      </c>
      <c r="L25" s="62">
        <v>300000</v>
      </c>
      <c r="M25" s="60">
        <v>8276505</v>
      </c>
    </row>
    <row r="26" spans="1:13" s="8" customFormat="1" ht="12.75">
      <c r="A26" s="24" t="s">
        <v>89</v>
      </c>
      <c r="B26" s="77" t="s">
        <v>515</v>
      </c>
      <c r="C26" s="57" t="s">
        <v>516</v>
      </c>
      <c r="D26" s="58">
        <v>228152</v>
      </c>
      <c r="E26" s="59">
        <v>1007376</v>
      </c>
      <c r="F26" s="59">
        <v>-258679</v>
      </c>
      <c r="G26" s="59">
        <v>300000</v>
      </c>
      <c r="H26" s="60">
        <v>1276849</v>
      </c>
      <c r="I26" s="61">
        <v>195017</v>
      </c>
      <c r="J26" s="62">
        <v>1456543</v>
      </c>
      <c r="K26" s="59">
        <v>213435</v>
      </c>
      <c r="L26" s="62">
        <v>300000</v>
      </c>
      <c r="M26" s="60">
        <v>2164995</v>
      </c>
    </row>
    <row r="27" spans="1:13" s="8" customFormat="1" ht="12.75">
      <c r="A27" s="24" t="s">
        <v>89</v>
      </c>
      <c r="B27" s="77" t="s">
        <v>517</v>
      </c>
      <c r="C27" s="57" t="s">
        <v>518</v>
      </c>
      <c r="D27" s="58">
        <v>-67650</v>
      </c>
      <c r="E27" s="59">
        <v>4555185</v>
      </c>
      <c r="F27" s="59">
        <v>1860209</v>
      </c>
      <c r="G27" s="59">
        <v>300000</v>
      </c>
      <c r="H27" s="60">
        <v>6647744</v>
      </c>
      <c r="I27" s="61">
        <v>-1050738</v>
      </c>
      <c r="J27" s="62">
        <v>6609970</v>
      </c>
      <c r="K27" s="59">
        <v>855239</v>
      </c>
      <c r="L27" s="62">
        <v>300000</v>
      </c>
      <c r="M27" s="60">
        <v>6714471</v>
      </c>
    </row>
    <row r="28" spans="1:13" s="8" customFormat="1" ht="12.75">
      <c r="A28" s="24" t="s">
        <v>89</v>
      </c>
      <c r="B28" s="77" t="s">
        <v>519</v>
      </c>
      <c r="C28" s="57" t="s">
        <v>520</v>
      </c>
      <c r="D28" s="58">
        <v>5683</v>
      </c>
      <c r="E28" s="59">
        <v>9376575</v>
      </c>
      <c r="F28" s="59">
        <v>7806429</v>
      </c>
      <c r="G28" s="59">
        <v>300000</v>
      </c>
      <c r="H28" s="60">
        <v>17488687</v>
      </c>
      <c r="I28" s="61">
        <v>7984</v>
      </c>
      <c r="J28" s="62">
        <v>11270858</v>
      </c>
      <c r="K28" s="59">
        <v>7189076</v>
      </c>
      <c r="L28" s="62">
        <v>300000</v>
      </c>
      <c r="M28" s="60">
        <v>18767918</v>
      </c>
    </row>
    <row r="29" spans="1:13" s="8" customFormat="1" ht="12.75">
      <c r="A29" s="24" t="s">
        <v>89</v>
      </c>
      <c r="B29" s="77" t="s">
        <v>521</v>
      </c>
      <c r="C29" s="57" t="s">
        <v>522</v>
      </c>
      <c r="D29" s="58">
        <v>-8005</v>
      </c>
      <c r="E29" s="59">
        <v>11746000</v>
      </c>
      <c r="F29" s="59">
        <v>-176927</v>
      </c>
      <c r="G29" s="59">
        <v>300000</v>
      </c>
      <c r="H29" s="60">
        <v>11861068</v>
      </c>
      <c r="I29" s="61">
        <v>44</v>
      </c>
      <c r="J29" s="62">
        <v>13625058</v>
      </c>
      <c r="K29" s="59">
        <v>10285873</v>
      </c>
      <c r="L29" s="62">
        <v>1600000</v>
      </c>
      <c r="M29" s="60">
        <v>25510975</v>
      </c>
    </row>
    <row r="30" spans="1:13" s="8" customFormat="1" ht="12.75">
      <c r="A30" s="24" t="s">
        <v>108</v>
      </c>
      <c r="B30" s="77" t="s">
        <v>523</v>
      </c>
      <c r="C30" s="57" t="s">
        <v>524</v>
      </c>
      <c r="D30" s="58">
        <v>0</v>
      </c>
      <c r="E30" s="59">
        <v>0</v>
      </c>
      <c r="F30" s="59">
        <v>10221043</v>
      </c>
      <c r="G30" s="59">
        <v>300000</v>
      </c>
      <c r="H30" s="60">
        <v>10521043</v>
      </c>
      <c r="I30" s="61">
        <v>0</v>
      </c>
      <c r="J30" s="62">
        <v>0</v>
      </c>
      <c r="K30" s="59">
        <v>12872160</v>
      </c>
      <c r="L30" s="62">
        <v>300000</v>
      </c>
      <c r="M30" s="60">
        <v>13172160</v>
      </c>
    </row>
    <row r="31" spans="1:13" s="37" customFormat="1" ht="12.75">
      <c r="A31" s="46"/>
      <c r="B31" s="78" t="s">
        <v>525</v>
      </c>
      <c r="C31" s="79"/>
      <c r="D31" s="66">
        <f aca="true" t="shared" si="2" ref="D31:M31">SUM(D22:D30)</f>
        <v>10552415</v>
      </c>
      <c r="E31" s="67">
        <f t="shared" si="2"/>
        <v>70822942</v>
      </c>
      <c r="F31" s="67">
        <f t="shared" si="2"/>
        <v>61992994</v>
      </c>
      <c r="G31" s="67">
        <f t="shared" si="2"/>
        <v>2700000</v>
      </c>
      <c r="H31" s="80">
        <f t="shared" si="2"/>
        <v>146068351</v>
      </c>
      <c r="I31" s="81">
        <f t="shared" si="2"/>
        <v>3779108</v>
      </c>
      <c r="J31" s="82">
        <f t="shared" si="2"/>
        <v>70449845</v>
      </c>
      <c r="K31" s="67">
        <f t="shared" si="2"/>
        <v>84764737</v>
      </c>
      <c r="L31" s="82">
        <f t="shared" si="2"/>
        <v>4000000</v>
      </c>
      <c r="M31" s="80">
        <f t="shared" si="2"/>
        <v>162993690</v>
      </c>
    </row>
    <row r="32" spans="1:13" s="8" customFormat="1" ht="12.75">
      <c r="A32" s="24" t="s">
        <v>89</v>
      </c>
      <c r="B32" s="77" t="s">
        <v>526</v>
      </c>
      <c r="C32" s="57" t="s">
        <v>527</v>
      </c>
      <c r="D32" s="58">
        <v>10603</v>
      </c>
      <c r="E32" s="59">
        <v>670240</v>
      </c>
      <c r="F32" s="59">
        <v>4912794</v>
      </c>
      <c r="G32" s="59">
        <v>300000</v>
      </c>
      <c r="H32" s="60">
        <v>5893637</v>
      </c>
      <c r="I32" s="61">
        <v>4571</v>
      </c>
      <c r="J32" s="62">
        <v>643824</v>
      </c>
      <c r="K32" s="59">
        <v>6983261</v>
      </c>
      <c r="L32" s="62">
        <v>300000</v>
      </c>
      <c r="M32" s="60">
        <v>7931656</v>
      </c>
    </row>
    <row r="33" spans="1:13" s="8" customFormat="1" ht="12.75">
      <c r="A33" s="24" t="s">
        <v>89</v>
      </c>
      <c r="B33" s="77" t="s">
        <v>528</v>
      </c>
      <c r="C33" s="57" t="s">
        <v>529</v>
      </c>
      <c r="D33" s="58">
        <v>595906</v>
      </c>
      <c r="E33" s="59">
        <v>32078358</v>
      </c>
      <c r="F33" s="59">
        <v>3547192</v>
      </c>
      <c r="G33" s="59">
        <v>912000</v>
      </c>
      <c r="H33" s="60">
        <v>37133456</v>
      </c>
      <c r="I33" s="61">
        <v>-10952736</v>
      </c>
      <c r="J33" s="62">
        <v>22843437</v>
      </c>
      <c r="K33" s="59">
        <v>15724535</v>
      </c>
      <c r="L33" s="62">
        <v>300000</v>
      </c>
      <c r="M33" s="60">
        <v>27915236</v>
      </c>
    </row>
    <row r="34" spans="1:13" s="8" customFormat="1" ht="12.75">
      <c r="A34" s="24" t="s">
        <v>89</v>
      </c>
      <c r="B34" s="77" t="s">
        <v>530</v>
      </c>
      <c r="C34" s="57" t="s">
        <v>531</v>
      </c>
      <c r="D34" s="58">
        <v>14940145</v>
      </c>
      <c r="E34" s="59">
        <v>94978306</v>
      </c>
      <c r="F34" s="59">
        <v>23398383</v>
      </c>
      <c r="G34" s="59">
        <v>1304000</v>
      </c>
      <c r="H34" s="60">
        <v>134620834</v>
      </c>
      <c r="I34" s="61">
        <v>11963306</v>
      </c>
      <c r="J34" s="62">
        <v>86799557</v>
      </c>
      <c r="K34" s="59">
        <v>25471454</v>
      </c>
      <c r="L34" s="62">
        <v>1100000</v>
      </c>
      <c r="M34" s="60">
        <v>125334317</v>
      </c>
    </row>
    <row r="35" spans="1:13" s="8" customFormat="1" ht="12.75">
      <c r="A35" s="24" t="s">
        <v>89</v>
      </c>
      <c r="B35" s="77" t="s">
        <v>532</v>
      </c>
      <c r="C35" s="57" t="s">
        <v>533</v>
      </c>
      <c r="D35" s="58">
        <v>40275</v>
      </c>
      <c r="E35" s="59">
        <v>1658809</v>
      </c>
      <c r="F35" s="59">
        <v>1290884</v>
      </c>
      <c r="G35" s="59">
        <v>300000</v>
      </c>
      <c r="H35" s="60">
        <v>3289968</v>
      </c>
      <c r="I35" s="61">
        <v>1539239</v>
      </c>
      <c r="J35" s="62">
        <v>1289935</v>
      </c>
      <c r="K35" s="59">
        <v>-821289</v>
      </c>
      <c r="L35" s="62">
        <v>300000</v>
      </c>
      <c r="M35" s="60">
        <v>2307885</v>
      </c>
    </row>
    <row r="36" spans="1:13" s="8" customFormat="1" ht="12.75">
      <c r="A36" s="24" t="s">
        <v>89</v>
      </c>
      <c r="B36" s="77" t="s">
        <v>534</v>
      </c>
      <c r="C36" s="57" t="s">
        <v>535</v>
      </c>
      <c r="D36" s="58">
        <v>1281580</v>
      </c>
      <c r="E36" s="59">
        <v>14504549</v>
      </c>
      <c r="F36" s="59">
        <v>643926</v>
      </c>
      <c r="G36" s="59">
        <v>300000</v>
      </c>
      <c r="H36" s="60">
        <v>16730055</v>
      </c>
      <c r="I36" s="61">
        <v>1652372</v>
      </c>
      <c r="J36" s="62">
        <v>23600181</v>
      </c>
      <c r="K36" s="59">
        <v>9073325</v>
      </c>
      <c r="L36" s="62">
        <v>300000</v>
      </c>
      <c r="M36" s="60">
        <v>34625878</v>
      </c>
    </row>
    <row r="37" spans="1:13" s="8" customFormat="1" ht="12.75">
      <c r="A37" s="24" t="s">
        <v>89</v>
      </c>
      <c r="B37" s="77" t="s">
        <v>536</v>
      </c>
      <c r="C37" s="57" t="s">
        <v>537</v>
      </c>
      <c r="D37" s="58">
        <v>0</v>
      </c>
      <c r="E37" s="59">
        <v>2878197</v>
      </c>
      <c r="F37" s="59">
        <v>-176234</v>
      </c>
      <c r="G37" s="59">
        <v>300000</v>
      </c>
      <c r="H37" s="60">
        <v>3001963</v>
      </c>
      <c r="I37" s="61">
        <v>8354</v>
      </c>
      <c r="J37" s="62">
        <v>7309464</v>
      </c>
      <c r="K37" s="59">
        <v>7034015</v>
      </c>
      <c r="L37" s="62">
        <v>300000</v>
      </c>
      <c r="M37" s="60">
        <v>14651833</v>
      </c>
    </row>
    <row r="38" spans="1:13" s="8" customFormat="1" ht="12.75">
      <c r="A38" s="24" t="s">
        <v>108</v>
      </c>
      <c r="B38" s="77" t="s">
        <v>538</v>
      </c>
      <c r="C38" s="57" t="s">
        <v>539</v>
      </c>
      <c r="D38" s="58">
        <v>0</v>
      </c>
      <c r="E38" s="59">
        <v>0</v>
      </c>
      <c r="F38" s="59">
        <v>12825113</v>
      </c>
      <c r="G38" s="59">
        <v>300000</v>
      </c>
      <c r="H38" s="60">
        <v>13125113</v>
      </c>
      <c r="I38" s="61">
        <v>0</v>
      </c>
      <c r="J38" s="62">
        <v>0</v>
      </c>
      <c r="K38" s="59">
        <v>12461971</v>
      </c>
      <c r="L38" s="62">
        <v>300000</v>
      </c>
      <c r="M38" s="60">
        <v>12761971</v>
      </c>
    </row>
    <row r="39" spans="1:13" s="37" customFormat="1" ht="12.75">
      <c r="A39" s="46"/>
      <c r="B39" s="78" t="s">
        <v>540</v>
      </c>
      <c r="C39" s="79"/>
      <c r="D39" s="66">
        <f aca="true" t="shared" si="3" ref="D39:M39">SUM(D32:D38)</f>
        <v>16868509</v>
      </c>
      <c r="E39" s="67">
        <f t="shared" si="3"/>
        <v>146768459</v>
      </c>
      <c r="F39" s="67">
        <f t="shared" si="3"/>
        <v>46442058</v>
      </c>
      <c r="G39" s="67">
        <f t="shared" si="3"/>
        <v>3716000</v>
      </c>
      <c r="H39" s="80">
        <f t="shared" si="3"/>
        <v>213795026</v>
      </c>
      <c r="I39" s="81">
        <f t="shared" si="3"/>
        <v>4215106</v>
      </c>
      <c r="J39" s="82">
        <f t="shared" si="3"/>
        <v>142486398</v>
      </c>
      <c r="K39" s="67">
        <f t="shared" si="3"/>
        <v>75927272</v>
      </c>
      <c r="L39" s="82">
        <f t="shared" si="3"/>
        <v>2900000</v>
      </c>
      <c r="M39" s="80">
        <f t="shared" si="3"/>
        <v>225528776</v>
      </c>
    </row>
    <row r="40" spans="1:13" s="8" customFormat="1" ht="12.75">
      <c r="A40" s="24" t="s">
        <v>89</v>
      </c>
      <c r="B40" s="77" t="s">
        <v>70</v>
      </c>
      <c r="C40" s="57" t="s">
        <v>71</v>
      </c>
      <c r="D40" s="58">
        <v>60173353</v>
      </c>
      <c r="E40" s="59">
        <v>232123300</v>
      </c>
      <c r="F40" s="59">
        <v>93982809</v>
      </c>
      <c r="G40" s="59">
        <v>2599000</v>
      </c>
      <c r="H40" s="60">
        <v>388878462</v>
      </c>
      <c r="I40" s="61">
        <v>54840652</v>
      </c>
      <c r="J40" s="62">
        <v>40205017</v>
      </c>
      <c r="K40" s="59">
        <v>67040858</v>
      </c>
      <c r="L40" s="62">
        <v>23785000</v>
      </c>
      <c r="M40" s="60">
        <v>185871527</v>
      </c>
    </row>
    <row r="41" spans="1:13" s="8" customFormat="1" ht="12.75">
      <c r="A41" s="24" t="s">
        <v>89</v>
      </c>
      <c r="B41" s="77" t="s">
        <v>541</v>
      </c>
      <c r="C41" s="57" t="s">
        <v>542</v>
      </c>
      <c r="D41" s="58">
        <v>690251</v>
      </c>
      <c r="E41" s="59">
        <v>13120879</v>
      </c>
      <c r="F41" s="59">
        <v>965680</v>
      </c>
      <c r="G41" s="59">
        <v>357000</v>
      </c>
      <c r="H41" s="60">
        <v>15133810</v>
      </c>
      <c r="I41" s="61">
        <v>1377626</v>
      </c>
      <c r="J41" s="62">
        <v>11900074</v>
      </c>
      <c r="K41" s="59">
        <v>3635965</v>
      </c>
      <c r="L41" s="62">
        <v>300000</v>
      </c>
      <c r="M41" s="60">
        <v>17213665</v>
      </c>
    </row>
    <row r="42" spans="1:13" s="8" customFormat="1" ht="12.75">
      <c r="A42" s="24" t="s">
        <v>89</v>
      </c>
      <c r="B42" s="77" t="s">
        <v>543</v>
      </c>
      <c r="C42" s="57" t="s">
        <v>544</v>
      </c>
      <c r="D42" s="58">
        <v>860996</v>
      </c>
      <c r="E42" s="59">
        <v>5333182</v>
      </c>
      <c r="F42" s="59">
        <v>570404</v>
      </c>
      <c r="G42" s="59">
        <v>405000</v>
      </c>
      <c r="H42" s="60">
        <v>7169582</v>
      </c>
      <c r="I42" s="61">
        <v>1237072</v>
      </c>
      <c r="J42" s="62">
        <v>7158152</v>
      </c>
      <c r="K42" s="59">
        <v>937131</v>
      </c>
      <c r="L42" s="62">
        <v>600000</v>
      </c>
      <c r="M42" s="60">
        <v>9932355</v>
      </c>
    </row>
    <row r="43" spans="1:13" s="8" customFormat="1" ht="12.75">
      <c r="A43" s="24" t="s">
        <v>89</v>
      </c>
      <c r="B43" s="77" t="s">
        <v>545</v>
      </c>
      <c r="C43" s="57" t="s">
        <v>546</v>
      </c>
      <c r="D43" s="58">
        <v>4167749</v>
      </c>
      <c r="E43" s="59">
        <v>17895125</v>
      </c>
      <c r="F43" s="59">
        <v>-625311</v>
      </c>
      <c r="G43" s="59">
        <v>5865000</v>
      </c>
      <c r="H43" s="60">
        <v>27302563</v>
      </c>
      <c r="I43" s="61">
        <v>2194400</v>
      </c>
      <c r="J43" s="62">
        <v>18588015</v>
      </c>
      <c r="K43" s="59">
        <v>18179507</v>
      </c>
      <c r="L43" s="62">
        <v>2300000</v>
      </c>
      <c r="M43" s="60">
        <v>41261922</v>
      </c>
    </row>
    <row r="44" spans="1:13" s="8" customFormat="1" ht="12.75">
      <c r="A44" s="24" t="s">
        <v>108</v>
      </c>
      <c r="B44" s="77" t="s">
        <v>547</v>
      </c>
      <c r="C44" s="57" t="s">
        <v>548</v>
      </c>
      <c r="D44" s="58">
        <v>0</v>
      </c>
      <c r="E44" s="59">
        <v>0</v>
      </c>
      <c r="F44" s="59">
        <v>3700516</v>
      </c>
      <c r="G44" s="59">
        <v>302000</v>
      </c>
      <c r="H44" s="60">
        <v>4002516</v>
      </c>
      <c r="I44" s="61">
        <v>0</v>
      </c>
      <c r="J44" s="62">
        <v>0</v>
      </c>
      <c r="K44" s="59">
        <v>28243094</v>
      </c>
      <c r="L44" s="62">
        <v>600000</v>
      </c>
      <c r="M44" s="60">
        <v>28843094</v>
      </c>
    </row>
    <row r="45" spans="1:13" s="37" customFormat="1" ht="12.75">
      <c r="A45" s="46"/>
      <c r="B45" s="78" t="s">
        <v>549</v>
      </c>
      <c r="C45" s="79"/>
      <c r="D45" s="66">
        <f aca="true" t="shared" si="4" ref="D45:M45">SUM(D40:D44)</f>
        <v>65892349</v>
      </c>
      <c r="E45" s="67">
        <f t="shared" si="4"/>
        <v>268472486</v>
      </c>
      <c r="F45" s="67">
        <f t="shared" si="4"/>
        <v>98594098</v>
      </c>
      <c r="G45" s="67">
        <f t="shared" si="4"/>
        <v>9528000</v>
      </c>
      <c r="H45" s="80">
        <f t="shared" si="4"/>
        <v>442486933</v>
      </c>
      <c r="I45" s="81">
        <f t="shared" si="4"/>
        <v>59649750</v>
      </c>
      <c r="J45" s="82">
        <f t="shared" si="4"/>
        <v>77851258</v>
      </c>
      <c r="K45" s="67">
        <f t="shared" si="4"/>
        <v>118036555</v>
      </c>
      <c r="L45" s="82">
        <f t="shared" si="4"/>
        <v>27585000</v>
      </c>
      <c r="M45" s="80">
        <f t="shared" si="4"/>
        <v>283122563</v>
      </c>
    </row>
    <row r="46" spans="1:13" s="37" customFormat="1" ht="12.75">
      <c r="A46" s="46"/>
      <c r="B46" s="78" t="s">
        <v>550</v>
      </c>
      <c r="C46" s="79"/>
      <c r="D46" s="66">
        <f aca="true" t="shared" si="5" ref="D46:M46">SUM(D9:D12,D14:D20,D22:D30,D32:D38,D40:D44)</f>
        <v>131151385</v>
      </c>
      <c r="E46" s="67">
        <f t="shared" si="5"/>
        <v>602133853</v>
      </c>
      <c r="F46" s="67">
        <f t="shared" si="5"/>
        <v>324380415</v>
      </c>
      <c r="G46" s="67">
        <f t="shared" si="5"/>
        <v>42019000</v>
      </c>
      <c r="H46" s="80">
        <f t="shared" si="5"/>
        <v>1099684653</v>
      </c>
      <c r="I46" s="81">
        <f t="shared" si="5"/>
        <v>76263598</v>
      </c>
      <c r="J46" s="82">
        <f t="shared" si="5"/>
        <v>401999543</v>
      </c>
      <c r="K46" s="67">
        <f t="shared" si="5"/>
        <v>403234199</v>
      </c>
      <c r="L46" s="82">
        <f t="shared" si="5"/>
        <v>46356000</v>
      </c>
      <c r="M46" s="80">
        <f t="shared" si="5"/>
        <v>927853340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552</v>
      </c>
      <c r="C9" s="57" t="s">
        <v>553</v>
      </c>
      <c r="D9" s="58">
        <v>2592603</v>
      </c>
      <c r="E9" s="59">
        <v>3350904</v>
      </c>
      <c r="F9" s="59">
        <v>89756105</v>
      </c>
      <c r="G9" s="59">
        <v>3264000</v>
      </c>
      <c r="H9" s="60">
        <v>98963612</v>
      </c>
      <c r="I9" s="61">
        <v>9586221</v>
      </c>
      <c r="J9" s="62">
        <v>5857164</v>
      </c>
      <c r="K9" s="59">
        <v>67459841</v>
      </c>
      <c r="L9" s="62">
        <v>352000</v>
      </c>
      <c r="M9" s="60">
        <v>83255226</v>
      </c>
    </row>
    <row r="10" spans="1:13" s="8" customFormat="1" ht="12.75">
      <c r="A10" s="24" t="s">
        <v>89</v>
      </c>
      <c r="B10" s="77" t="s">
        <v>72</v>
      </c>
      <c r="C10" s="57" t="s">
        <v>73</v>
      </c>
      <c r="D10" s="58">
        <v>72906583</v>
      </c>
      <c r="E10" s="59">
        <v>141591615</v>
      </c>
      <c r="F10" s="59">
        <v>23677046</v>
      </c>
      <c r="G10" s="59">
        <v>3187000</v>
      </c>
      <c r="H10" s="60">
        <v>241362244</v>
      </c>
      <c r="I10" s="61">
        <v>45348306</v>
      </c>
      <c r="J10" s="62">
        <v>124890755</v>
      </c>
      <c r="K10" s="59">
        <v>88577451</v>
      </c>
      <c r="L10" s="62">
        <v>3772000</v>
      </c>
      <c r="M10" s="60">
        <v>262588512</v>
      </c>
    </row>
    <row r="11" spans="1:13" s="8" customFormat="1" ht="12.75">
      <c r="A11" s="24" t="s">
        <v>89</v>
      </c>
      <c r="B11" s="77" t="s">
        <v>74</v>
      </c>
      <c r="C11" s="57" t="s">
        <v>75</v>
      </c>
      <c r="D11" s="58">
        <v>65666470</v>
      </c>
      <c r="E11" s="59">
        <v>510454542</v>
      </c>
      <c r="F11" s="59">
        <v>-89659905</v>
      </c>
      <c r="G11" s="59">
        <v>220634000</v>
      </c>
      <c r="H11" s="60">
        <v>707095107</v>
      </c>
      <c r="I11" s="61">
        <v>41931328</v>
      </c>
      <c r="J11" s="62">
        <v>476372462</v>
      </c>
      <c r="K11" s="59">
        <v>-86155963</v>
      </c>
      <c r="L11" s="62">
        <v>234975000</v>
      </c>
      <c r="M11" s="60">
        <v>667122827</v>
      </c>
    </row>
    <row r="12" spans="1:13" s="8" customFormat="1" ht="12.75">
      <c r="A12" s="24" t="s">
        <v>89</v>
      </c>
      <c r="B12" s="77" t="s">
        <v>554</v>
      </c>
      <c r="C12" s="57" t="s">
        <v>555</v>
      </c>
      <c r="D12" s="58">
        <v>1919850</v>
      </c>
      <c r="E12" s="59">
        <v>9570525</v>
      </c>
      <c r="F12" s="59">
        <v>14980147</v>
      </c>
      <c r="G12" s="59">
        <v>1324000</v>
      </c>
      <c r="H12" s="60">
        <v>27794522</v>
      </c>
      <c r="I12" s="61">
        <v>-5225</v>
      </c>
      <c r="J12" s="62">
        <v>8373507</v>
      </c>
      <c r="K12" s="59">
        <v>484032</v>
      </c>
      <c r="L12" s="62">
        <v>300000</v>
      </c>
      <c r="M12" s="60">
        <v>9152314</v>
      </c>
    </row>
    <row r="13" spans="1:13" s="8" customFormat="1" ht="12.75">
      <c r="A13" s="24" t="s">
        <v>89</v>
      </c>
      <c r="B13" s="77" t="s">
        <v>556</v>
      </c>
      <c r="C13" s="57" t="s">
        <v>557</v>
      </c>
      <c r="D13" s="58">
        <v>10183164</v>
      </c>
      <c r="E13" s="59">
        <v>20115273</v>
      </c>
      <c r="F13" s="59">
        <v>78696547</v>
      </c>
      <c r="G13" s="59">
        <v>3428000</v>
      </c>
      <c r="H13" s="60">
        <v>112422984</v>
      </c>
      <c r="I13" s="61">
        <v>9056658</v>
      </c>
      <c r="J13" s="62">
        <v>21005058</v>
      </c>
      <c r="K13" s="59">
        <v>68525745</v>
      </c>
      <c r="L13" s="62">
        <v>716000</v>
      </c>
      <c r="M13" s="60">
        <v>99303461</v>
      </c>
    </row>
    <row r="14" spans="1:13" s="8" customFormat="1" ht="12.75">
      <c r="A14" s="24" t="s">
        <v>108</v>
      </c>
      <c r="B14" s="77" t="s">
        <v>558</v>
      </c>
      <c r="C14" s="57" t="s">
        <v>559</v>
      </c>
      <c r="D14" s="58">
        <v>0</v>
      </c>
      <c r="E14" s="59">
        <v>0</v>
      </c>
      <c r="F14" s="59">
        <v>76375687</v>
      </c>
      <c r="G14" s="59">
        <v>357000</v>
      </c>
      <c r="H14" s="60">
        <v>76732687</v>
      </c>
      <c r="I14" s="61">
        <v>0</v>
      </c>
      <c r="J14" s="62">
        <v>0</v>
      </c>
      <c r="K14" s="59">
        <v>66436097</v>
      </c>
      <c r="L14" s="62">
        <v>300000</v>
      </c>
      <c r="M14" s="60">
        <v>66736097</v>
      </c>
    </row>
    <row r="15" spans="1:13" s="37" customFormat="1" ht="12.75">
      <c r="A15" s="46"/>
      <c r="B15" s="78" t="s">
        <v>560</v>
      </c>
      <c r="C15" s="79"/>
      <c r="D15" s="66">
        <f aca="true" t="shared" si="0" ref="D15:M15">SUM(D9:D14)</f>
        <v>153268670</v>
      </c>
      <c r="E15" s="67">
        <f t="shared" si="0"/>
        <v>685082859</v>
      </c>
      <c r="F15" s="67">
        <f t="shared" si="0"/>
        <v>193825627</v>
      </c>
      <c r="G15" s="67">
        <f t="shared" si="0"/>
        <v>232194000</v>
      </c>
      <c r="H15" s="80">
        <f t="shared" si="0"/>
        <v>1264371156</v>
      </c>
      <c r="I15" s="81">
        <f t="shared" si="0"/>
        <v>105917288</v>
      </c>
      <c r="J15" s="82">
        <f t="shared" si="0"/>
        <v>636498946</v>
      </c>
      <c r="K15" s="67">
        <f t="shared" si="0"/>
        <v>205327203</v>
      </c>
      <c r="L15" s="82">
        <f t="shared" si="0"/>
        <v>240415000</v>
      </c>
      <c r="M15" s="80">
        <f t="shared" si="0"/>
        <v>1188158437</v>
      </c>
    </row>
    <row r="16" spans="1:13" s="8" customFormat="1" ht="12.75">
      <c r="A16" s="24" t="s">
        <v>89</v>
      </c>
      <c r="B16" s="77" t="s">
        <v>561</v>
      </c>
      <c r="C16" s="57" t="s">
        <v>562</v>
      </c>
      <c r="D16" s="58">
        <v>0</v>
      </c>
      <c r="E16" s="59">
        <v>0</v>
      </c>
      <c r="F16" s="59">
        <v>42684805</v>
      </c>
      <c r="G16" s="59">
        <v>527000</v>
      </c>
      <c r="H16" s="60">
        <v>43211805</v>
      </c>
      <c r="I16" s="61">
        <v>0</v>
      </c>
      <c r="J16" s="62">
        <v>0</v>
      </c>
      <c r="K16" s="59">
        <v>19849797</v>
      </c>
      <c r="L16" s="62">
        <v>324000</v>
      </c>
      <c r="M16" s="60">
        <v>20173797</v>
      </c>
    </row>
    <row r="17" spans="1:13" s="8" customFormat="1" ht="12.75">
      <c r="A17" s="24" t="s">
        <v>89</v>
      </c>
      <c r="B17" s="77" t="s">
        <v>563</v>
      </c>
      <c r="C17" s="57" t="s">
        <v>564</v>
      </c>
      <c r="D17" s="58">
        <v>3053589</v>
      </c>
      <c r="E17" s="59">
        <v>10626758</v>
      </c>
      <c r="F17" s="59">
        <v>7487941</v>
      </c>
      <c r="G17" s="59">
        <v>327000</v>
      </c>
      <c r="H17" s="60">
        <v>21495288</v>
      </c>
      <c r="I17" s="61">
        <v>3903524</v>
      </c>
      <c r="J17" s="62">
        <v>9773874</v>
      </c>
      <c r="K17" s="59">
        <v>16833621</v>
      </c>
      <c r="L17" s="62">
        <v>6300000</v>
      </c>
      <c r="M17" s="60">
        <v>36811019</v>
      </c>
    </row>
    <row r="18" spans="1:13" s="8" customFormat="1" ht="12.75">
      <c r="A18" s="24" t="s">
        <v>89</v>
      </c>
      <c r="B18" s="77" t="s">
        <v>565</v>
      </c>
      <c r="C18" s="57" t="s">
        <v>566</v>
      </c>
      <c r="D18" s="58">
        <v>39506279</v>
      </c>
      <c r="E18" s="59">
        <v>31287253</v>
      </c>
      <c r="F18" s="59">
        <v>3829095</v>
      </c>
      <c r="G18" s="59">
        <v>3687000</v>
      </c>
      <c r="H18" s="60">
        <v>78309627</v>
      </c>
      <c r="I18" s="61">
        <v>37176050</v>
      </c>
      <c r="J18" s="62">
        <v>30456964</v>
      </c>
      <c r="K18" s="59">
        <v>39139033</v>
      </c>
      <c r="L18" s="62">
        <v>1116000</v>
      </c>
      <c r="M18" s="60">
        <v>107888047</v>
      </c>
    </row>
    <row r="19" spans="1:13" s="8" customFormat="1" ht="12.75">
      <c r="A19" s="24" t="s">
        <v>89</v>
      </c>
      <c r="B19" s="77" t="s">
        <v>567</v>
      </c>
      <c r="C19" s="57" t="s">
        <v>568</v>
      </c>
      <c r="D19" s="58">
        <v>3025474</v>
      </c>
      <c r="E19" s="59">
        <v>37761765</v>
      </c>
      <c r="F19" s="59">
        <v>2215498</v>
      </c>
      <c r="G19" s="59">
        <v>1354000</v>
      </c>
      <c r="H19" s="60">
        <v>44356737</v>
      </c>
      <c r="I19" s="61">
        <v>10400559</v>
      </c>
      <c r="J19" s="62">
        <v>115590577</v>
      </c>
      <c r="K19" s="59">
        <v>4213528</v>
      </c>
      <c r="L19" s="62">
        <v>2394000</v>
      </c>
      <c r="M19" s="60">
        <v>132598664</v>
      </c>
    </row>
    <row r="20" spans="1:13" s="8" customFormat="1" ht="12.75">
      <c r="A20" s="24" t="s">
        <v>89</v>
      </c>
      <c r="B20" s="77" t="s">
        <v>569</v>
      </c>
      <c r="C20" s="57" t="s">
        <v>570</v>
      </c>
      <c r="D20" s="58">
        <v>5105600</v>
      </c>
      <c r="E20" s="59">
        <v>16132581</v>
      </c>
      <c r="F20" s="59">
        <v>66067211</v>
      </c>
      <c r="G20" s="59">
        <v>1739000</v>
      </c>
      <c r="H20" s="60">
        <v>89044392</v>
      </c>
      <c r="I20" s="61">
        <v>4865992</v>
      </c>
      <c r="J20" s="62">
        <v>15438380</v>
      </c>
      <c r="K20" s="59">
        <v>-1402837</v>
      </c>
      <c r="L20" s="62">
        <v>2370000</v>
      </c>
      <c r="M20" s="60">
        <v>21271535</v>
      </c>
    </row>
    <row r="21" spans="1:13" s="8" customFormat="1" ht="12.75">
      <c r="A21" s="24" t="s">
        <v>108</v>
      </c>
      <c r="B21" s="77" t="s">
        <v>571</v>
      </c>
      <c r="C21" s="57" t="s">
        <v>572</v>
      </c>
      <c r="D21" s="58">
        <v>0</v>
      </c>
      <c r="E21" s="59">
        <v>201133</v>
      </c>
      <c r="F21" s="59">
        <v>97053085</v>
      </c>
      <c r="G21" s="59">
        <v>32401000</v>
      </c>
      <c r="H21" s="60">
        <v>129655218</v>
      </c>
      <c r="I21" s="61">
        <v>0</v>
      </c>
      <c r="J21" s="62">
        <v>315298</v>
      </c>
      <c r="K21" s="59">
        <v>-8622177</v>
      </c>
      <c r="L21" s="62">
        <v>12800000</v>
      </c>
      <c r="M21" s="60">
        <v>4493121</v>
      </c>
    </row>
    <row r="22" spans="1:13" s="37" customFormat="1" ht="12.75">
      <c r="A22" s="46"/>
      <c r="B22" s="78" t="s">
        <v>573</v>
      </c>
      <c r="C22" s="79"/>
      <c r="D22" s="66">
        <f aca="true" t="shared" si="1" ref="D22:M22">SUM(D16:D21)</f>
        <v>50690942</v>
      </c>
      <c r="E22" s="67">
        <f t="shared" si="1"/>
        <v>96009490</v>
      </c>
      <c r="F22" s="67">
        <f t="shared" si="1"/>
        <v>219337635</v>
      </c>
      <c r="G22" s="67">
        <f t="shared" si="1"/>
        <v>40035000</v>
      </c>
      <c r="H22" s="80">
        <f t="shared" si="1"/>
        <v>406073067</v>
      </c>
      <c r="I22" s="81">
        <f t="shared" si="1"/>
        <v>56346125</v>
      </c>
      <c r="J22" s="82">
        <f t="shared" si="1"/>
        <v>171575093</v>
      </c>
      <c r="K22" s="67">
        <f t="shared" si="1"/>
        <v>70010965</v>
      </c>
      <c r="L22" s="82">
        <f t="shared" si="1"/>
        <v>25304000</v>
      </c>
      <c r="M22" s="80">
        <f t="shared" si="1"/>
        <v>323236183</v>
      </c>
    </row>
    <row r="23" spans="1:13" s="8" customFormat="1" ht="12.75">
      <c r="A23" s="24" t="s">
        <v>89</v>
      </c>
      <c r="B23" s="77" t="s">
        <v>574</v>
      </c>
      <c r="C23" s="57" t="s">
        <v>575</v>
      </c>
      <c r="D23" s="58">
        <v>9052316</v>
      </c>
      <c r="E23" s="59">
        <v>33906596</v>
      </c>
      <c r="F23" s="59">
        <v>38922985</v>
      </c>
      <c r="G23" s="59">
        <v>2554000</v>
      </c>
      <c r="H23" s="60">
        <v>84435897</v>
      </c>
      <c r="I23" s="61">
        <v>-125596</v>
      </c>
      <c r="J23" s="62">
        <v>33188477</v>
      </c>
      <c r="K23" s="59">
        <v>14499430</v>
      </c>
      <c r="L23" s="62">
        <v>3600000</v>
      </c>
      <c r="M23" s="60">
        <v>51162311</v>
      </c>
    </row>
    <row r="24" spans="1:13" s="8" customFormat="1" ht="12.75">
      <c r="A24" s="24" t="s">
        <v>89</v>
      </c>
      <c r="B24" s="77" t="s">
        <v>576</v>
      </c>
      <c r="C24" s="57" t="s">
        <v>577</v>
      </c>
      <c r="D24" s="58">
        <v>2171167</v>
      </c>
      <c r="E24" s="59">
        <v>13809243</v>
      </c>
      <c r="F24" s="59">
        <v>5895899</v>
      </c>
      <c r="G24" s="59">
        <v>416000</v>
      </c>
      <c r="H24" s="60">
        <v>22292309</v>
      </c>
      <c r="I24" s="61">
        <v>1380864</v>
      </c>
      <c r="J24" s="62">
        <v>11008106</v>
      </c>
      <c r="K24" s="59">
        <v>20132860</v>
      </c>
      <c r="L24" s="62">
        <v>300000</v>
      </c>
      <c r="M24" s="60">
        <v>32821830</v>
      </c>
    </row>
    <row r="25" spans="1:13" s="8" customFormat="1" ht="12.75">
      <c r="A25" s="24" t="s">
        <v>89</v>
      </c>
      <c r="B25" s="77" t="s">
        <v>578</v>
      </c>
      <c r="C25" s="57" t="s">
        <v>579</v>
      </c>
      <c r="D25" s="58">
        <v>10702401</v>
      </c>
      <c r="E25" s="59">
        <v>1954867</v>
      </c>
      <c r="F25" s="59">
        <v>30812767</v>
      </c>
      <c r="G25" s="59">
        <v>6850000</v>
      </c>
      <c r="H25" s="60">
        <v>50320035</v>
      </c>
      <c r="I25" s="61">
        <v>340585</v>
      </c>
      <c r="J25" s="62">
        <v>1680926</v>
      </c>
      <c r="K25" s="59">
        <v>25528321</v>
      </c>
      <c r="L25" s="62">
        <v>5300000</v>
      </c>
      <c r="M25" s="60">
        <v>32849832</v>
      </c>
    </row>
    <row r="26" spans="1:13" s="8" customFormat="1" ht="12.75">
      <c r="A26" s="24" t="s">
        <v>89</v>
      </c>
      <c r="B26" s="77" t="s">
        <v>580</v>
      </c>
      <c r="C26" s="57" t="s">
        <v>581</v>
      </c>
      <c r="D26" s="58">
        <v>2515185</v>
      </c>
      <c r="E26" s="59">
        <v>32431584</v>
      </c>
      <c r="F26" s="59">
        <v>7276001</v>
      </c>
      <c r="G26" s="59">
        <v>371000</v>
      </c>
      <c r="H26" s="60">
        <v>42593770</v>
      </c>
      <c r="I26" s="61">
        <v>2235483</v>
      </c>
      <c r="J26" s="62">
        <v>16606641</v>
      </c>
      <c r="K26" s="59">
        <v>3950245</v>
      </c>
      <c r="L26" s="62">
        <v>300000</v>
      </c>
      <c r="M26" s="60">
        <v>23092369</v>
      </c>
    </row>
    <row r="27" spans="1:13" s="8" customFormat="1" ht="12.75">
      <c r="A27" s="24" t="s">
        <v>89</v>
      </c>
      <c r="B27" s="77" t="s">
        <v>582</v>
      </c>
      <c r="C27" s="57" t="s">
        <v>583</v>
      </c>
      <c r="D27" s="58">
        <v>0</v>
      </c>
      <c r="E27" s="59">
        <v>0</v>
      </c>
      <c r="F27" s="59">
        <v>-300000</v>
      </c>
      <c r="G27" s="59">
        <v>300000</v>
      </c>
      <c r="H27" s="60">
        <v>0</v>
      </c>
      <c r="I27" s="61">
        <v>305220</v>
      </c>
      <c r="J27" s="62">
        <v>0</v>
      </c>
      <c r="K27" s="59">
        <v>14647463</v>
      </c>
      <c r="L27" s="62">
        <v>300000</v>
      </c>
      <c r="M27" s="60">
        <v>15252683</v>
      </c>
    </row>
    <row r="28" spans="1:13" s="8" customFormat="1" ht="12.75">
      <c r="A28" s="24" t="s">
        <v>108</v>
      </c>
      <c r="B28" s="77" t="s">
        <v>584</v>
      </c>
      <c r="C28" s="57" t="s">
        <v>585</v>
      </c>
      <c r="D28" s="58">
        <v>0</v>
      </c>
      <c r="E28" s="59">
        <v>0</v>
      </c>
      <c r="F28" s="59">
        <v>163056893</v>
      </c>
      <c r="G28" s="59">
        <v>7643000</v>
      </c>
      <c r="H28" s="60">
        <v>170699893</v>
      </c>
      <c r="I28" s="61">
        <v>0</v>
      </c>
      <c r="J28" s="62">
        <v>0</v>
      </c>
      <c r="K28" s="59">
        <v>52556601</v>
      </c>
      <c r="L28" s="62">
        <v>8415000</v>
      </c>
      <c r="M28" s="60">
        <v>60971601</v>
      </c>
    </row>
    <row r="29" spans="1:13" s="37" customFormat="1" ht="12.75">
      <c r="A29" s="46"/>
      <c r="B29" s="78" t="s">
        <v>586</v>
      </c>
      <c r="C29" s="79"/>
      <c r="D29" s="66">
        <f aca="true" t="shared" si="2" ref="D29:M29">SUM(D23:D28)</f>
        <v>24441069</v>
      </c>
      <c r="E29" s="67">
        <f t="shared" si="2"/>
        <v>82102290</v>
      </c>
      <c r="F29" s="67">
        <f t="shared" si="2"/>
        <v>245664545</v>
      </c>
      <c r="G29" s="67">
        <f t="shared" si="2"/>
        <v>18134000</v>
      </c>
      <c r="H29" s="80">
        <f t="shared" si="2"/>
        <v>370341904</v>
      </c>
      <c r="I29" s="81">
        <f t="shared" si="2"/>
        <v>4136556</v>
      </c>
      <c r="J29" s="82">
        <f t="shared" si="2"/>
        <v>62484150</v>
      </c>
      <c r="K29" s="67">
        <f t="shared" si="2"/>
        <v>131314920</v>
      </c>
      <c r="L29" s="82">
        <f t="shared" si="2"/>
        <v>18215000</v>
      </c>
      <c r="M29" s="80">
        <f t="shared" si="2"/>
        <v>216150626</v>
      </c>
    </row>
    <row r="30" spans="1:13" s="8" customFormat="1" ht="12.75">
      <c r="A30" s="24" t="s">
        <v>89</v>
      </c>
      <c r="B30" s="77" t="s">
        <v>587</v>
      </c>
      <c r="C30" s="57" t="s">
        <v>588</v>
      </c>
      <c r="D30" s="58">
        <v>2474670</v>
      </c>
      <c r="E30" s="59">
        <v>12370467</v>
      </c>
      <c r="F30" s="59">
        <v>3124451</v>
      </c>
      <c r="G30" s="59">
        <v>416000</v>
      </c>
      <c r="H30" s="60">
        <v>18385588</v>
      </c>
      <c r="I30" s="61">
        <v>1073367</v>
      </c>
      <c r="J30" s="62">
        <v>11561916</v>
      </c>
      <c r="K30" s="59">
        <v>14909604</v>
      </c>
      <c r="L30" s="62">
        <v>3800000</v>
      </c>
      <c r="M30" s="60">
        <v>31344887</v>
      </c>
    </row>
    <row r="31" spans="1:13" s="8" customFormat="1" ht="12.75">
      <c r="A31" s="24" t="s">
        <v>89</v>
      </c>
      <c r="B31" s="77" t="s">
        <v>76</v>
      </c>
      <c r="C31" s="57" t="s">
        <v>77</v>
      </c>
      <c r="D31" s="58">
        <v>30125657</v>
      </c>
      <c r="E31" s="59">
        <v>164326787</v>
      </c>
      <c r="F31" s="59">
        <v>69197833</v>
      </c>
      <c r="G31" s="59">
        <v>300000</v>
      </c>
      <c r="H31" s="60">
        <v>263950277</v>
      </c>
      <c r="I31" s="61">
        <v>27571735</v>
      </c>
      <c r="J31" s="62">
        <v>153327146</v>
      </c>
      <c r="K31" s="59">
        <v>2019194</v>
      </c>
      <c r="L31" s="62">
        <v>20300000</v>
      </c>
      <c r="M31" s="60">
        <v>203218075</v>
      </c>
    </row>
    <row r="32" spans="1:13" s="8" customFormat="1" ht="12.75">
      <c r="A32" s="24" t="s">
        <v>89</v>
      </c>
      <c r="B32" s="77" t="s">
        <v>78</v>
      </c>
      <c r="C32" s="57" t="s">
        <v>79</v>
      </c>
      <c r="D32" s="58">
        <v>72066023</v>
      </c>
      <c r="E32" s="59">
        <v>260798014</v>
      </c>
      <c r="F32" s="59">
        <v>53165375</v>
      </c>
      <c r="G32" s="59">
        <v>2600000</v>
      </c>
      <c r="H32" s="60">
        <v>388629412</v>
      </c>
      <c r="I32" s="61">
        <v>51131478</v>
      </c>
      <c r="J32" s="62">
        <v>245307072</v>
      </c>
      <c r="K32" s="59">
        <v>131155539</v>
      </c>
      <c r="L32" s="62">
        <v>300000</v>
      </c>
      <c r="M32" s="60">
        <v>427894089</v>
      </c>
    </row>
    <row r="33" spans="1:13" s="8" customFormat="1" ht="12.75">
      <c r="A33" s="24" t="s">
        <v>89</v>
      </c>
      <c r="B33" s="77" t="s">
        <v>589</v>
      </c>
      <c r="C33" s="57" t="s">
        <v>590</v>
      </c>
      <c r="D33" s="58">
        <v>6874047</v>
      </c>
      <c r="E33" s="59">
        <v>28264698</v>
      </c>
      <c r="F33" s="59">
        <v>13361843</v>
      </c>
      <c r="G33" s="59">
        <v>713000</v>
      </c>
      <c r="H33" s="60">
        <v>49213588</v>
      </c>
      <c r="I33" s="61">
        <v>5618229</v>
      </c>
      <c r="J33" s="62">
        <v>30440409</v>
      </c>
      <c r="K33" s="59">
        <v>32986615</v>
      </c>
      <c r="L33" s="62">
        <v>600000</v>
      </c>
      <c r="M33" s="60">
        <v>69645253</v>
      </c>
    </row>
    <row r="34" spans="1:13" s="8" customFormat="1" ht="12.75">
      <c r="A34" s="24" t="s">
        <v>108</v>
      </c>
      <c r="B34" s="77" t="s">
        <v>591</v>
      </c>
      <c r="C34" s="57" t="s">
        <v>592</v>
      </c>
      <c r="D34" s="58">
        <v>0</v>
      </c>
      <c r="E34" s="59">
        <v>0</v>
      </c>
      <c r="F34" s="59">
        <v>47320171</v>
      </c>
      <c r="G34" s="59">
        <v>300000</v>
      </c>
      <c r="H34" s="60">
        <v>47620171</v>
      </c>
      <c r="I34" s="61">
        <v>0</v>
      </c>
      <c r="J34" s="62">
        <v>0</v>
      </c>
      <c r="K34" s="59">
        <v>42448719</v>
      </c>
      <c r="L34" s="62">
        <v>300000</v>
      </c>
      <c r="M34" s="60">
        <v>42748719</v>
      </c>
    </row>
    <row r="35" spans="1:13" s="37" customFormat="1" ht="12.75">
      <c r="A35" s="46"/>
      <c r="B35" s="78" t="s">
        <v>593</v>
      </c>
      <c r="C35" s="79"/>
      <c r="D35" s="66">
        <f aca="true" t="shared" si="3" ref="D35:M35">SUM(D30:D34)</f>
        <v>111540397</v>
      </c>
      <c r="E35" s="67">
        <f t="shared" si="3"/>
        <v>465759966</v>
      </c>
      <c r="F35" s="67">
        <f t="shared" si="3"/>
        <v>186169673</v>
      </c>
      <c r="G35" s="67">
        <f t="shared" si="3"/>
        <v>4329000</v>
      </c>
      <c r="H35" s="80">
        <f t="shared" si="3"/>
        <v>767799036</v>
      </c>
      <c r="I35" s="81">
        <f t="shared" si="3"/>
        <v>85394809</v>
      </c>
      <c r="J35" s="82">
        <f t="shared" si="3"/>
        <v>440636543</v>
      </c>
      <c r="K35" s="67">
        <f t="shared" si="3"/>
        <v>223519671</v>
      </c>
      <c r="L35" s="82">
        <f t="shared" si="3"/>
        <v>25300000</v>
      </c>
      <c r="M35" s="80">
        <f t="shared" si="3"/>
        <v>774851023</v>
      </c>
    </row>
    <row r="36" spans="1:13" s="37" customFormat="1" ht="12.75">
      <c r="A36" s="46"/>
      <c r="B36" s="78" t="s">
        <v>594</v>
      </c>
      <c r="C36" s="79"/>
      <c r="D36" s="66">
        <f aca="true" t="shared" si="4" ref="D36:M36">SUM(D9:D14,D16:D21,D23:D28,D30:D34)</f>
        <v>339941078</v>
      </c>
      <c r="E36" s="67">
        <f t="shared" si="4"/>
        <v>1328954605</v>
      </c>
      <c r="F36" s="67">
        <f t="shared" si="4"/>
        <v>844997480</v>
      </c>
      <c r="G36" s="67">
        <f t="shared" si="4"/>
        <v>294692000</v>
      </c>
      <c r="H36" s="80">
        <f t="shared" si="4"/>
        <v>2808585163</v>
      </c>
      <c r="I36" s="81">
        <f t="shared" si="4"/>
        <v>251794778</v>
      </c>
      <c r="J36" s="82">
        <f t="shared" si="4"/>
        <v>1311194732</v>
      </c>
      <c r="K36" s="67">
        <f t="shared" si="4"/>
        <v>630172759</v>
      </c>
      <c r="L36" s="82">
        <f t="shared" si="4"/>
        <v>309234000</v>
      </c>
      <c r="M36" s="80">
        <f t="shared" si="4"/>
        <v>2502396269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595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87</v>
      </c>
      <c r="B9" s="77" t="s">
        <v>33</v>
      </c>
      <c r="C9" s="57" t="s">
        <v>34</v>
      </c>
      <c r="D9" s="58">
        <v>1508357723</v>
      </c>
      <c r="E9" s="59">
        <v>3922912083</v>
      </c>
      <c r="F9" s="59">
        <v>1677031846</v>
      </c>
      <c r="G9" s="59">
        <v>1042956000</v>
      </c>
      <c r="H9" s="60">
        <v>8151257652</v>
      </c>
      <c r="I9" s="61">
        <v>1417632930</v>
      </c>
      <c r="J9" s="62">
        <v>3564301902</v>
      </c>
      <c r="K9" s="59">
        <v>873748375</v>
      </c>
      <c r="L9" s="62">
        <v>1039484000</v>
      </c>
      <c r="M9" s="62">
        <v>6895167207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1508357723</v>
      </c>
      <c r="E10" s="67">
        <f t="shared" si="0"/>
        <v>3922912083</v>
      </c>
      <c r="F10" s="67">
        <f t="shared" si="0"/>
        <v>1677031846</v>
      </c>
      <c r="G10" s="67">
        <f t="shared" si="0"/>
        <v>1042956000</v>
      </c>
      <c r="H10" s="80">
        <f t="shared" si="0"/>
        <v>8151257652</v>
      </c>
      <c r="I10" s="81">
        <f t="shared" si="0"/>
        <v>1417632930</v>
      </c>
      <c r="J10" s="82">
        <f t="shared" si="0"/>
        <v>3564301902</v>
      </c>
      <c r="K10" s="67">
        <f t="shared" si="0"/>
        <v>873748375</v>
      </c>
      <c r="L10" s="82">
        <f t="shared" si="0"/>
        <v>1039484000</v>
      </c>
      <c r="M10" s="82">
        <f t="shared" si="0"/>
        <v>6895167207</v>
      </c>
    </row>
    <row r="11" spans="1:13" s="8" customFormat="1" ht="12.75">
      <c r="A11" s="24" t="s">
        <v>89</v>
      </c>
      <c r="B11" s="77" t="s">
        <v>596</v>
      </c>
      <c r="C11" s="57" t="s">
        <v>597</v>
      </c>
      <c r="D11" s="58">
        <v>7697010</v>
      </c>
      <c r="E11" s="59">
        <v>38627974</v>
      </c>
      <c r="F11" s="59">
        <v>14499634</v>
      </c>
      <c r="G11" s="59">
        <v>360000</v>
      </c>
      <c r="H11" s="60">
        <v>61184618</v>
      </c>
      <c r="I11" s="61">
        <v>5718575</v>
      </c>
      <c r="J11" s="62">
        <v>31112029</v>
      </c>
      <c r="K11" s="59">
        <v>11490185</v>
      </c>
      <c r="L11" s="62">
        <v>300000</v>
      </c>
      <c r="M11" s="62">
        <v>48620789</v>
      </c>
    </row>
    <row r="12" spans="1:13" s="8" customFormat="1" ht="12.75">
      <c r="A12" s="24" t="s">
        <v>89</v>
      </c>
      <c r="B12" s="77" t="s">
        <v>598</v>
      </c>
      <c r="C12" s="57" t="s">
        <v>599</v>
      </c>
      <c r="D12" s="58">
        <v>6875581</v>
      </c>
      <c r="E12" s="59">
        <v>22159074</v>
      </c>
      <c r="F12" s="59">
        <v>25130950</v>
      </c>
      <c r="G12" s="59">
        <v>398000</v>
      </c>
      <c r="H12" s="60">
        <v>54563605</v>
      </c>
      <c r="I12" s="61">
        <v>6222354</v>
      </c>
      <c r="J12" s="62">
        <v>21698546</v>
      </c>
      <c r="K12" s="59">
        <v>16652001</v>
      </c>
      <c r="L12" s="62">
        <v>7300000</v>
      </c>
      <c r="M12" s="62">
        <v>51872901</v>
      </c>
    </row>
    <row r="13" spans="1:13" s="8" customFormat="1" ht="12.75">
      <c r="A13" s="24" t="s">
        <v>89</v>
      </c>
      <c r="B13" s="77" t="s">
        <v>600</v>
      </c>
      <c r="C13" s="57" t="s">
        <v>601</v>
      </c>
      <c r="D13" s="58">
        <v>9808874</v>
      </c>
      <c r="E13" s="59">
        <v>35773884</v>
      </c>
      <c r="F13" s="59">
        <v>15148700</v>
      </c>
      <c r="G13" s="59">
        <v>344000</v>
      </c>
      <c r="H13" s="60">
        <v>61075458</v>
      </c>
      <c r="I13" s="61">
        <v>8765797</v>
      </c>
      <c r="J13" s="62">
        <v>33977590</v>
      </c>
      <c r="K13" s="59">
        <v>11333360</v>
      </c>
      <c r="L13" s="62">
        <v>600000</v>
      </c>
      <c r="M13" s="62">
        <v>54676747</v>
      </c>
    </row>
    <row r="14" spans="1:13" s="8" customFormat="1" ht="12.75">
      <c r="A14" s="24" t="s">
        <v>89</v>
      </c>
      <c r="B14" s="77" t="s">
        <v>602</v>
      </c>
      <c r="C14" s="57" t="s">
        <v>603</v>
      </c>
      <c r="D14" s="58">
        <v>28333858</v>
      </c>
      <c r="E14" s="59">
        <v>111444731</v>
      </c>
      <c r="F14" s="59">
        <v>33602574</v>
      </c>
      <c r="G14" s="59">
        <v>326000</v>
      </c>
      <c r="H14" s="60">
        <v>173707163</v>
      </c>
      <c r="I14" s="61">
        <v>2050237</v>
      </c>
      <c r="J14" s="62">
        <v>93218011</v>
      </c>
      <c r="K14" s="59">
        <v>30029133</v>
      </c>
      <c r="L14" s="62">
        <v>466000</v>
      </c>
      <c r="M14" s="62">
        <v>125763381</v>
      </c>
    </row>
    <row r="15" spans="1:13" s="8" customFormat="1" ht="12.75">
      <c r="A15" s="24" t="s">
        <v>89</v>
      </c>
      <c r="B15" s="77" t="s">
        <v>604</v>
      </c>
      <c r="C15" s="57" t="s">
        <v>605</v>
      </c>
      <c r="D15" s="58">
        <v>16794702</v>
      </c>
      <c r="E15" s="59">
        <v>68877678</v>
      </c>
      <c r="F15" s="59">
        <v>19347706</v>
      </c>
      <c r="G15" s="59">
        <v>7364000</v>
      </c>
      <c r="H15" s="60">
        <v>112384086</v>
      </c>
      <c r="I15" s="61">
        <v>15231985</v>
      </c>
      <c r="J15" s="62">
        <v>63608525</v>
      </c>
      <c r="K15" s="59">
        <v>16685656</v>
      </c>
      <c r="L15" s="62">
        <v>2878000</v>
      </c>
      <c r="M15" s="62">
        <v>98404166</v>
      </c>
    </row>
    <row r="16" spans="1:13" s="8" customFormat="1" ht="12.75">
      <c r="A16" s="24" t="s">
        <v>108</v>
      </c>
      <c r="B16" s="77" t="s">
        <v>606</v>
      </c>
      <c r="C16" s="57" t="s">
        <v>607</v>
      </c>
      <c r="D16" s="58">
        <v>0</v>
      </c>
      <c r="E16" s="59">
        <v>24601683</v>
      </c>
      <c r="F16" s="59">
        <v>51794016</v>
      </c>
      <c r="G16" s="59">
        <v>300000</v>
      </c>
      <c r="H16" s="60">
        <v>76695699</v>
      </c>
      <c r="I16" s="61">
        <v>0</v>
      </c>
      <c r="J16" s="62">
        <v>28606492</v>
      </c>
      <c r="K16" s="59">
        <v>34366244</v>
      </c>
      <c r="L16" s="62">
        <v>300000</v>
      </c>
      <c r="M16" s="62">
        <v>63272736</v>
      </c>
    </row>
    <row r="17" spans="1:13" s="37" customFormat="1" ht="12.75">
      <c r="A17" s="46"/>
      <c r="B17" s="78" t="s">
        <v>608</v>
      </c>
      <c r="C17" s="79"/>
      <c r="D17" s="66">
        <f aca="true" t="shared" si="1" ref="D17:M17">SUM(D11:D16)</f>
        <v>69510025</v>
      </c>
      <c r="E17" s="67">
        <f t="shared" si="1"/>
        <v>301485024</v>
      </c>
      <c r="F17" s="67">
        <f t="shared" si="1"/>
        <v>159523580</v>
      </c>
      <c r="G17" s="67">
        <f t="shared" si="1"/>
        <v>9092000</v>
      </c>
      <c r="H17" s="80">
        <f t="shared" si="1"/>
        <v>539610629</v>
      </c>
      <c r="I17" s="81">
        <f t="shared" si="1"/>
        <v>37988948</v>
      </c>
      <c r="J17" s="82">
        <f t="shared" si="1"/>
        <v>272221193</v>
      </c>
      <c r="K17" s="67">
        <f t="shared" si="1"/>
        <v>120556579</v>
      </c>
      <c r="L17" s="82">
        <f t="shared" si="1"/>
        <v>11844000</v>
      </c>
      <c r="M17" s="82">
        <f t="shared" si="1"/>
        <v>442610720</v>
      </c>
    </row>
    <row r="18" spans="1:13" s="8" customFormat="1" ht="12.75">
      <c r="A18" s="24" t="s">
        <v>89</v>
      </c>
      <c r="B18" s="77" t="s">
        <v>609</v>
      </c>
      <c r="C18" s="57" t="s">
        <v>610</v>
      </c>
      <c r="D18" s="58">
        <v>-7318</v>
      </c>
      <c r="E18" s="59">
        <v>64244310</v>
      </c>
      <c r="F18" s="59">
        <v>30420180</v>
      </c>
      <c r="G18" s="59">
        <v>300000</v>
      </c>
      <c r="H18" s="60">
        <v>94957172</v>
      </c>
      <c r="I18" s="61">
        <v>137566</v>
      </c>
      <c r="J18" s="62">
        <v>54795170</v>
      </c>
      <c r="K18" s="59">
        <v>21909380</v>
      </c>
      <c r="L18" s="62">
        <v>300000</v>
      </c>
      <c r="M18" s="62">
        <v>77142116</v>
      </c>
    </row>
    <row r="19" spans="1:13" s="8" customFormat="1" ht="12.75">
      <c r="A19" s="24" t="s">
        <v>89</v>
      </c>
      <c r="B19" s="77" t="s">
        <v>80</v>
      </c>
      <c r="C19" s="57" t="s">
        <v>81</v>
      </c>
      <c r="D19" s="58">
        <v>-1623511</v>
      </c>
      <c r="E19" s="59">
        <v>230310450</v>
      </c>
      <c r="F19" s="59">
        <v>58491095</v>
      </c>
      <c r="G19" s="59">
        <v>300000</v>
      </c>
      <c r="H19" s="60">
        <v>287478034</v>
      </c>
      <c r="I19" s="61">
        <v>649490</v>
      </c>
      <c r="J19" s="62">
        <v>219460069</v>
      </c>
      <c r="K19" s="59">
        <v>68079792</v>
      </c>
      <c r="L19" s="62">
        <v>3178000</v>
      </c>
      <c r="M19" s="62">
        <v>291367351</v>
      </c>
    </row>
    <row r="20" spans="1:13" s="8" customFormat="1" ht="12.75">
      <c r="A20" s="24" t="s">
        <v>89</v>
      </c>
      <c r="B20" s="77" t="s">
        <v>82</v>
      </c>
      <c r="C20" s="57" t="s">
        <v>83</v>
      </c>
      <c r="D20" s="58">
        <v>-1031373</v>
      </c>
      <c r="E20" s="59">
        <v>148480098</v>
      </c>
      <c r="F20" s="59">
        <v>44531176</v>
      </c>
      <c r="G20" s="59">
        <v>463000</v>
      </c>
      <c r="H20" s="60">
        <v>192442901</v>
      </c>
      <c r="I20" s="61">
        <v>666559</v>
      </c>
      <c r="J20" s="62">
        <v>138374815</v>
      </c>
      <c r="K20" s="59">
        <v>66641859</v>
      </c>
      <c r="L20" s="62">
        <v>528000</v>
      </c>
      <c r="M20" s="62">
        <v>206211233</v>
      </c>
    </row>
    <row r="21" spans="1:13" s="8" customFormat="1" ht="12.75">
      <c r="A21" s="24" t="s">
        <v>89</v>
      </c>
      <c r="B21" s="77" t="s">
        <v>611</v>
      </c>
      <c r="C21" s="57" t="s">
        <v>612</v>
      </c>
      <c r="D21" s="58">
        <v>32112082</v>
      </c>
      <c r="E21" s="59">
        <v>119585945</v>
      </c>
      <c r="F21" s="59">
        <v>67971422</v>
      </c>
      <c r="G21" s="59">
        <v>1072000</v>
      </c>
      <c r="H21" s="60">
        <v>220741449</v>
      </c>
      <c r="I21" s="61">
        <v>30109992</v>
      </c>
      <c r="J21" s="62">
        <v>110910460</v>
      </c>
      <c r="K21" s="59">
        <v>41068613</v>
      </c>
      <c r="L21" s="62">
        <v>16600000</v>
      </c>
      <c r="M21" s="62">
        <v>198689065</v>
      </c>
    </row>
    <row r="22" spans="1:13" s="8" customFormat="1" ht="12.75">
      <c r="A22" s="24" t="s">
        <v>89</v>
      </c>
      <c r="B22" s="77" t="s">
        <v>613</v>
      </c>
      <c r="C22" s="57" t="s">
        <v>614</v>
      </c>
      <c r="D22" s="58">
        <v>39649</v>
      </c>
      <c r="E22" s="59">
        <v>100565151</v>
      </c>
      <c r="F22" s="59">
        <v>16858660</v>
      </c>
      <c r="G22" s="59">
        <v>8202000</v>
      </c>
      <c r="H22" s="60">
        <v>125665460</v>
      </c>
      <c r="I22" s="61">
        <v>142223</v>
      </c>
      <c r="J22" s="62">
        <v>82166441</v>
      </c>
      <c r="K22" s="59">
        <v>27841159</v>
      </c>
      <c r="L22" s="62">
        <v>404000</v>
      </c>
      <c r="M22" s="62">
        <v>110553823</v>
      </c>
    </row>
    <row r="23" spans="1:13" s="8" customFormat="1" ht="12.75">
      <c r="A23" s="24" t="s">
        <v>108</v>
      </c>
      <c r="B23" s="77" t="s">
        <v>615</v>
      </c>
      <c r="C23" s="57" t="s">
        <v>616</v>
      </c>
      <c r="D23" s="58">
        <v>0</v>
      </c>
      <c r="E23" s="59">
        <v>0</v>
      </c>
      <c r="F23" s="59">
        <v>91294049</v>
      </c>
      <c r="G23" s="59">
        <v>300000</v>
      </c>
      <c r="H23" s="60">
        <v>91594049</v>
      </c>
      <c r="I23" s="61">
        <v>0</v>
      </c>
      <c r="J23" s="62">
        <v>32240</v>
      </c>
      <c r="K23" s="59">
        <v>96837404</v>
      </c>
      <c r="L23" s="62">
        <v>300000</v>
      </c>
      <c r="M23" s="62">
        <v>97169644</v>
      </c>
    </row>
    <row r="24" spans="1:13" s="37" customFormat="1" ht="12.75">
      <c r="A24" s="46"/>
      <c r="B24" s="78" t="s">
        <v>617</v>
      </c>
      <c r="C24" s="79"/>
      <c r="D24" s="66">
        <f aca="true" t="shared" si="2" ref="D24:M24">SUM(D18:D23)</f>
        <v>29489529</v>
      </c>
      <c r="E24" s="67">
        <f t="shared" si="2"/>
        <v>663185954</v>
      </c>
      <c r="F24" s="67">
        <f t="shared" si="2"/>
        <v>309566582</v>
      </c>
      <c r="G24" s="67">
        <f t="shared" si="2"/>
        <v>10637000</v>
      </c>
      <c r="H24" s="80">
        <f t="shared" si="2"/>
        <v>1012879065</v>
      </c>
      <c r="I24" s="81">
        <f t="shared" si="2"/>
        <v>31705830</v>
      </c>
      <c r="J24" s="82">
        <f t="shared" si="2"/>
        <v>605739195</v>
      </c>
      <c r="K24" s="67">
        <f t="shared" si="2"/>
        <v>322378207</v>
      </c>
      <c r="L24" s="82">
        <f t="shared" si="2"/>
        <v>21310000</v>
      </c>
      <c r="M24" s="82">
        <f t="shared" si="2"/>
        <v>981133232</v>
      </c>
    </row>
    <row r="25" spans="1:13" s="8" customFormat="1" ht="12.75">
      <c r="A25" s="24" t="s">
        <v>89</v>
      </c>
      <c r="B25" s="77" t="s">
        <v>618</v>
      </c>
      <c r="C25" s="57" t="s">
        <v>619</v>
      </c>
      <c r="D25" s="58">
        <v>10117560</v>
      </c>
      <c r="E25" s="59">
        <v>39538878</v>
      </c>
      <c r="F25" s="59">
        <v>44265673</v>
      </c>
      <c r="G25" s="59">
        <v>1717000</v>
      </c>
      <c r="H25" s="60">
        <v>95639111</v>
      </c>
      <c r="I25" s="61">
        <v>7945289</v>
      </c>
      <c r="J25" s="62">
        <v>34289317</v>
      </c>
      <c r="K25" s="59">
        <v>44533874</v>
      </c>
      <c r="L25" s="62">
        <v>300000</v>
      </c>
      <c r="M25" s="62">
        <v>87068480</v>
      </c>
    </row>
    <row r="26" spans="1:13" s="8" customFormat="1" ht="12.75">
      <c r="A26" s="24" t="s">
        <v>89</v>
      </c>
      <c r="B26" s="77" t="s">
        <v>620</v>
      </c>
      <c r="C26" s="57" t="s">
        <v>621</v>
      </c>
      <c r="D26" s="58">
        <v>37834016</v>
      </c>
      <c r="E26" s="59">
        <v>135149954</v>
      </c>
      <c r="F26" s="59">
        <v>29016089</v>
      </c>
      <c r="G26" s="59">
        <v>1803000</v>
      </c>
      <c r="H26" s="60">
        <v>203803059</v>
      </c>
      <c r="I26" s="61">
        <v>32376230</v>
      </c>
      <c r="J26" s="62">
        <v>124238346</v>
      </c>
      <c r="K26" s="59">
        <v>27726407</v>
      </c>
      <c r="L26" s="62">
        <v>373000</v>
      </c>
      <c r="M26" s="62">
        <v>184713983</v>
      </c>
    </row>
    <row r="27" spans="1:13" s="8" customFormat="1" ht="12.75">
      <c r="A27" s="24" t="s">
        <v>89</v>
      </c>
      <c r="B27" s="77" t="s">
        <v>622</v>
      </c>
      <c r="C27" s="57" t="s">
        <v>623</v>
      </c>
      <c r="D27" s="58">
        <v>-321422</v>
      </c>
      <c r="E27" s="59">
        <v>30720662</v>
      </c>
      <c r="F27" s="59">
        <v>33563121</v>
      </c>
      <c r="G27" s="59">
        <v>336000</v>
      </c>
      <c r="H27" s="60">
        <v>64298361</v>
      </c>
      <c r="I27" s="61">
        <v>-67373</v>
      </c>
      <c r="J27" s="62">
        <v>24794021</v>
      </c>
      <c r="K27" s="59">
        <v>19306742</v>
      </c>
      <c r="L27" s="62">
        <v>2500000</v>
      </c>
      <c r="M27" s="62">
        <v>46533390</v>
      </c>
    </row>
    <row r="28" spans="1:13" s="8" customFormat="1" ht="12.75">
      <c r="A28" s="24" t="s">
        <v>89</v>
      </c>
      <c r="B28" s="77" t="s">
        <v>624</v>
      </c>
      <c r="C28" s="57" t="s">
        <v>625</v>
      </c>
      <c r="D28" s="58">
        <v>-160804</v>
      </c>
      <c r="E28" s="59">
        <v>20358188</v>
      </c>
      <c r="F28" s="59">
        <v>10524159</v>
      </c>
      <c r="G28" s="59">
        <v>507000</v>
      </c>
      <c r="H28" s="60">
        <v>31228543</v>
      </c>
      <c r="I28" s="61">
        <v>-597846</v>
      </c>
      <c r="J28" s="62">
        <v>20641646</v>
      </c>
      <c r="K28" s="59">
        <v>9829551</v>
      </c>
      <c r="L28" s="62">
        <v>300000</v>
      </c>
      <c r="M28" s="62">
        <v>30173351</v>
      </c>
    </row>
    <row r="29" spans="1:13" s="8" customFormat="1" ht="12.75">
      <c r="A29" s="24" t="s">
        <v>108</v>
      </c>
      <c r="B29" s="77" t="s">
        <v>626</v>
      </c>
      <c r="C29" s="57" t="s">
        <v>627</v>
      </c>
      <c r="D29" s="58">
        <v>0</v>
      </c>
      <c r="E29" s="59">
        <v>144748</v>
      </c>
      <c r="F29" s="59">
        <v>30094616</v>
      </c>
      <c r="G29" s="59">
        <v>397000</v>
      </c>
      <c r="H29" s="60">
        <v>30636364</v>
      </c>
      <c r="I29" s="61">
        <v>0</v>
      </c>
      <c r="J29" s="62">
        <v>93274</v>
      </c>
      <c r="K29" s="59">
        <v>24775914</v>
      </c>
      <c r="L29" s="62">
        <v>300000</v>
      </c>
      <c r="M29" s="62">
        <v>25169188</v>
      </c>
    </row>
    <row r="30" spans="1:13" s="37" customFormat="1" ht="12.75">
      <c r="A30" s="46"/>
      <c r="B30" s="78" t="s">
        <v>628</v>
      </c>
      <c r="C30" s="79"/>
      <c r="D30" s="66">
        <f aca="true" t="shared" si="3" ref="D30:M30">SUM(D25:D29)</f>
        <v>47469350</v>
      </c>
      <c r="E30" s="67">
        <f t="shared" si="3"/>
        <v>225912430</v>
      </c>
      <c r="F30" s="67">
        <f t="shared" si="3"/>
        <v>147463658</v>
      </c>
      <c r="G30" s="67">
        <f t="shared" si="3"/>
        <v>4760000</v>
      </c>
      <c r="H30" s="80">
        <f t="shared" si="3"/>
        <v>425605438</v>
      </c>
      <c r="I30" s="81">
        <f t="shared" si="3"/>
        <v>39656300</v>
      </c>
      <c r="J30" s="82">
        <f t="shared" si="3"/>
        <v>204056604</v>
      </c>
      <c r="K30" s="67">
        <f t="shared" si="3"/>
        <v>126172488</v>
      </c>
      <c r="L30" s="82">
        <f t="shared" si="3"/>
        <v>3773000</v>
      </c>
      <c r="M30" s="82">
        <f t="shared" si="3"/>
        <v>373658392</v>
      </c>
    </row>
    <row r="31" spans="1:13" s="8" customFormat="1" ht="12.75">
      <c r="A31" s="24" t="s">
        <v>89</v>
      </c>
      <c r="B31" s="77" t="s">
        <v>629</v>
      </c>
      <c r="C31" s="57" t="s">
        <v>630</v>
      </c>
      <c r="D31" s="58">
        <v>-12020</v>
      </c>
      <c r="E31" s="59">
        <v>14540652</v>
      </c>
      <c r="F31" s="59">
        <v>-6687577</v>
      </c>
      <c r="G31" s="59">
        <v>8808000</v>
      </c>
      <c r="H31" s="60">
        <v>16649055</v>
      </c>
      <c r="I31" s="61">
        <v>-191562</v>
      </c>
      <c r="J31" s="62">
        <v>13426488</v>
      </c>
      <c r="K31" s="59">
        <v>4834469</v>
      </c>
      <c r="L31" s="62">
        <v>300000</v>
      </c>
      <c r="M31" s="62">
        <v>18369395</v>
      </c>
    </row>
    <row r="32" spans="1:13" s="8" customFormat="1" ht="12.75">
      <c r="A32" s="24" t="s">
        <v>89</v>
      </c>
      <c r="B32" s="77" t="s">
        <v>631</v>
      </c>
      <c r="C32" s="57" t="s">
        <v>632</v>
      </c>
      <c r="D32" s="58">
        <v>80999</v>
      </c>
      <c r="E32" s="59">
        <v>45440674</v>
      </c>
      <c r="F32" s="59">
        <v>3611071</v>
      </c>
      <c r="G32" s="59">
        <v>24235000</v>
      </c>
      <c r="H32" s="60">
        <v>73367744</v>
      </c>
      <c r="I32" s="61">
        <v>83065</v>
      </c>
      <c r="J32" s="62">
        <v>40877644</v>
      </c>
      <c r="K32" s="59">
        <v>12114265</v>
      </c>
      <c r="L32" s="62">
        <v>600000</v>
      </c>
      <c r="M32" s="62">
        <v>53674974</v>
      </c>
    </row>
    <row r="33" spans="1:13" s="8" customFormat="1" ht="12.75">
      <c r="A33" s="24" t="s">
        <v>89</v>
      </c>
      <c r="B33" s="77" t="s">
        <v>633</v>
      </c>
      <c r="C33" s="57" t="s">
        <v>634</v>
      </c>
      <c r="D33" s="58">
        <v>516268</v>
      </c>
      <c r="E33" s="59">
        <v>116791863</v>
      </c>
      <c r="F33" s="59">
        <v>35171490</v>
      </c>
      <c r="G33" s="59">
        <v>10362000</v>
      </c>
      <c r="H33" s="60">
        <v>162841621</v>
      </c>
      <c r="I33" s="61">
        <v>338574</v>
      </c>
      <c r="J33" s="62">
        <v>108370821</v>
      </c>
      <c r="K33" s="59">
        <v>35338481</v>
      </c>
      <c r="L33" s="62">
        <v>2354000</v>
      </c>
      <c r="M33" s="62">
        <v>146401876</v>
      </c>
    </row>
    <row r="34" spans="1:13" s="8" customFormat="1" ht="12.75">
      <c r="A34" s="24" t="s">
        <v>89</v>
      </c>
      <c r="B34" s="77" t="s">
        <v>84</v>
      </c>
      <c r="C34" s="57" t="s">
        <v>85</v>
      </c>
      <c r="D34" s="58">
        <v>43281421</v>
      </c>
      <c r="E34" s="59">
        <v>171666431</v>
      </c>
      <c r="F34" s="59">
        <v>11768332</v>
      </c>
      <c r="G34" s="59">
        <v>85184000</v>
      </c>
      <c r="H34" s="60">
        <v>311900184</v>
      </c>
      <c r="I34" s="61">
        <v>-2403207</v>
      </c>
      <c r="J34" s="62">
        <v>130954644</v>
      </c>
      <c r="K34" s="59">
        <v>-127384948</v>
      </c>
      <c r="L34" s="62">
        <v>185382000</v>
      </c>
      <c r="M34" s="62">
        <v>186548489</v>
      </c>
    </row>
    <row r="35" spans="1:13" s="8" customFormat="1" ht="12.75">
      <c r="A35" s="24" t="s">
        <v>89</v>
      </c>
      <c r="B35" s="77" t="s">
        <v>635</v>
      </c>
      <c r="C35" s="57" t="s">
        <v>636</v>
      </c>
      <c r="D35" s="58">
        <v>-5866</v>
      </c>
      <c r="E35" s="59">
        <v>59415843</v>
      </c>
      <c r="F35" s="59">
        <v>21199680</v>
      </c>
      <c r="G35" s="59">
        <v>2499000</v>
      </c>
      <c r="H35" s="60">
        <v>83108657</v>
      </c>
      <c r="I35" s="61">
        <v>-4096</v>
      </c>
      <c r="J35" s="62">
        <v>59912416</v>
      </c>
      <c r="K35" s="59">
        <v>22418658</v>
      </c>
      <c r="L35" s="62">
        <v>540000</v>
      </c>
      <c r="M35" s="62">
        <v>82866978</v>
      </c>
    </row>
    <row r="36" spans="1:13" s="8" customFormat="1" ht="12.75">
      <c r="A36" s="24" t="s">
        <v>89</v>
      </c>
      <c r="B36" s="77" t="s">
        <v>637</v>
      </c>
      <c r="C36" s="57" t="s">
        <v>638</v>
      </c>
      <c r="D36" s="58">
        <v>813090</v>
      </c>
      <c r="E36" s="59">
        <v>40796932</v>
      </c>
      <c r="F36" s="59">
        <v>47069765</v>
      </c>
      <c r="G36" s="59">
        <v>412000</v>
      </c>
      <c r="H36" s="60">
        <v>89091787</v>
      </c>
      <c r="I36" s="61">
        <v>531044</v>
      </c>
      <c r="J36" s="62">
        <v>37977628</v>
      </c>
      <c r="K36" s="59">
        <v>24114825</v>
      </c>
      <c r="L36" s="62">
        <v>300000</v>
      </c>
      <c r="M36" s="62">
        <v>62923497</v>
      </c>
    </row>
    <row r="37" spans="1:13" s="8" customFormat="1" ht="12.75">
      <c r="A37" s="24" t="s">
        <v>89</v>
      </c>
      <c r="B37" s="77" t="s">
        <v>639</v>
      </c>
      <c r="C37" s="57" t="s">
        <v>640</v>
      </c>
      <c r="D37" s="58">
        <v>766460</v>
      </c>
      <c r="E37" s="59">
        <v>63598745</v>
      </c>
      <c r="F37" s="59">
        <v>33217975</v>
      </c>
      <c r="G37" s="59">
        <v>300000</v>
      </c>
      <c r="H37" s="60">
        <v>97883180</v>
      </c>
      <c r="I37" s="61">
        <v>635173</v>
      </c>
      <c r="J37" s="62">
        <v>55702838</v>
      </c>
      <c r="K37" s="59">
        <v>32740880</v>
      </c>
      <c r="L37" s="62">
        <v>300000</v>
      </c>
      <c r="M37" s="62">
        <v>89378891</v>
      </c>
    </row>
    <row r="38" spans="1:13" s="8" customFormat="1" ht="12.75">
      <c r="A38" s="24" t="s">
        <v>108</v>
      </c>
      <c r="B38" s="77" t="s">
        <v>641</v>
      </c>
      <c r="C38" s="57" t="s">
        <v>642</v>
      </c>
      <c r="D38" s="58">
        <v>0</v>
      </c>
      <c r="E38" s="59">
        <v>0</v>
      </c>
      <c r="F38" s="59">
        <v>47995982</v>
      </c>
      <c r="G38" s="59">
        <v>300000</v>
      </c>
      <c r="H38" s="60">
        <v>48295982</v>
      </c>
      <c r="I38" s="61">
        <v>0</v>
      </c>
      <c r="J38" s="62">
        <v>0</v>
      </c>
      <c r="K38" s="59">
        <v>49083549</v>
      </c>
      <c r="L38" s="62">
        <v>6884000</v>
      </c>
      <c r="M38" s="62">
        <v>55967549</v>
      </c>
    </row>
    <row r="39" spans="1:13" s="37" customFormat="1" ht="12.75">
      <c r="A39" s="46"/>
      <c r="B39" s="78" t="s">
        <v>643</v>
      </c>
      <c r="C39" s="79"/>
      <c r="D39" s="66">
        <f aca="true" t="shared" si="4" ref="D39:M39">SUM(D31:D38)</f>
        <v>45440352</v>
      </c>
      <c r="E39" s="67">
        <f t="shared" si="4"/>
        <v>512251140</v>
      </c>
      <c r="F39" s="67">
        <f t="shared" si="4"/>
        <v>193346718</v>
      </c>
      <c r="G39" s="67">
        <f t="shared" si="4"/>
        <v>132100000</v>
      </c>
      <c r="H39" s="80">
        <f t="shared" si="4"/>
        <v>883138210</v>
      </c>
      <c r="I39" s="81">
        <f t="shared" si="4"/>
        <v>-1011009</v>
      </c>
      <c r="J39" s="82">
        <f t="shared" si="4"/>
        <v>447222479</v>
      </c>
      <c r="K39" s="67">
        <f t="shared" si="4"/>
        <v>53260179</v>
      </c>
      <c r="L39" s="82">
        <f t="shared" si="4"/>
        <v>196660000</v>
      </c>
      <c r="M39" s="82">
        <f t="shared" si="4"/>
        <v>696131649</v>
      </c>
    </row>
    <row r="40" spans="1:13" s="8" customFormat="1" ht="12.75">
      <c r="A40" s="24" t="s">
        <v>89</v>
      </c>
      <c r="B40" s="77" t="s">
        <v>644</v>
      </c>
      <c r="C40" s="57" t="s">
        <v>645</v>
      </c>
      <c r="D40" s="58">
        <v>80241</v>
      </c>
      <c r="E40" s="59">
        <v>3931261</v>
      </c>
      <c r="F40" s="59">
        <v>719676</v>
      </c>
      <c r="G40" s="59">
        <v>5487000</v>
      </c>
      <c r="H40" s="60">
        <v>10218178</v>
      </c>
      <c r="I40" s="61">
        <v>79467</v>
      </c>
      <c r="J40" s="62">
        <v>3637892</v>
      </c>
      <c r="K40" s="59">
        <v>4083197</v>
      </c>
      <c r="L40" s="62">
        <v>300000</v>
      </c>
      <c r="M40" s="62">
        <v>8100556</v>
      </c>
    </row>
    <row r="41" spans="1:13" s="8" customFormat="1" ht="12.75">
      <c r="A41" s="24" t="s">
        <v>89</v>
      </c>
      <c r="B41" s="77" t="s">
        <v>646</v>
      </c>
      <c r="C41" s="57" t="s">
        <v>647</v>
      </c>
      <c r="D41" s="58">
        <v>450655</v>
      </c>
      <c r="E41" s="59">
        <v>4352599</v>
      </c>
      <c r="F41" s="59">
        <v>-5403562</v>
      </c>
      <c r="G41" s="59">
        <v>300000</v>
      </c>
      <c r="H41" s="60">
        <v>-300308</v>
      </c>
      <c r="I41" s="61">
        <v>401454</v>
      </c>
      <c r="J41" s="62">
        <v>3740017</v>
      </c>
      <c r="K41" s="59">
        <v>4959089</v>
      </c>
      <c r="L41" s="62">
        <v>300000</v>
      </c>
      <c r="M41" s="62">
        <v>9400560</v>
      </c>
    </row>
    <row r="42" spans="1:13" s="8" customFormat="1" ht="12.75">
      <c r="A42" s="24" t="s">
        <v>89</v>
      </c>
      <c r="B42" s="77" t="s">
        <v>648</v>
      </c>
      <c r="C42" s="57" t="s">
        <v>649</v>
      </c>
      <c r="D42" s="58">
        <v>277667</v>
      </c>
      <c r="E42" s="59">
        <v>23866572</v>
      </c>
      <c r="F42" s="59">
        <v>21270534</v>
      </c>
      <c r="G42" s="59">
        <v>1550000</v>
      </c>
      <c r="H42" s="60">
        <v>46964773</v>
      </c>
      <c r="I42" s="61">
        <v>-174832</v>
      </c>
      <c r="J42" s="62">
        <v>24801782</v>
      </c>
      <c r="K42" s="59">
        <v>11839239</v>
      </c>
      <c r="L42" s="62">
        <v>11300000</v>
      </c>
      <c r="M42" s="62">
        <v>47766189</v>
      </c>
    </row>
    <row r="43" spans="1:13" s="8" customFormat="1" ht="12.75">
      <c r="A43" s="24" t="s">
        <v>108</v>
      </c>
      <c r="B43" s="77" t="s">
        <v>650</v>
      </c>
      <c r="C43" s="57" t="s">
        <v>651</v>
      </c>
      <c r="D43" s="58">
        <v>0</v>
      </c>
      <c r="E43" s="59">
        <v>0</v>
      </c>
      <c r="F43" s="59">
        <v>19063844</v>
      </c>
      <c r="G43" s="59">
        <v>364000</v>
      </c>
      <c r="H43" s="60">
        <v>19427844</v>
      </c>
      <c r="I43" s="61">
        <v>0</v>
      </c>
      <c r="J43" s="62">
        <v>0</v>
      </c>
      <c r="K43" s="59">
        <v>16269866</v>
      </c>
      <c r="L43" s="62">
        <v>300000</v>
      </c>
      <c r="M43" s="62">
        <v>16569866</v>
      </c>
    </row>
    <row r="44" spans="1:13" s="37" customFormat="1" ht="12.75">
      <c r="A44" s="46"/>
      <c r="B44" s="78" t="s">
        <v>652</v>
      </c>
      <c r="C44" s="79"/>
      <c r="D44" s="66">
        <f aca="true" t="shared" si="5" ref="D44:M44">SUM(D40:D43)</f>
        <v>808563</v>
      </c>
      <c r="E44" s="67">
        <f t="shared" si="5"/>
        <v>32150432</v>
      </c>
      <c r="F44" s="67">
        <f t="shared" si="5"/>
        <v>35650492</v>
      </c>
      <c r="G44" s="67">
        <f t="shared" si="5"/>
        <v>7701000</v>
      </c>
      <c r="H44" s="80">
        <f t="shared" si="5"/>
        <v>76310487</v>
      </c>
      <c r="I44" s="81">
        <f t="shared" si="5"/>
        <v>306089</v>
      </c>
      <c r="J44" s="82">
        <f t="shared" si="5"/>
        <v>32179691</v>
      </c>
      <c r="K44" s="67">
        <f t="shared" si="5"/>
        <v>37151391</v>
      </c>
      <c r="L44" s="82">
        <f t="shared" si="5"/>
        <v>12200000</v>
      </c>
      <c r="M44" s="82">
        <f t="shared" si="5"/>
        <v>81837171</v>
      </c>
    </row>
    <row r="45" spans="1:13" s="37" customFormat="1" ht="12.75">
      <c r="A45" s="46"/>
      <c r="B45" s="78" t="s">
        <v>653</v>
      </c>
      <c r="C45" s="79"/>
      <c r="D45" s="66">
        <f aca="true" t="shared" si="6" ref="D45:M45">SUM(D9,D11:D16,D18:D23,D25:D29,D31:D38,D40:D43)</f>
        <v>1701075542</v>
      </c>
      <c r="E45" s="67">
        <f t="shared" si="6"/>
        <v>5657897063</v>
      </c>
      <c r="F45" s="67">
        <f t="shared" si="6"/>
        <v>2522582876</v>
      </c>
      <c r="G45" s="67">
        <f t="shared" si="6"/>
        <v>1207246000</v>
      </c>
      <c r="H45" s="80">
        <f t="shared" si="6"/>
        <v>11088801481</v>
      </c>
      <c r="I45" s="81">
        <f t="shared" si="6"/>
        <v>1526279088</v>
      </c>
      <c r="J45" s="82">
        <f t="shared" si="6"/>
        <v>5125721064</v>
      </c>
      <c r="K45" s="67">
        <f t="shared" si="6"/>
        <v>1533267219</v>
      </c>
      <c r="L45" s="82">
        <f t="shared" si="6"/>
        <v>1285271000</v>
      </c>
      <c r="M45" s="82">
        <f t="shared" si="6"/>
        <v>9470538371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B52" sqref="B5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31</v>
      </c>
      <c r="C9" s="57" t="s">
        <v>32</v>
      </c>
      <c r="D9" s="58">
        <v>206337391</v>
      </c>
      <c r="E9" s="59">
        <v>571071891</v>
      </c>
      <c r="F9" s="59">
        <v>442091344</v>
      </c>
      <c r="G9" s="59">
        <v>4654000</v>
      </c>
      <c r="H9" s="60">
        <v>1224154626</v>
      </c>
      <c r="I9" s="61">
        <v>147196167</v>
      </c>
      <c r="J9" s="62">
        <v>546059653</v>
      </c>
      <c r="K9" s="59">
        <v>254164185</v>
      </c>
      <c r="L9" s="62">
        <v>17390000</v>
      </c>
      <c r="M9" s="93">
        <v>964810005</v>
      </c>
    </row>
    <row r="10" spans="1:13" s="8" customFormat="1" ht="12.75">
      <c r="A10" s="24"/>
      <c r="B10" s="56" t="s">
        <v>33</v>
      </c>
      <c r="C10" s="57" t="s">
        <v>34</v>
      </c>
      <c r="D10" s="58">
        <v>1508357723</v>
      </c>
      <c r="E10" s="59">
        <v>3922912083</v>
      </c>
      <c r="F10" s="59">
        <v>1677031846</v>
      </c>
      <c r="G10" s="59">
        <v>1042956000</v>
      </c>
      <c r="H10" s="60">
        <v>8151257652</v>
      </c>
      <c r="I10" s="61">
        <v>1417632930</v>
      </c>
      <c r="J10" s="62">
        <v>3564301902</v>
      </c>
      <c r="K10" s="59">
        <v>873748375</v>
      </c>
      <c r="L10" s="62">
        <v>1039484000</v>
      </c>
      <c r="M10" s="93">
        <v>6895167207</v>
      </c>
    </row>
    <row r="11" spans="1:13" s="8" customFormat="1" ht="12.75">
      <c r="A11" s="24"/>
      <c r="B11" s="56" t="s">
        <v>35</v>
      </c>
      <c r="C11" s="57" t="s">
        <v>36</v>
      </c>
      <c r="D11" s="58">
        <v>1038837378</v>
      </c>
      <c r="E11" s="59">
        <v>3801977065</v>
      </c>
      <c r="F11" s="59">
        <v>1362565606</v>
      </c>
      <c r="G11" s="59">
        <v>164800000</v>
      </c>
      <c r="H11" s="60">
        <v>6368180049</v>
      </c>
      <c r="I11" s="61">
        <v>912333430</v>
      </c>
      <c r="J11" s="62">
        <v>3558511164</v>
      </c>
      <c r="K11" s="59">
        <v>1179802273</v>
      </c>
      <c r="L11" s="62">
        <v>237242000</v>
      </c>
      <c r="M11" s="93">
        <v>5887888867</v>
      </c>
    </row>
    <row r="12" spans="1:13" s="8" customFormat="1" ht="12.75">
      <c r="A12" s="24"/>
      <c r="B12" s="56" t="s">
        <v>37</v>
      </c>
      <c r="C12" s="57" t="s">
        <v>38</v>
      </c>
      <c r="D12" s="58">
        <v>1852382382</v>
      </c>
      <c r="E12" s="59">
        <v>3574257050</v>
      </c>
      <c r="F12" s="59">
        <v>1142801790</v>
      </c>
      <c r="G12" s="59">
        <v>720021000</v>
      </c>
      <c r="H12" s="60">
        <v>7289462222</v>
      </c>
      <c r="I12" s="61">
        <v>1163498502</v>
      </c>
      <c r="J12" s="62">
        <v>3409960358</v>
      </c>
      <c r="K12" s="59">
        <v>1124193492</v>
      </c>
      <c r="L12" s="62">
        <v>417053000</v>
      </c>
      <c r="M12" s="93">
        <v>6114705352</v>
      </c>
    </row>
    <row r="13" spans="1:13" s="8" customFormat="1" ht="12.75">
      <c r="A13" s="24"/>
      <c r="B13" s="56" t="s">
        <v>39</v>
      </c>
      <c r="C13" s="57" t="s">
        <v>40</v>
      </c>
      <c r="D13" s="58">
        <v>2403260339</v>
      </c>
      <c r="E13" s="59">
        <v>5011786131</v>
      </c>
      <c r="F13" s="59">
        <v>2197354328</v>
      </c>
      <c r="G13" s="59">
        <v>835375000</v>
      </c>
      <c r="H13" s="60">
        <v>10447775798</v>
      </c>
      <c r="I13" s="61">
        <v>1772324349</v>
      </c>
      <c r="J13" s="62">
        <v>4044182582</v>
      </c>
      <c r="K13" s="59">
        <v>1351517870</v>
      </c>
      <c r="L13" s="62">
        <v>677934000</v>
      </c>
      <c r="M13" s="93">
        <v>7845958801</v>
      </c>
    </row>
    <row r="14" spans="1:13" s="8" customFormat="1" ht="12.75">
      <c r="A14" s="24"/>
      <c r="B14" s="56" t="s">
        <v>41</v>
      </c>
      <c r="C14" s="57" t="s">
        <v>42</v>
      </c>
      <c r="D14" s="58">
        <v>230724241</v>
      </c>
      <c r="E14" s="59">
        <v>673540615</v>
      </c>
      <c r="F14" s="59">
        <v>416807204</v>
      </c>
      <c r="G14" s="59">
        <v>47909000</v>
      </c>
      <c r="H14" s="60">
        <v>1368981060</v>
      </c>
      <c r="I14" s="61">
        <v>246656830</v>
      </c>
      <c r="J14" s="62">
        <v>604469266</v>
      </c>
      <c r="K14" s="59">
        <v>388813066</v>
      </c>
      <c r="L14" s="62">
        <v>51469000</v>
      </c>
      <c r="M14" s="93">
        <v>1291408162</v>
      </c>
    </row>
    <row r="15" spans="1:13" s="8" customFormat="1" ht="12.75">
      <c r="A15" s="24"/>
      <c r="B15" s="56" t="s">
        <v>43</v>
      </c>
      <c r="C15" s="57" t="s">
        <v>44</v>
      </c>
      <c r="D15" s="58">
        <v>362168006</v>
      </c>
      <c r="E15" s="59">
        <v>1013785408</v>
      </c>
      <c r="F15" s="59">
        <v>499447200</v>
      </c>
      <c r="G15" s="59">
        <v>168201000</v>
      </c>
      <c r="H15" s="60">
        <v>2043601614</v>
      </c>
      <c r="I15" s="61">
        <v>337312051</v>
      </c>
      <c r="J15" s="62">
        <v>933464956</v>
      </c>
      <c r="K15" s="59">
        <v>73387926</v>
      </c>
      <c r="L15" s="62">
        <v>327482000</v>
      </c>
      <c r="M15" s="93">
        <v>1671646933</v>
      </c>
    </row>
    <row r="16" spans="1:13" s="8" customFormat="1" ht="12.75">
      <c r="A16" s="24"/>
      <c r="B16" s="56" t="s">
        <v>45</v>
      </c>
      <c r="C16" s="57" t="s">
        <v>46</v>
      </c>
      <c r="D16" s="58">
        <v>1234021476</v>
      </c>
      <c r="E16" s="59">
        <v>3255118058</v>
      </c>
      <c r="F16" s="59">
        <v>1182874842</v>
      </c>
      <c r="G16" s="59">
        <v>594300000</v>
      </c>
      <c r="H16" s="60">
        <v>6266314376</v>
      </c>
      <c r="I16" s="61">
        <v>1212211543</v>
      </c>
      <c r="J16" s="62">
        <v>3297584331</v>
      </c>
      <c r="K16" s="59">
        <v>529665714</v>
      </c>
      <c r="L16" s="62">
        <v>733130000</v>
      </c>
      <c r="M16" s="93">
        <v>5772591588</v>
      </c>
    </row>
    <row r="17" spans="1:13" s="8" customFormat="1" ht="12.75">
      <c r="A17" s="24"/>
      <c r="B17" s="94" t="s">
        <v>88</v>
      </c>
      <c r="C17" s="57"/>
      <c r="D17" s="66">
        <f aca="true" t="shared" si="0" ref="D17:M17">SUM(D9:D16)</f>
        <v>8836088936</v>
      </c>
      <c r="E17" s="67">
        <f t="shared" si="0"/>
        <v>21824448301</v>
      </c>
      <c r="F17" s="67">
        <f t="shared" si="0"/>
        <v>8920974160</v>
      </c>
      <c r="G17" s="67">
        <f t="shared" si="0"/>
        <v>3578216000</v>
      </c>
      <c r="H17" s="80">
        <f t="shared" si="0"/>
        <v>43159727397</v>
      </c>
      <c r="I17" s="81">
        <f t="shared" si="0"/>
        <v>7209165802</v>
      </c>
      <c r="J17" s="82">
        <f t="shared" si="0"/>
        <v>19958534212</v>
      </c>
      <c r="K17" s="67">
        <f t="shared" si="0"/>
        <v>5775292901</v>
      </c>
      <c r="L17" s="82">
        <f t="shared" si="0"/>
        <v>3501184000</v>
      </c>
      <c r="M17" s="95">
        <f t="shared" si="0"/>
        <v>36444176915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48</v>
      </c>
      <c r="C9" s="57" t="s">
        <v>49</v>
      </c>
      <c r="D9" s="58">
        <v>53450524</v>
      </c>
      <c r="E9" s="59">
        <v>240832531</v>
      </c>
      <c r="F9" s="59">
        <v>89400554</v>
      </c>
      <c r="G9" s="59">
        <v>1342000</v>
      </c>
      <c r="H9" s="60">
        <v>385025609</v>
      </c>
      <c r="I9" s="61">
        <v>51790096</v>
      </c>
      <c r="J9" s="62">
        <v>224517054</v>
      </c>
      <c r="K9" s="59">
        <v>167793834</v>
      </c>
      <c r="L9" s="62">
        <v>7358000</v>
      </c>
      <c r="M9" s="60">
        <v>451458984</v>
      </c>
    </row>
    <row r="10" spans="1:13" s="8" customFormat="1" ht="12.75" customHeight="1">
      <c r="A10" s="24"/>
      <c r="B10" s="56" t="s">
        <v>50</v>
      </c>
      <c r="C10" s="57" t="s">
        <v>51</v>
      </c>
      <c r="D10" s="58">
        <v>136119741</v>
      </c>
      <c r="E10" s="59">
        <v>802591528</v>
      </c>
      <c r="F10" s="59">
        <v>273586100</v>
      </c>
      <c r="G10" s="59">
        <v>1258000</v>
      </c>
      <c r="H10" s="60">
        <v>1213555369</v>
      </c>
      <c r="I10" s="61">
        <v>118284410</v>
      </c>
      <c r="J10" s="62">
        <v>675423657</v>
      </c>
      <c r="K10" s="59">
        <v>189293823</v>
      </c>
      <c r="L10" s="62">
        <v>7465000</v>
      </c>
      <c r="M10" s="60">
        <v>990466890</v>
      </c>
    </row>
    <row r="11" spans="1:13" s="8" customFormat="1" ht="12.75" customHeight="1">
      <c r="A11" s="24"/>
      <c r="B11" s="56" t="s">
        <v>52</v>
      </c>
      <c r="C11" s="57" t="s">
        <v>53</v>
      </c>
      <c r="D11" s="58">
        <v>104004299</v>
      </c>
      <c r="E11" s="59">
        <v>293124742</v>
      </c>
      <c r="F11" s="59">
        <v>154145014</v>
      </c>
      <c r="G11" s="59">
        <v>24034000</v>
      </c>
      <c r="H11" s="60">
        <v>575308055</v>
      </c>
      <c r="I11" s="61">
        <v>92262077</v>
      </c>
      <c r="J11" s="62">
        <v>285588323</v>
      </c>
      <c r="K11" s="59">
        <v>84756673</v>
      </c>
      <c r="L11" s="62">
        <v>12568000</v>
      </c>
      <c r="M11" s="60">
        <v>475175073</v>
      </c>
    </row>
    <row r="12" spans="1:13" s="8" customFormat="1" ht="12.75" customHeight="1">
      <c r="A12" s="24"/>
      <c r="B12" s="56" t="s">
        <v>54</v>
      </c>
      <c r="C12" s="57" t="s">
        <v>55</v>
      </c>
      <c r="D12" s="58">
        <v>190415277</v>
      </c>
      <c r="E12" s="59">
        <v>539827295</v>
      </c>
      <c r="F12" s="59">
        <v>437520</v>
      </c>
      <c r="G12" s="59">
        <v>72832000</v>
      </c>
      <c r="H12" s="60">
        <v>803512092</v>
      </c>
      <c r="I12" s="61">
        <v>160758219</v>
      </c>
      <c r="J12" s="62">
        <v>517470290</v>
      </c>
      <c r="K12" s="59">
        <v>-126962130</v>
      </c>
      <c r="L12" s="62">
        <v>182658000</v>
      </c>
      <c r="M12" s="60">
        <v>733924379</v>
      </c>
    </row>
    <row r="13" spans="1:13" s="8" customFormat="1" ht="12.75" customHeight="1">
      <c r="A13" s="24"/>
      <c r="B13" s="56" t="s">
        <v>56</v>
      </c>
      <c r="C13" s="57" t="s">
        <v>57</v>
      </c>
      <c r="D13" s="58">
        <v>51866427</v>
      </c>
      <c r="E13" s="59">
        <v>142893316</v>
      </c>
      <c r="F13" s="59">
        <v>169617919</v>
      </c>
      <c r="G13" s="59">
        <v>11418000</v>
      </c>
      <c r="H13" s="60">
        <v>375795662</v>
      </c>
      <c r="I13" s="61">
        <v>44542232</v>
      </c>
      <c r="J13" s="62">
        <v>149666130</v>
      </c>
      <c r="K13" s="59">
        <v>122280660</v>
      </c>
      <c r="L13" s="62">
        <v>16904000</v>
      </c>
      <c r="M13" s="60">
        <v>333393022</v>
      </c>
    </row>
    <row r="14" spans="1:13" s="8" customFormat="1" ht="12.75" customHeight="1">
      <c r="A14" s="24"/>
      <c r="B14" s="56" t="s">
        <v>58</v>
      </c>
      <c r="C14" s="57" t="s">
        <v>59</v>
      </c>
      <c r="D14" s="58">
        <v>83930858</v>
      </c>
      <c r="E14" s="59">
        <v>456881383</v>
      </c>
      <c r="F14" s="59">
        <v>60995479</v>
      </c>
      <c r="G14" s="59">
        <v>17245000</v>
      </c>
      <c r="H14" s="60">
        <v>619052720</v>
      </c>
      <c r="I14" s="61">
        <v>69047430</v>
      </c>
      <c r="J14" s="62">
        <v>384375595</v>
      </c>
      <c r="K14" s="59">
        <v>31342937</v>
      </c>
      <c r="L14" s="62">
        <v>32170000</v>
      </c>
      <c r="M14" s="60">
        <v>516935962</v>
      </c>
    </row>
    <row r="15" spans="1:13" s="8" customFormat="1" ht="12.75" customHeight="1">
      <c r="A15" s="24"/>
      <c r="B15" s="56" t="s">
        <v>60</v>
      </c>
      <c r="C15" s="57" t="s">
        <v>61</v>
      </c>
      <c r="D15" s="58">
        <v>68453649</v>
      </c>
      <c r="E15" s="59">
        <v>220337405</v>
      </c>
      <c r="F15" s="59">
        <v>-26878456</v>
      </c>
      <c r="G15" s="59">
        <v>183188000</v>
      </c>
      <c r="H15" s="60">
        <v>445100598</v>
      </c>
      <c r="I15" s="61">
        <v>87425924</v>
      </c>
      <c r="J15" s="62">
        <v>180538331</v>
      </c>
      <c r="K15" s="59">
        <v>-6770694</v>
      </c>
      <c r="L15" s="62">
        <v>179923000</v>
      </c>
      <c r="M15" s="60">
        <v>441116561</v>
      </c>
    </row>
    <row r="16" spans="1:13" s="8" customFormat="1" ht="12.75" customHeight="1">
      <c r="A16" s="24"/>
      <c r="B16" s="56" t="s">
        <v>62</v>
      </c>
      <c r="C16" s="57" t="s">
        <v>63</v>
      </c>
      <c r="D16" s="58">
        <v>33534771</v>
      </c>
      <c r="E16" s="59">
        <v>219350091</v>
      </c>
      <c r="F16" s="59">
        <v>60225923</v>
      </c>
      <c r="G16" s="59">
        <v>17621000</v>
      </c>
      <c r="H16" s="60">
        <v>330731785</v>
      </c>
      <c r="I16" s="61">
        <v>48198383</v>
      </c>
      <c r="J16" s="62">
        <v>181563499</v>
      </c>
      <c r="K16" s="59">
        <v>105563428</v>
      </c>
      <c r="L16" s="62">
        <v>26145000</v>
      </c>
      <c r="M16" s="60">
        <v>361470310</v>
      </c>
    </row>
    <row r="17" spans="1:13" s="8" customFormat="1" ht="12.75" customHeight="1">
      <c r="A17" s="24"/>
      <c r="B17" s="56" t="s">
        <v>64</v>
      </c>
      <c r="C17" s="57" t="s">
        <v>65</v>
      </c>
      <c r="D17" s="58">
        <v>82022089</v>
      </c>
      <c r="E17" s="59">
        <v>275916919</v>
      </c>
      <c r="F17" s="59">
        <v>31410283</v>
      </c>
      <c r="G17" s="59">
        <v>734000</v>
      </c>
      <c r="H17" s="60">
        <v>390083291</v>
      </c>
      <c r="I17" s="61">
        <v>69395227</v>
      </c>
      <c r="J17" s="62">
        <v>260771294</v>
      </c>
      <c r="K17" s="59">
        <v>26779543</v>
      </c>
      <c r="L17" s="62">
        <v>478000</v>
      </c>
      <c r="M17" s="60">
        <v>357424064</v>
      </c>
    </row>
    <row r="18" spans="1:13" s="8" customFormat="1" ht="12.75" customHeight="1">
      <c r="A18" s="24"/>
      <c r="B18" s="56" t="s">
        <v>66</v>
      </c>
      <c r="C18" s="57" t="s">
        <v>67</v>
      </c>
      <c r="D18" s="58">
        <v>71007114</v>
      </c>
      <c r="E18" s="59">
        <v>161418051</v>
      </c>
      <c r="F18" s="59">
        <v>61702258</v>
      </c>
      <c r="G18" s="59">
        <v>512000</v>
      </c>
      <c r="H18" s="60">
        <v>294639423</v>
      </c>
      <c r="I18" s="61">
        <v>66274265</v>
      </c>
      <c r="J18" s="62">
        <v>163584337</v>
      </c>
      <c r="K18" s="59">
        <v>49643267</v>
      </c>
      <c r="L18" s="62">
        <v>9706000</v>
      </c>
      <c r="M18" s="60">
        <v>289207869</v>
      </c>
    </row>
    <row r="19" spans="1:13" s="8" customFormat="1" ht="12.75" customHeight="1">
      <c r="A19" s="24"/>
      <c r="B19" s="56" t="s">
        <v>68</v>
      </c>
      <c r="C19" s="57" t="s">
        <v>69</v>
      </c>
      <c r="D19" s="58">
        <v>84341953</v>
      </c>
      <c r="E19" s="59">
        <v>210351464</v>
      </c>
      <c r="F19" s="59">
        <v>-66954145</v>
      </c>
      <c r="G19" s="59">
        <v>165711000</v>
      </c>
      <c r="H19" s="60">
        <v>393450272</v>
      </c>
      <c r="I19" s="61">
        <v>71285704</v>
      </c>
      <c r="J19" s="62">
        <v>173287932</v>
      </c>
      <c r="K19" s="59">
        <v>42003780</v>
      </c>
      <c r="L19" s="62">
        <v>105630000</v>
      </c>
      <c r="M19" s="60">
        <v>392207416</v>
      </c>
    </row>
    <row r="20" spans="1:13" s="8" customFormat="1" ht="12.75" customHeight="1">
      <c r="A20" s="24"/>
      <c r="B20" s="56" t="s">
        <v>70</v>
      </c>
      <c r="C20" s="57" t="s">
        <v>71</v>
      </c>
      <c r="D20" s="58">
        <v>60173353</v>
      </c>
      <c r="E20" s="59">
        <v>232123300</v>
      </c>
      <c r="F20" s="59">
        <v>93982809</v>
      </c>
      <c r="G20" s="59">
        <v>2599000</v>
      </c>
      <c r="H20" s="60">
        <v>388878462</v>
      </c>
      <c r="I20" s="61">
        <v>54840652</v>
      </c>
      <c r="J20" s="62">
        <v>40205017</v>
      </c>
      <c r="K20" s="59">
        <v>67040858</v>
      </c>
      <c r="L20" s="62">
        <v>23785000</v>
      </c>
      <c r="M20" s="60">
        <v>185871527</v>
      </c>
    </row>
    <row r="21" spans="1:13" s="8" customFormat="1" ht="12.75" customHeight="1">
      <c r="A21" s="24"/>
      <c r="B21" s="56" t="s">
        <v>72</v>
      </c>
      <c r="C21" s="57" t="s">
        <v>73</v>
      </c>
      <c r="D21" s="58">
        <v>72906583</v>
      </c>
      <c r="E21" s="59">
        <v>141591615</v>
      </c>
      <c r="F21" s="59">
        <v>23677046</v>
      </c>
      <c r="G21" s="59">
        <v>3187000</v>
      </c>
      <c r="H21" s="60">
        <v>241362244</v>
      </c>
      <c r="I21" s="61">
        <v>45348306</v>
      </c>
      <c r="J21" s="62">
        <v>124890755</v>
      </c>
      <c r="K21" s="59">
        <v>88577451</v>
      </c>
      <c r="L21" s="62">
        <v>3772000</v>
      </c>
      <c r="M21" s="60">
        <v>262588512</v>
      </c>
    </row>
    <row r="22" spans="1:13" s="8" customFormat="1" ht="12.75" customHeight="1">
      <c r="A22" s="24"/>
      <c r="B22" s="56" t="s">
        <v>74</v>
      </c>
      <c r="C22" s="57" t="s">
        <v>75</v>
      </c>
      <c r="D22" s="58">
        <v>65666470</v>
      </c>
      <c r="E22" s="59">
        <v>510454542</v>
      </c>
      <c r="F22" s="59">
        <v>-89659905</v>
      </c>
      <c r="G22" s="59">
        <v>220634000</v>
      </c>
      <c r="H22" s="60">
        <v>707095107</v>
      </c>
      <c r="I22" s="61">
        <v>41931328</v>
      </c>
      <c r="J22" s="62">
        <v>476372462</v>
      </c>
      <c r="K22" s="59">
        <v>-86155963</v>
      </c>
      <c r="L22" s="62">
        <v>234975000</v>
      </c>
      <c r="M22" s="60">
        <v>667122827</v>
      </c>
    </row>
    <row r="23" spans="1:13" s="8" customFormat="1" ht="12.75" customHeight="1">
      <c r="A23" s="24"/>
      <c r="B23" s="56" t="s">
        <v>76</v>
      </c>
      <c r="C23" s="57" t="s">
        <v>77</v>
      </c>
      <c r="D23" s="58">
        <v>30125657</v>
      </c>
      <c r="E23" s="59">
        <v>164326787</v>
      </c>
      <c r="F23" s="59">
        <v>69197833</v>
      </c>
      <c r="G23" s="59">
        <v>300000</v>
      </c>
      <c r="H23" s="60">
        <v>263950277</v>
      </c>
      <c r="I23" s="61">
        <v>27571735</v>
      </c>
      <c r="J23" s="62">
        <v>153327146</v>
      </c>
      <c r="K23" s="59">
        <v>2019194</v>
      </c>
      <c r="L23" s="62">
        <v>20300000</v>
      </c>
      <c r="M23" s="60">
        <v>203218075</v>
      </c>
    </row>
    <row r="24" spans="1:13" s="8" customFormat="1" ht="12.75" customHeight="1">
      <c r="A24" s="24"/>
      <c r="B24" s="56" t="s">
        <v>78</v>
      </c>
      <c r="C24" s="57" t="s">
        <v>79</v>
      </c>
      <c r="D24" s="58">
        <v>72066023</v>
      </c>
      <c r="E24" s="59">
        <v>260798014</v>
      </c>
      <c r="F24" s="59">
        <v>53165375</v>
      </c>
      <c r="G24" s="59">
        <v>2600000</v>
      </c>
      <c r="H24" s="60">
        <v>388629412</v>
      </c>
      <c r="I24" s="61">
        <v>51131478</v>
      </c>
      <c r="J24" s="62">
        <v>245307072</v>
      </c>
      <c r="K24" s="59">
        <v>131155539</v>
      </c>
      <c r="L24" s="62">
        <v>300000</v>
      </c>
      <c r="M24" s="60">
        <v>427894089</v>
      </c>
    </row>
    <row r="25" spans="1:13" s="8" customFormat="1" ht="12.75" customHeight="1">
      <c r="A25" s="24"/>
      <c r="B25" s="56" t="s">
        <v>80</v>
      </c>
      <c r="C25" s="57" t="s">
        <v>81</v>
      </c>
      <c r="D25" s="58">
        <v>-1623511</v>
      </c>
      <c r="E25" s="59">
        <v>230310450</v>
      </c>
      <c r="F25" s="59">
        <v>58491095</v>
      </c>
      <c r="G25" s="59">
        <v>300000</v>
      </c>
      <c r="H25" s="60">
        <v>287478034</v>
      </c>
      <c r="I25" s="61">
        <v>649490</v>
      </c>
      <c r="J25" s="62">
        <v>219460069</v>
      </c>
      <c r="K25" s="59">
        <v>68079792</v>
      </c>
      <c r="L25" s="62">
        <v>3178000</v>
      </c>
      <c r="M25" s="60">
        <v>291367351</v>
      </c>
    </row>
    <row r="26" spans="1:13" s="8" customFormat="1" ht="12.75" customHeight="1">
      <c r="A26" s="24"/>
      <c r="B26" s="56" t="s">
        <v>82</v>
      </c>
      <c r="C26" s="57" t="s">
        <v>83</v>
      </c>
      <c r="D26" s="58">
        <v>-1031373</v>
      </c>
      <c r="E26" s="59">
        <v>148480098</v>
      </c>
      <c r="F26" s="59">
        <v>44531176</v>
      </c>
      <c r="G26" s="59">
        <v>463000</v>
      </c>
      <c r="H26" s="60">
        <v>192442901</v>
      </c>
      <c r="I26" s="61">
        <v>666559</v>
      </c>
      <c r="J26" s="62">
        <v>138374815</v>
      </c>
      <c r="K26" s="59">
        <v>66641859</v>
      </c>
      <c r="L26" s="62">
        <v>528000</v>
      </c>
      <c r="M26" s="60">
        <v>206211233</v>
      </c>
    </row>
    <row r="27" spans="1:13" s="8" customFormat="1" ht="12.75" customHeight="1">
      <c r="A27" s="24"/>
      <c r="B27" s="63" t="s">
        <v>84</v>
      </c>
      <c r="C27" s="57" t="s">
        <v>85</v>
      </c>
      <c r="D27" s="58">
        <v>43281421</v>
      </c>
      <c r="E27" s="59">
        <v>171666431</v>
      </c>
      <c r="F27" s="59">
        <v>11768332</v>
      </c>
      <c r="G27" s="59">
        <v>85184000</v>
      </c>
      <c r="H27" s="60">
        <v>311900184</v>
      </c>
      <c r="I27" s="61">
        <v>-2403207</v>
      </c>
      <c r="J27" s="62">
        <v>130954644</v>
      </c>
      <c r="K27" s="59">
        <v>-127384948</v>
      </c>
      <c r="L27" s="62">
        <v>185382000</v>
      </c>
      <c r="M27" s="60">
        <v>186548489</v>
      </c>
    </row>
    <row r="28" spans="1:13" s="8" customFormat="1" ht="12.75" customHeight="1">
      <c r="A28" s="25"/>
      <c r="B28" s="64" t="s">
        <v>655</v>
      </c>
      <c r="C28" s="65"/>
      <c r="D28" s="66">
        <f aca="true" t="shared" si="0" ref="D28:M28">SUM(D9:D27)</f>
        <v>1300711325</v>
      </c>
      <c r="E28" s="67">
        <f t="shared" si="0"/>
        <v>5423275962</v>
      </c>
      <c r="F28" s="67">
        <f t="shared" si="0"/>
        <v>1072842210</v>
      </c>
      <c r="G28" s="67">
        <f t="shared" si="0"/>
        <v>811162000</v>
      </c>
      <c r="H28" s="68">
        <f t="shared" si="0"/>
        <v>8607991497</v>
      </c>
      <c r="I28" s="69">
        <f t="shared" si="0"/>
        <v>1099000308</v>
      </c>
      <c r="J28" s="70">
        <f t="shared" si="0"/>
        <v>4725678422</v>
      </c>
      <c r="K28" s="67">
        <f t="shared" si="0"/>
        <v>895698903</v>
      </c>
      <c r="L28" s="70">
        <f t="shared" si="0"/>
        <v>1053225000</v>
      </c>
      <c r="M28" s="68">
        <f t="shared" si="0"/>
        <v>7773602633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86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87</v>
      </c>
      <c r="B9" s="77" t="s">
        <v>31</v>
      </c>
      <c r="C9" s="57" t="s">
        <v>32</v>
      </c>
      <c r="D9" s="58">
        <v>206337391</v>
      </c>
      <c r="E9" s="59">
        <v>571071891</v>
      </c>
      <c r="F9" s="59">
        <v>442091344</v>
      </c>
      <c r="G9" s="59">
        <v>4654000</v>
      </c>
      <c r="H9" s="60">
        <v>1224154626</v>
      </c>
      <c r="I9" s="61">
        <v>147196167</v>
      </c>
      <c r="J9" s="62">
        <v>546059653</v>
      </c>
      <c r="K9" s="59">
        <v>254164185</v>
      </c>
      <c r="L9" s="62">
        <v>17390000</v>
      </c>
      <c r="M9" s="60">
        <v>964810005</v>
      </c>
    </row>
    <row r="10" spans="1:13" s="8" customFormat="1" ht="12.75">
      <c r="A10" s="24" t="s">
        <v>87</v>
      </c>
      <c r="B10" s="77" t="s">
        <v>43</v>
      </c>
      <c r="C10" s="57" t="s">
        <v>44</v>
      </c>
      <c r="D10" s="58">
        <v>362168006</v>
      </c>
      <c r="E10" s="59">
        <v>1013785408</v>
      </c>
      <c r="F10" s="59">
        <v>499447200</v>
      </c>
      <c r="G10" s="59">
        <v>168201000</v>
      </c>
      <c r="H10" s="60">
        <v>2043601614</v>
      </c>
      <c r="I10" s="61">
        <v>337312051</v>
      </c>
      <c r="J10" s="62">
        <v>933464956</v>
      </c>
      <c r="K10" s="59">
        <v>73387926</v>
      </c>
      <c r="L10" s="62">
        <v>327482000</v>
      </c>
      <c r="M10" s="60">
        <v>1671646933</v>
      </c>
    </row>
    <row r="11" spans="1:13" s="37" customFormat="1" ht="12.75">
      <c r="A11" s="46"/>
      <c r="B11" s="78" t="s">
        <v>88</v>
      </c>
      <c r="C11" s="79"/>
      <c r="D11" s="66">
        <f aca="true" t="shared" si="0" ref="D11:M11">SUM(D9:D10)</f>
        <v>568505397</v>
      </c>
      <c r="E11" s="67">
        <f t="shared" si="0"/>
        <v>1584857299</v>
      </c>
      <c r="F11" s="67">
        <f t="shared" si="0"/>
        <v>941538544</v>
      </c>
      <c r="G11" s="67">
        <f t="shared" si="0"/>
        <v>172855000</v>
      </c>
      <c r="H11" s="80">
        <f t="shared" si="0"/>
        <v>3267756240</v>
      </c>
      <c r="I11" s="81">
        <f t="shared" si="0"/>
        <v>484508218</v>
      </c>
      <c r="J11" s="82">
        <f t="shared" si="0"/>
        <v>1479524609</v>
      </c>
      <c r="K11" s="67">
        <f t="shared" si="0"/>
        <v>327552111</v>
      </c>
      <c r="L11" s="82">
        <f t="shared" si="0"/>
        <v>344872000</v>
      </c>
      <c r="M11" s="80">
        <f t="shared" si="0"/>
        <v>2636456938</v>
      </c>
    </row>
    <row r="12" spans="1:13" s="8" customFormat="1" ht="12.75">
      <c r="A12" s="24" t="s">
        <v>89</v>
      </c>
      <c r="B12" s="77" t="s">
        <v>90</v>
      </c>
      <c r="C12" s="57" t="s">
        <v>91</v>
      </c>
      <c r="D12" s="58">
        <v>633030</v>
      </c>
      <c r="E12" s="59">
        <v>27669015</v>
      </c>
      <c r="F12" s="59">
        <v>22645984</v>
      </c>
      <c r="G12" s="59">
        <v>300000</v>
      </c>
      <c r="H12" s="60">
        <v>51248029</v>
      </c>
      <c r="I12" s="61">
        <v>463198</v>
      </c>
      <c r="J12" s="62">
        <v>25068305</v>
      </c>
      <c r="K12" s="59">
        <v>12310301</v>
      </c>
      <c r="L12" s="62">
        <v>5060000</v>
      </c>
      <c r="M12" s="60">
        <v>42901804</v>
      </c>
    </row>
    <row r="13" spans="1:13" s="8" customFormat="1" ht="12.75">
      <c r="A13" s="24" t="s">
        <v>89</v>
      </c>
      <c r="B13" s="77" t="s">
        <v>92</v>
      </c>
      <c r="C13" s="57" t="s">
        <v>93</v>
      </c>
      <c r="D13" s="58">
        <v>2500</v>
      </c>
      <c r="E13" s="59">
        <v>27820698</v>
      </c>
      <c r="F13" s="59">
        <v>15389241</v>
      </c>
      <c r="G13" s="59">
        <v>300000</v>
      </c>
      <c r="H13" s="60">
        <v>43512439</v>
      </c>
      <c r="I13" s="61">
        <v>-55435</v>
      </c>
      <c r="J13" s="62">
        <v>23476732</v>
      </c>
      <c r="K13" s="59">
        <v>13982738</v>
      </c>
      <c r="L13" s="62">
        <v>300000</v>
      </c>
      <c r="M13" s="60">
        <v>37704035</v>
      </c>
    </row>
    <row r="14" spans="1:13" s="8" customFormat="1" ht="12.75">
      <c r="A14" s="24" t="s">
        <v>89</v>
      </c>
      <c r="B14" s="77" t="s">
        <v>94</v>
      </c>
      <c r="C14" s="57" t="s">
        <v>95</v>
      </c>
      <c r="D14" s="58">
        <v>91534</v>
      </c>
      <c r="E14" s="59">
        <v>2813270</v>
      </c>
      <c r="F14" s="59">
        <v>4555344</v>
      </c>
      <c r="G14" s="59">
        <v>300000</v>
      </c>
      <c r="H14" s="60">
        <v>7760148</v>
      </c>
      <c r="I14" s="61">
        <v>66185</v>
      </c>
      <c r="J14" s="62">
        <v>2751393</v>
      </c>
      <c r="K14" s="59">
        <v>5676103</v>
      </c>
      <c r="L14" s="62">
        <v>300000</v>
      </c>
      <c r="M14" s="60">
        <v>8793681</v>
      </c>
    </row>
    <row r="15" spans="1:13" s="8" customFormat="1" ht="12.75">
      <c r="A15" s="24" t="s">
        <v>89</v>
      </c>
      <c r="B15" s="77" t="s">
        <v>96</v>
      </c>
      <c r="C15" s="57" t="s">
        <v>97</v>
      </c>
      <c r="D15" s="58">
        <v>6624082</v>
      </c>
      <c r="E15" s="59">
        <v>25428698</v>
      </c>
      <c r="F15" s="59">
        <v>33124957</v>
      </c>
      <c r="G15" s="59">
        <v>302000</v>
      </c>
      <c r="H15" s="60">
        <v>65479737</v>
      </c>
      <c r="I15" s="61">
        <v>8509291</v>
      </c>
      <c r="J15" s="62">
        <v>39136586</v>
      </c>
      <c r="K15" s="59">
        <v>26952830</v>
      </c>
      <c r="L15" s="62">
        <v>9024000</v>
      </c>
      <c r="M15" s="60">
        <v>83622707</v>
      </c>
    </row>
    <row r="16" spans="1:13" s="8" customFormat="1" ht="12.75">
      <c r="A16" s="24" t="s">
        <v>89</v>
      </c>
      <c r="B16" s="77" t="s">
        <v>98</v>
      </c>
      <c r="C16" s="57" t="s">
        <v>99</v>
      </c>
      <c r="D16" s="58">
        <v>22553175</v>
      </c>
      <c r="E16" s="59">
        <v>29333459</v>
      </c>
      <c r="F16" s="59">
        <v>23601970</v>
      </c>
      <c r="G16" s="59">
        <v>1300000</v>
      </c>
      <c r="H16" s="60">
        <v>76788604</v>
      </c>
      <c r="I16" s="61">
        <v>19287867</v>
      </c>
      <c r="J16" s="62">
        <v>6901276</v>
      </c>
      <c r="K16" s="59">
        <v>36497092</v>
      </c>
      <c r="L16" s="62">
        <v>15653000</v>
      </c>
      <c r="M16" s="60">
        <v>78339235</v>
      </c>
    </row>
    <row r="17" spans="1:13" s="8" customFormat="1" ht="12.75">
      <c r="A17" s="24" t="s">
        <v>89</v>
      </c>
      <c r="B17" s="77" t="s">
        <v>100</v>
      </c>
      <c r="C17" s="57" t="s">
        <v>101</v>
      </c>
      <c r="D17" s="58">
        <v>3685863</v>
      </c>
      <c r="E17" s="59">
        <v>9586940</v>
      </c>
      <c r="F17" s="59">
        <v>1993548</v>
      </c>
      <c r="G17" s="59">
        <v>300000</v>
      </c>
      <c r="H17" s="60">
        <v>15566351</v>
      </c>
      <c r="I17" s="61">
        <v>2547224</v>
      </c>
      <c r="J17" s="62">
        <v>10109714</v>
      </c>
      <c r="K17" s="59">
        <v>13921381</v>
      </c>
      <c r="L17" s="62">
        <v>2696000</v>
      </c>
      <c r="M17" s="60">
        <v>29274319</v>
      </c>
    </row>
    <row r="18" spans="1:13" s="8" customFormat="1" ht="12.75">
      <c r="A18" s="24" t="s">
        <v>89</v>
      </c>
      <c r="B18" s="77" t="s">
        <v>102</v>
      </c>
      <c r="C18" s="57" t="s">
        <v>103</v>
      </c>
      <c r="D18" s="58">
        <v>-15572</v>
      </c>
      <c r="E18" s="59">
        <v>4900171</v>
      </c>
      <c r="F18" s="59">
        <v>5438518</v>
      </c>
      <c r="G18" s="59">
        <v>417000</v>
      </c>
      <c r="H18" s="60">
        <v>10740117</v>
      </c>
      <c r="I18" s="61">
        <v>-1196</v>
      </c>
      <c r="J18" s="62">
        <v>4158634</v>
      </c>
      <c r="K18" s="59">
        <v>5937801</v>
      </c>
      <c r="L18" s="62">
        <v>313000</v>
      </c>
      <c r="M18" s="60">
        <v>10408239</v>
      </c>
    </row>
    <row r="19" spans="1:13" s="8" customFormat="1" ht="12.75">
      <c r="A19" s="24" t="s">
        <v>89</v>
      </c>
      <c r="B19" s="77" t="s">
        <v>104</v>
      </c>
      <c r="C19" s="57" t="s">
        <v>105</v>
      </c>
      <c r="D19" s="58">
        <v>20494700</v>
      </c>
      <c r="E19" s="59">
        <v>82574276</v>
      </c>
      <c r="F19" s="59">
        <v>30023536</v>
      </c>
      <c r="G19" s="59">
        <v>385000</v>
      </c>
      <c r="H19" s="60">
        <v>133477512</v>
      </c>
      <c r="I19" s="61">
        <v>346431</v>
      </c>
      <c r="J19" s="62">
        <v>75865854</v>
      </c>
      <c r="K19" s="59">
        <v>20285708</v>
      </c>
      <c r="L19" s="62">
        <v>7616000</v>
      </c>
      <c r="M19" s="60">
        <v>104113993</v>
      </c>
    </row>
    <row r="20" spans="1:13" s="8" customFormat="1" ht="12.75">
      <c r="A20" s="24" t="s">
        <v>89</v>
      </c>
      <c r="B20" s="77" t="s">
        <v>106</v>
      </c>
      <c r="C20" s="57" t="s">
        <v>107</v>
      </c>
      <c r="D20" s="58">
        <v>87</v>
      </c>
      <c r="E20" s="59">
        <v>5746306</v>
      </c>
      <c r="F20" s="59">
        <v>18466911</v>
      </c>
      <c r="G20" s="59">
        <v>300000</v>
      </c>
      <c r="H20" s="60">
        <v>24513304</v>
      </c>
      <c r="I20" s="61">
        <v>84</v>
      </c>
      <c r="J20" s="62">
        <v>6150167</v>
      </c>
      <c r="K20" s="59">
        <v>27484308</v>
      </c>
      <c r="L20" s="62">
        <v>8739000</v>
      </c>
      <c r="M20" s="60">
        <v>42373559</v>
      </c>
    </row>
    <row r="21" spans="1:13" s="8" customFormat="1" ht="12.75">
      <c r="A21" s="24" t="s">
        <v>108</v>
      </c>
      <c r="B21" s="77" t="s">
        <v>109</v>
      </c>
      <c r="C21" s="57" t="s">
        <v>110</v>
      </c>
      <c r="D21" s="58">
        <v>0</v>
      </c>
      <c r="E21" s="59">
        <v>0</v>
      </c>
      <c r="F21" s="59">
        <v>29282688</v>
      </c>
      <c r="G21" s="59">
        <v>371000</v>
      </c>
      <c r="H21" s="60">
        <v>29653688</v>
      </c>
      <c r="I21" s="61">
        <v>0</v>
      </c>
      <c r="J21" s="62">
        <v>0</v>
      </c>
      <c r="K21" s="59">
        <v>27336637</v>
      </c>
      <c r="L21" s="62">
        <v>300000</v>
      </c>
      <c r="M21" s="60">
        <v>27636637</v>
      </c>
    </row>
    <row r="22" spans="1:13" s="37" customFormat="1" ht="12.75">
      <c r="A22" s="46"/>
      <c r="B22" s="78" t="s">
        <v>111</v>
      </c>
      <c r="C22" s="79"/>
      <c r="D22" s="66">
        <f aca="true" t="shared" si="1" ref="D22:M22">SUM(D12:D21)</f>
        <v>54069399</v>
      </c>
      <c r="E22" s="67">
        <f t="shared" si="1"/>
        <v>215872833</v>
      </c>
      <c r="F22" s="67">
        <f t="shared" si="1"/>
        <v>184522697</v>
      </c>
      <c r="G22" s="67">
        <f t="shared" si="1"/>
        <v>4275000</v>
      </c>
      <c r="H22" s="80">
        <f t="shared" si="1"/>
        <v>458739929</v>
      </c>
      <c r="I22" s="81">
        <f t="shared" si="1"/>
        <v>31163649</v>
      </c>
      <c r="J22" s="82">
        <f t="shared" si="1"/>
        <v>193618661</v>
      </c>
      <c r="K22" s="67">
        <f t="shared" si="1"/>
        <v>190384899</v>
      </c>
      <c r="L22" s="82">
        <f t="shared" si="1"/>
        <v>50001000</v>
      </c>
      <c r="M22" s="80">
        <f t="shared" si="1"/>
        <v>465168209</v>
      </c>
    </row>
    <row r="23" spans="1:13" s="8" customFormat="1" ht="12.75">
      <c r="A23" s="24" t="s">
        <v>89</v>
      </c>
      <c r="B23" s="77" t="s">
        <v>112</v>
      </c>
      <c r="C23" s="57" t="s">
        <v>113</v>
      </c>
      <c r="D23" s="58">
        <v>1699352</v>
      </c>
      <c r="E23" s="59">
        <v>254867</v>
      </c>
      <c r="F23" s="59">
        <v>56956234</v>
      </c>
      <c r="G23" s="59">
        <v>1346000</v>
      </c>
      <c r="H23" s="60">
        <v>60256453</v>
      </c>
      <c r="I23" s="61">
        <v>1710830</v>
      </c>
      <c r="J23" s="62">
        <v>281504</v>
      </c>
      <c r="K23" s="59">
        <v>89126437</v>
      </c>
      <c r="L23" s="62">
        <v>600000</v>
      </c>
      <c r="M23" s="60">
        <v>91718771</v>
      </c>
    </row>
    <row r="24" spans="1:13" s="8" customFormat="1" ht="12.75">
      <c r="A24" s="24" t="s">
        <v>89</v>
      </c>
      <c r="B24" s="77" t="s">
        <v>114</v>
      </c>
      <c r="C24" s="57" t="s">
        <v>115</v>
      </c>
      <c r="D24" s="58">
        <v>463786</v>
      </c>
      <c r="E24" s="59">
        <v>1181425</v>
      </c>
      <c r="F24" s="59">
        <v>55945055</v>
      </c>
      <c r="G24" s="59">
        <v>2457000</v>
      </c>
      <c r="H24" s="60">
        <v>60047266</v>
      </c>
      <c r="I24" s="61">
        <v>3013</v>
      </c>
      <c r="J24" s="62">
        <v>288811</v>
      </c>
      <c r="K24" s="59">
        <v>99387646</v>
      </c>
      <c r="L24" s="62">
        <v>300000</v>
      </c>
      <c r="M24" s="60">
        <v>99979470</v>
      </c>
    </row>
    <row r="25" spans="1:13" s="8" customFormat="1" ht="12.75">
      <c r="A25" s="24" t="s">
        <v>89</v>
      </c>
      <c r="B25" s="77" t="s">
        <v>116</v>
      </c>
      <c r="C25" s="57" t="s">
        <v>117</v>
      </c>
      <c r="D25" s="58">
        <v>4324511</v>
      </c>
      <c r="E25" s="59">
        <v>1715544</v>
      </c>
      <c r="F25" s="59">
        <v>12267636</v>
      </c>
      <c r="G25" s="59">
        <v>300000</v>
      </c>
      <c r="H25" s="60">
        <v>18607691</v>
      </c>
      <c r="I25" s="61">
        <v>2649561</v>
      </c>
      <c r="J25" s="62">
        <v>1391428</v>
      </c>
      <c r="K25" s="59">
        <v>16417258</v>
      </c>
      <c r="L25" s="62">
        <v>300000</v>
      </c>
      <c r="M25" s="60">
        <v>20758247</v>
      </c>
    </row>
    <row r="26" spans="1:13" s="8" customFormat="1" ht="12.75">
      <c r="A26" s="24" t="s">
        <v>89</v>
      </c>
      <c r="B26" s="77" t="s">
        <v>118</v>
      </c>
      <c r="C26" s="57" t="s">
        <v>119</v>
      </c>
      <c r="D26" s="58">
        <v>2945896</v>
      </c>
      <c r="E26" s="59">
        <v>6534246</v>
      </c>
      <c r="F26" s="59">
        <v>34176573</v>
      </c>
      <c r="G26" s="59">
        <v>374000</v>
      </c>
      <c r="H26" s="60">
        <v>44030715</v>
      </c>
      <c r="I26" s="61">
        <v>-62979</v>
      </c>
      <c r="J26" s="62">
        <v>7651147</v>
      </c>
      <c r="K26" s="59">
        <v>60026859</v>
      </c>
      <c r="L26" s="62">
        <v>300000</v>
      </c>
      <c r="M26" s="60">
        <v>67915027</v>
      </c>
    </row>
    <row r="27" spans="1:13" s="8" customFormat="1" ht="12.75">
      <c r="A27" s="24" t="s">
        <v>89</v>
      </c>
      <c r="B27" s="77" t="s">
        <v>120</v>
      </c>
      <c r="C27" s="57" t="s">
        <v>121</v>
      </c>
      <c r="D27" s="58">
        <v>1724509</v>
      </c>
      <c r="E27" s="59">
        <v>135146</v>
      </c>
      <c r="F27" s="59">
        <v>21946784</v>
      </c>
      <c r="G27" s="59">
        <v>300000</v>
      </c>
      <c r="H27" s="60">
        <v>24106439</v>
      </c>
      <c r="I27" s="61">
        <v>2884359</v>
      </c>
      <c r="J27" s="62">
        <v>131348</v>
      </c>
      <c r="K27" s="59">
        <v>19231321</v>
      </c>
      <c r="L27" s="62">
        <v>300000</v>
      </c>
      <c r="M27" s="60">
        <v>22547028</v>
      </c>
    </row>
    <row r="28" spans="1:13" s="8" customFormat="1" ht="12.75">
      <c r="A28" s="24" t="s">
        <v>89</v>
      </c>
      <c r="B28" s="77" t="s">
        <v>122</v>
      </c>
      <c r="C28" s="57" t="s">
        <v>123</v>
      </c>
      <c r="D28" s="58">
        <v>4584540</v>
      </c>
      <c r="E28" s="59">
        <v>5786413</v>
      </c>
      <c r="F28" s="59">
        <v>37516772</v>
      </c>
      <c r="G28" s="59">
        <v>2821000</v>
      </c>
      <c r="H28" s="60">
        <v>50708725</v>
      </c>
      <c r="I28" s="61">
        <v>4378863</v>
      </c>
      <c r="J28" s="62">
        <v>7071096</v>
      </c>
      <c r="K28" s="59">
        <v>29988347</v>
      </c>
      <c r="L28" s="62">
        <v>3232000</v>
      </c>
      <c r="M28" s="60">
        <v>44670306</v>
      </c>
    </row>
    <row r="29" spans="1:13" s="8" customFormat="1" ht="12.75">
      <c r="A29" s="24" t="s">
        <v>89</v>
      </c>
      <c r="B29" s="77" t="s">
        <v>124</v>
      </c>
      <c r="C29" s="57" t="s">
        <v>125</v>
      </c>
      <c r="D29" s="58">
        <v>512253</v>
      </c>
      <c r="E29" s="59">
        <v>2744856</v>
      </c>
      <c r="F29" s="59">
        <v>2759041</v>
      </c>
      <c r="G29" s="59">
        <v>1713000</v>
      </c>
      <c r="H29" s="60">
        <v>7729150</v>
      </c>
      <c r="I29" s="61">
        <v>371126</v>
      </c>
      <c r="J29" s="62">
        <v>4380549</v>
      </c>
      <c r="K29" s="59">
        <v>10020225</v>
      </c>
      <c r="L29" s="62">
        <v>300000</v>
      </c>
      <c r="M29" s="60">
        <v>15071900</v>
      </c>
    </row>
    <row r="30" spans="1:13" s="8" customFormat="1" ht="12.75">
      <c r="A30" s="24" t="s">
        <v>108</v>
      </c>
      <c r="B30" s="77" t="s">
        <v>126</v>
      </c>
      <c r="C30" s="57" t="s">
        <v>127</v>
      </c>
      <c r="D30" s="58">
        <v>0</v>
      </c>
      <c r="E30" s="59">
        <v>50182208</v>
      </c>
      <c r="F30" s="59">
        <v>571977157</v>
      </c>
      <c r="G30" s="59">
        <v>23670000</v>
      </c>
      <c r="H30" s="60">
        <v>645829365</v>
      </c>
      <c r="I30" s="61">
        <v>0</v>
      </c>
      <c r="J30" s="62">
        <v>17887163</v>
      </c>
      <c r="K30" s="59">
        <v>192140693</v>
      </c>
      <c r="L30" s="62">
        <v>14937000</v>
      </c>
      <c r="M30" s="60">
        <v>224964856</v>
      </c>
    </row>
    <row r="31" spans="1:13" s="37" customFormat="1" ht="12.75">
      <c r="A31" s="46"/>
      <c r="B31" s="78" t="s">
        <v>128</v>
      </c>
      <c r="C31" s="79"/>
      <c r="D31" s="66">
        <f aca="true" t="shared" si="2" ref="D31:M31">SUM(D23:D30)</f>
        <v>16254847</v>
      </c>
      <c r="E31" s="67">
        <f t="shared" si="2"/>
        <v>68534705</v>
      </c>
      <c r="F31" s="67">
        <f t="shared" si="2"/>
        <v>793545252</v>
      </c>
      <c r="G31" s="67">
        <f t="shared" si="2"/>
        <v>32981000</v>
      </c>
      <c r="H31" s="80">
        <f t="shared" si="2"/>
        <v>911315804</v>
      </c>
      <c r="I31" s="81">
        <f t="shared" si="2"/>
        <v>11934773</v>
      </c>
      <c r="J31" s="82">
        <f t="shared" si="2"/>
        <v>39083046</v>
      </c>
      <c r="K31" s="67">
        <f t="shared" si="2"/>
        <v>516338786</v>
      </c>
      <c r="L31" s="82">
        <f t="shared" si="2"/>
        <v>20269000</v>
      </c>
      <c r="M31" s="80">
        <f t="shared" si="2"/>
        <v>587625605</v>
      </c>
    </row>
    <row r="32" spans="1:13" s="8" customFormat="1" ht="12.75">
      <c r="A32" s="24" t="s">
        <v>89</v>
      </c>
      <c r="B32" s="77" t="s">
        <v>129</v>
      </c>
      <c r="C32" s="57" t="s">
        <v>130</v>
      </c>
      <c r="D32" s="58">
        <v>-10697</v>
      </c>
      <c r="E32" s="59">
        <v>28626031</v>
      </c>
      <c r="F32" s="59">
        <v>-7926186</v>
      </c>
      <c r="G32" s="59">
        <v>446000</v>
      </c>
      <c r="H32" s="60">
        <v>21135148</v>
      </c>
      <c r="I32" s="61">
        <v>-43751</v>
      </c>
      <c r="J32" s="62">
        <v>1207948411</v>
      </c>
      <c r="K32" s="59">
        <v>157101935</v>
      </c>
      <c r="L32" s="62">
        <v>300000</v>
      </c>
      <c r="M32" s="60">
        <v>1365306595</v>
      </c>
    </row>
    <row r="33" spans="1:13" s="8" customFormat="1" ht="12.75">
      <c r="A33" s="24" t="s">
        <v>89</v>
      </c>
      <c r="B33" s="77" t="s">
        <v>131</v>
      </c>
      <c r="C33" s="57" t="s">
        <v>132</v>
      </c>
      <c r="D33" s="58">
        <v>104671</v>
      </c>
      <c r="E33" s="59">
        <v>1482471</v>
      </c>
      <c r="F33" s="59">
        <v>-526973</v>
      </c>
      <c r="G33" s="59">
        <v>706000</v>
      </c>
      <c r="H33" s="60">
        <v>1766169</v>
      </c>
      <c r="I33" s="61">
        <v>-863367</v>
      </c>
      <c r="J33" s="62">
        <v>5014726</v>
      </c>
      <c r="K33" s="59">
        <v>-2942125</v>
      </c>
      <c r="L33" s="62">
        <v>300000</v>
      </c>
      <c r="M33" s="60">
        <v>1509234</v>
      </c>
    </row>
    <row r="34" spans="1:13" s="8" customFormat="1" ht="12.75">
      <c r="A34" s="24" t="s">
        <v>89</v>
      </c>
      <c r="B34" s="77" t="s">
        <v>133</v>
      </c>
      <c r="C34" s="57" t="s">
        <v>134</v>
      </c>
      <c r="D34" s="58">
        <v>0</v>
      </c>
      <c r="E34" s="59">
        <v>0</v>
      </c>
      <c r="F34" s="59">
        <v>-769000</v>
      </c>
      <c r="G34" s="59">
        <v>769000</v>
      </c>
      <c r="H34" s="60">
        <v>0</v>
      </c>
      <c r="I34" s="61">
        <v>1010294</v>
      </c>
      <c r="J34" s="62">
        <v>1352318</v>
      </c>
      <c r="K34" s="59">
        <v>2845662</v>
      </c>
      <c r="L34" s="62">
        <v>4300000</v>
      </c>
      <c r="M34" s="60">
        <v>9508274</v>
      </c>
    </row>
    <row r="35" spans="1:13" s="8" customFormat="1" ht="12.75">
      <c r="A35" s="24" t="s">
        <v>89</v>
      </c>
      <c r="B35" s="77" t="s">
        <v>135</v>
      </c>
      <c r="C35" s="57" t="s">
        <v>136</v>
      </c>
      <c r="D35" s="58">
        <v>3061585</v>
      </c>
      <c r="E35" s="59">
        <v>51033492</v>
      </c>
      <c r="F35" s="59">
        <v>44174773</v>
      </c>
      <c r="G35" s="59">
        <v>1514000</v>
      </c>
      <c r="H35" s="60">
        <v>99783850</v>
      </c>
      <c r="I35" s="61">
        <v>-9661</v>
      </c>
      <c r="J35" s="62">
        <v>35967544</v>
      </c>
      <c r="K35" s="59">
        <v>37852067</v>
      </c>
      <c r="L35" s="62">
        <v>1454000</v>
      </c>
      <c r="M35" s="60">
        <v>75263950</v>
      </c>
    </row>
    <row r="36" spans="1:13" s="8" customFormat="1" ht="12.75">
      <c r="A36" s="24" t="s">
        <v>89</v>
      </c>
      <c r="B36" s="77" t="s">
        <v>137</v>
      </c>
      <c r="C36" s="57" t="s">
        <v>138</v>
      </c>
      <c r="D36" s="58">
        <v>554890</v>
      </c>
      <c r="E36" s="59">
        <v>98042</v>
      </c>
      <c r="F36" s="59">
        <v>2734190</v>
      </c>
      <c r="G36" s="59">
        <v>555000</v>
      </c>
      <c r="H36" s="60">
        <v>3942122</v>
      </c>
      <c r="I36" s="61">
        <v>367248</v>
      </c>
      <c r="J36" s="62">
        <v>100651</v>
      </c>
      <c r="K36" s="59">
        <v>59803686</v>
      </c>
      <c r="L36" s="62">
        <v>300000</v>
      </c>
      <c r="M36" s="60">
        <v>60571585</v>
      </c>
    </row>
    <row r="37" spans="1:13" s="8" customFormat="1" ht="12.75">
      <c r="A37" s="24" t="s">
        <v>89</v>
      </c>
      <c r="B37" s="77" t="s">
        <v>139</v>
      </c>
      <c r="C37" s="57" t="s">
        <v>140</v>
      </c>
      <c r="D37" s="58">
        <v>-1901013</v>
      </c>
      <c r="E37" s="59">
        <v>2977792</v>
      </c>
      <c r="F37" s="59">
        <v>34225025</v>
      </c>
      <c r="G37" s="59">
        <v>1365000</v>
      </c>
      <c r="H37" s="60">
        <v>36666804</v>
      </c>
      <c r="I37" s="61">
        <v>1472903</v>
      </c>
      <c r="J37" s="62">
        <v>11361073</v>
      </c>
      <c r="K37" s="59">
        <v>29298728</v>
      </c>
      <c r="L37" s="62">
        <v>300000</v>
      </c>
      <c r="M37" s="60">
        <v>42432704</v>
      </c>
    </row>
    <row r="38" spans="1:13" s="8" customFormat="1" ht="12.75">
      <c r="A38" s="24" t="s">
        <v>89</v>
      </c>
      <c r="B38" s="77" t="s">
        <v>141</v>
      </c>
      <c r="C38" s="57" t="s">
        <v>142</v>
      </c>
      <c r="D38" s="58">
        <v>577259</v>
      </c>
      <c r="E38" s="59">
        <v>138995</v>
      </c>
      <c r="F38" s="59">
        <v>32297460</v>
      </c>
      <c r="G38" s="59">
        <v>3506000</v>
      </c>
      <c r="H38" s="60">
        <v>36519714</v>
      </c>
      <c r="I38" s="61">
        <v>331951</v>
      </c>
      <c r="J38" s="62">
        <v>741193</v>
      </c>
      <c r="K38" s="59">
        <v>23397913</v>
      </c>
      <c r="L38" s="62">
        <v>4300000</v>
      </c>
      <c r="M38" s="60">
        <v>28771057</v>
      </c>
    </row>
    <row r="39" spans="1:13" s="8" customFormat="1" ht="12.75">
      <c r="A39" s="24" t="s">
        <v>89</v>
      </c>
      <c r="B39" s="77" t="s">
        <v>143</v>
      </c>
      <c r="C39" s="57" t="s">
        <v>144</v>
      </c>
      <c r="D39" s="58">
        <v>1008591</v>
      </c>
      <c r="E39" s="59">
        <v>3640108</v>
      </c>
      <c r="F39" s="59">
        <v>16604841</v>
      </c>
      <c r="G39" s="59">
        <v>1300000</v>
      </c>
      <c r="H39" s="60">
        <v>22553540</v>
      </c>
      <c r="I39" s="61">
        <v>717115</v>
      </c>
      <c r="J39" s="62">
        <v>4640502</v>
      </c>
      <c r="K39" s="59">
        <v>18646487</v>
      </c>
      <c r="L39" s="62">
        <v>300000</v>
      </c>
      <c r="M39" s="60">
        <v>24304104</v>
      </c>
    </row>
    <row r="40" spans="1:13" s="8" customFormat="1" ht="12.75">
      <c r="A40" s="24" t="s">
        <v>108</v>
      </c>
      <c r="B40" s="77" t="s">
        <v>145</v>
      </c>
      <c r="C40" s="57" t="s">
        <v>146</v>
      </c>
      <c r="D40" s="58">
        <v>0</v>
      </c>
      <c r="E40" s="59">
        <v>22374079</v>
      </c>
      <c r="F40" s="59">
        <v>122814735</v>
      </c>
      <c r="G40" s="59">
        <v>21869000</v>
      </c>
      <c r="H40" s="60">
        <v>167057814</v>
      </c>
      <c r="I40" s="61">
        <v>0</v>
      </c>
      <c r="J40" s="62">
        <v>0</v>
      </c>
      <c r="K40" s="59">
        <v>119973164</v>
      </c>
      <c r="L40" s="62">
        <v>13355000</v>
      </c>
      <c r="M40" s="60">
        <v>133328164</v>
      </c>
    </row>
    <row r="41" spans="1:13" s="37" customFormat="1" ht="12.75">
      <c r="A41" s="46"/>
      <c r="B41" s="78" t="s">
        <v>147</v>
      </c>
      <c r="C41" s="79"/>
      <c r="D41" s="66">
        <f aca="true" t="shared" si="3" ref="D41:M41">SUM(D32:D40)</f>
        <v>3395286</v>
      </c>
      <c r="E41" s="67">
        <f t="shared" si="3"/>
        <v>110371010</v>
      </c>
      <c r="F41" s="67">
        <f t="shared" si="3"/>
        <v>243628865</v>
      </c>
      <c r="G41" s="67">
        <f t="shared" si="3"/>
        <v>32030000</v>
      </c>
      <c r="H41" s="80">
        <f t="shared" si="3"/>
        <v>389425161</v>
      </c>
      <c r="I41" s="81">
        <f t="shared" si="3"/>
        <v>2982732</v>
      </c>
      <c r="J41" s="82">
        <f t="shared" si="3"/>
        <v>1267126418</v>
      </c>
      <c r="K41" s="67">
        <f t="shared" si="3"/>
        <v>445977517</v>
      </c>
      <c r="L41" s="82">
        <f t="shared" si="3"/>
        <v>24909000</v>
      </c>
      <c r="M41" s="80">
        <f t="shared" si="3"/>
        <v>1740995667</v>
      </c>
    </row>
    <row r="42" spans="1:13" s="8" customFormat="1" ht="12.75">
      <c r="A42" s="24" t="s">
        <v>89</v>
      </c>
      <c r="B42" s="77" t="s">
        <v>148</v>
      </c>
      <c r="C42" s="57" t="s">
        <v>149</v>
      </c>
      <c r="D42" s="58">
        <v>0</v>
      </c>
      <c r="E42" s="59">
        <v>4212016</v>
      </c>
      <c r="F42" s="59">
        <v>27618456</v>
      </c>
      <c r="G42" s="59">
        <v>5677000</v>
      </c>
      <c r="H42" s="60">
        <v>37507472</v>
      </c>
      <c r="I42" s="61">
        <v>0</v>
      </c>
      <c r="J42" s="62">
        <v>7562971</v>
      </c>
      <c r="K42" s="59">
        <v>25064049</v>
      </c>
      <c r="L42" s="62">
        <v>419000</v>
      </c>
      <c r="M42" s="60">
        <v>33046020</v>
      </c>
    </row>
    <row r="43" spans="1:13" s="8" customFormat="1" ht="12.75">
      <c r="A43" s="24" t="s">
        <v>89</v>
      </c>
      <c r="B43" s="77" t="s">
        <v>150</v>
      </c>
      <c r="C43" s="57" t="s">
        <v>151</v>
      </c>
      <c r="D43" s="58">
        <v>288832</v>
      </c>
      <c r="E43" s="59">
        <v>6800121</v>
      </c>
      <c r="F43" s="59">
        <v>35702330</v>
      </c>
      <c r="G43" s="59">
        <v>593000</v>
      </c>
      <c r="H43" s="60">
        <v>43384283</v>
      </c>
      <c r="I43" s="61">
        <v>326859</v>
      </c>
      <c r="J43" s="62">
        <v>5838330</v>
      </c>
      <c r="K43" s="59">
        <v>29132279</v>
      </c>
      <c r="L43" s="62">
        <v>648000</v>
      </c>
      <c r="M43" s="60">
        <v>35945468</v>
      </c>
    </row>
    <row r="44" spans="1:13" s="8" customFormat="1" ht="12.75">
      <c r="A44" s="24" t="s">
        <v>89</v>
      </c>
      <c r="B44" s="77" t="s">
        <v>152</v>
      </c>
      <c r="C44" s="57" t="s">
        <v>153</v>
      </c>
      <c r="D44" s="58">
        <v>33722</v>
      </c>
      <c r="E44" s="59">
        <v>12089039</v>
      </c>
      <c r="F44" s="59">
        <v>2118016</v>
      </c>
      <c r="G44" s="59">
        <v>360000</v>
      </c>
      <c r="H44" s="60">
        <v>14600777</v>
      </c>
      <c r="I44" s="61">
        <v>-16977</v>
      </c>
      <c r="J44" s="62">
        <v>9901226</v>
      </c>
      <c r="K44" s="59">
        <v>8562350</v>
      </c>
      <c r="L44" s="62">
        <v>300000</v>
      </c>
      <c r="M44" s="60">
        <v>18746599</v>
      </c>
    </row>
    <row r="45" spans="1:13" s="8" customFormat="1" ht="12.75">
      <c r="A45" s="24" t="s">
        <v>89</v>
      </c>
      <c r="B45" s="77" t="s">
        <v>154</v>
      </c>
      <c r="C45" s="57" t="s">
        <v>155</v>
      </c>
      <c r="D45" s="58">
        <v>1444592</v>
      </c>
      <c r="E45" s="59">
        <v>10697077</v>
      </c>
      <c r="F45" s="59">
        <v>7094298</v>
      </c>
      <c r="G45" s="59">
        <v>300000</v>
      </c>
      <c r="H45" s="60">
        <v>19535967</v>
      </c>
      <c r="I45" s="61">
        <v>1260227</v>
      </c>
      <c r="J45" s="62">
        <v>10418446</v>
      </c>
      <c r="K45" s="59">
        <v>2466031</v>
      </c>
      <c r="L45" s="62">
        <v>300000</v>
      </c>
      <c r="M45" s="60">
        <v>14444704</v>
      </c>
    </row>
    <row r="46" spans="1:13" s="8" customFormat="1" ht="12.75">
      <c r="A46" s="24" t="s">
        <v>108</v>
      </c>
      <c r="B46" s="77" t="s">
        <v>156</v>
      </c>
      <c r="C46" s="57" t="s">
        <v>157</v>
      </c>
      <c r="D46" s="58">
        <v>0</v>
      </c>
      <c r="E46" s="59">
        <v>10845931</v>
      </c>
      <c r="F46" s="59">
        <v>62869588</v>
      </c>
      <c r="G46" s="59">
        <v>7895000</v>
      </c>
      <c r="H46" s="60">
        <v>81610519</v>
      </c>
      <c r="I46" s="61">
        <v>0</v>
      </c>
      <c r="J46" s="62">
        <v>-4704986</v>
      </c>
      <c r="K46" s="59">
        <v>61256811</v>
      </c>
      <c r="L46" s="62">
        <v>11301000</v>
      </c>
      <c r="M46" s="60">
        <v>67852825</v>
      </c>
    </row>
    <row r="47" spans="1:13" s="37" customFormat="1" ht="12.75">
      <c r="A47" s="46"/>
      <c r="B47" s="78" t="s">
        <v>158</v>
      </c>
      <c r="C47" s="79"/>
      <c r="D47" s="66">
        <f aca="true" t="shared" si="4" ref="D47:M47">SUM(D42:D46)</f>
        <v>1767146</v>
      </c>
      <c r="E47" s="67">
        <f t="shared" si="4"/>
        <v>44644184</v>
      </c>
      <c r="F47" s="67">
        <f t="shared" si="4"/>
        <v>135402688</v>
      </c>
      <c r="G47" s="67">
        <f t="shared" si="4"/>
        <v>14825000</v>
      </c>
      <c r="H47" s="80">
        <f t="shared" si="4"/>
        <v>196639018</v>
      </c>
      <c r="I47" s="81">
        <f t="shared" si="4"/>
        <v>1570109</v>
      </c>
      <c r="J47" s="82">
        <f t="shared" si="4"/>
        <v>29015987</v>
      </c>
      <c r="K47" s="67">
        <f t="shared" si="4"/>
        <v>126481520</v>
      </c>
      <c r="L47" s="82">
        <f t="shared" si="4"/>
        <v>12968000</v>
      </c>
      <c r="M47" s="80">
        <f t="shared" si="4"/>
        <v>170035616</v>
      </c>
    </row>
    <row r="48" spans="1:13" s="8" customFormat="1" ht="12.75">
      <c r="A48" s="24" t="s">
        <v>89</v>
      </c>
      <c r="B48" s="77" t="s">
        <v>159</v>
      </c>
      <c r="C48" s="57" t="s">
        <v>160</v>
      </c>
      <c r="D48" s="58">
        <v>5528845</v>
      </c>
      <c r="E48" s="59">
        <v>45024</v>
      </c>
      <c r="F48" s="59">
        <v>9362010</v>
      </c>
      <c r="G48" s="59">
        <v>300000</v>
      </c>
      <c r="H48" s="60">
        <v>15235879</v>
      </c>
      <c r="I48" s="61">
        <v>2157651</v>
      </c>
      <c r="J48" s="62">
        <v>134396</v>
      </c>
      <c r="K48" s="59">
        <v>35737571</v>
      </c>
      <c r="L48" s="62">
        <v>2300000</v>
      </c>
      <c r="M48" s="60">
        <v>40329618</v>
      </c>
    </row>
    <row r="49" spans="1:13" s="8" customFormat="1" ht="12.75">
      <c r="A49" s="24" t="s">
        <v>89</v>
      </c>
      <c r="B49" s="77" t="s">
        <v>161</v>
      </c>
      <c r="C49" s="57" t="s">
        <v>162</v>
      </c>
      <c r="D49" s="58">
        <v>0</v>
      </c>
      <c r="E49" s="59">
        <v>60840</v>
      </c>
      <c r="F49" s="59">
        <v>201740</v>
      </c>
      <c r="G49" s="59">
        <v>336000</v>
      </c>
      <c r="H49" s="60">
        <v>598580</v>
      </c>
      <c r="I49" s="61">
        <v>-16363</v>
      </c>
      <c r="J49" s="62">
        <v>123027</v>
      </c>
      <c r="K49" s="59">
        <v>20201055</v>
      </c>
      <c r="L49" s="62">
        <v>300000</v>
      </c>
      <c r="M49" s="60">
        <v>20607719</v>
      </c>
    </row>
    <row r="50" spans="1:13" s="8" customFormat="1" ht="12.75">
      <c r="A50" s="24" t="s">
        <v>89</v>
      </c>
      <c r="B50" s="77" t="s">
        <v>163</v>
      </c>
      <c r="C50" s="57" t="s">
        <v>164</v>
      </c>
      <c r="D50" s="58">
        <v>36310</v>
      </c>
      <c r="E50" s="59">
        <v>47409</v>
      </c>
      <c r="F50" s="59">
        <v>49283287</v>
      </c>
      <c r="G50" s="59">
        <v>3352000</v>
      </c>
      <c r="H50" s="60">
        <v>52719006</v>
      </c>
      <c r="I50" s="61">
        <v>0</v>
      </c>
      <c r="J50" s="62">
        <v>44871</v>
      </c>
      <c r="K50" s="59">
        <v>41060185</v>
      </c>
      <c r="L50" s="62">
        <v>300000</v>
      </c>
      <c r="M50" s="60">
        <v>41405056</v>
      </c>
    </row>
    <row r="51" spans="1:13" s="8" customFormat="1" ht="12.75">
      <c r="A51" s="24" t="s">
        <v>89</v>
      </c>
      <c r="B51" s="77" t="s">
        <v>165</v>
      </c>
      <c r="C51" s="57" t="s">
        <v>166</v>
      </c>
      <c r="D51" s="58">
        <v>0</v>
      </c>
      <c r="E51" s="59">
        <v>95586</v>
      </c>
      <c r="F51" s="59">
        <v>36812351</v>
      </c>
      <c r="G51" s="59">
        <v>366000</v>
      </c>
      <c r="H51" s="60">
        <v>37273937</v>
      </c>
      <c r="I51" s="61">
        <v>82809</v>
      </c>
      <c r="J51" s="62">
        <v>185836</v>
      </c>
      <c r="K51" s="59">
        <v>28271789</v>
      </c>
      <c r="L51" s="62">
        <v>1307000</v>
      </c>
      <c r="M51" s="60">
        <v>29847434</v>
      </c>
    </row>
    <row r="52" spans="1:13" s="8" customFormat="1" ht="12.75">
      <c r="A52" s="24" t="s">
        <v>89</v>
      </c>
      <c r="B52" s="77" t="s">
        <v>167</v>
      </c>
      <c r="C52" s="57" t="s">
        <v>168</v>
      </c>
      <c r="D52" s="58">
        <v>51080917</v>
      </c>
      <c r="E52" s="59">
        <v>198996062</v>
      </c>
      <c r="F52" s="59">
        <v>121012261</v>
      </c>
      <c r="G52" s="59">
        <v>5458000</v>
      </c>
      <c r="H52" s="60">
        <v>376547240</v>
      </c>
      <c r="I52" s="61">
        <v>-251729</v>
      </c>
      <c r="J52" s="62">
        <v>57953390</v>
      </c>
      <c r="K52" s="59">
        <v>4608428</v>
      </c>
      <c r="L52" s="62">
        <v>65978000</v>
      </c>
      <c r="M52" s="60">
        <v>128288089</v>
      </c>
    </row>
    <row r="53" spans="1:13" s="8" customFormat="1" ht="12.75">
      <c r="A53" s="24" t="s">
        <v>108</v>
      </c>
      <c r="B53" s="77" t="s">
        <v>169</v>
      </c>
      <c r="C53" s="57" t="s">
        <v>170</v>
      </c>
      <c r="D53" s="58">
        <v>0</v>
      </c>
      <c r="E53" s="59">
        <v>55912237</v>
      </c>
      <c r="F53" s="59">
        <v>155312337</v>
      </c>
      <c r="G53" s="59">
        <v>33258000</v>
      </c>
      <c r="H53" s="60">
        <v>244482574</v>
      </c>
      <c r="I53" s="61">
        <v>0</v>
      </c>
      <c r="J53" s="62">
        <v>45204029</v>
      </c>
      <c r="K53" s="59">
        <v>132926148</v>
      </c>
      <c r="L53" s="62">
        <v>17227000</v>
      </c>
      <c r="M53" s="60">
        <v>195357177</v>
      </c>
    </row>
    <row r="54" spans="1:13" s="37" customFormat="1" ht="12.75">
      <c r="A54" s="46"/>
      <c r="B54" s="78" t="s">
        <v>171</v>
      </c>
      <c r="C54" s="79"/>
      <c r="D54" s="66">
        <f aca="true" t="shared" si="5" ref="D54:M54">SUM(D48:D53)</f>
        <v>56646072</v>
      </c>
      <c r="E54" s="67">
        <f t="shared" si="5"/>
        <v>255157158</v>
      </c>
      <c r="F54" s="67">
        <f t="shared" si="5"/>
        <v>371983986</v>
      </c>
      <c r="G54" s="67">
        <f t="shared" si="5"/>
        <v>43070000</v>
      </c>
      <c r="H54" s="80">
        <f t="shared" si="5"/>
        <v>726857216</v>
      </c>
      <c r="I54" s="81">
        <f t="shared" si="5"/>
        <v>1972368</v>
      </c>
      <c r="J54" s="82">
        <f t="shared" si="5"/>
        <v>103645549</v>
      </c>
      <c r="K54" s="67">
        <f t="shared" si="5"/>
        <v>262805176</v>
      </c>
      <c r="L54" s="82">
        <f t="shared" si="5"/>
        <v>87412000</v>
      </c>
      <c r="M54" s="80">
        <f t="shared" si="5"/>
        <v>455835093</v>
      </c>
    </row>
    <row r="55" spans="1:13" s="8" customFormat="1" ht="12.75">
      <c r="A55" s="24" t="s">
        <v>89</v>
      </c>
      <c r="B55" s="77" t="s">
        <v>172</v>
      </c>
      <c r="C55" s="57" t="s">
        <v>173</v>
      </c>
      <c r="D55" s="58">
        <v>4615060</v>
      </c>
      <c r="E55" s="59">
        <v>11637747</v>
      </c>
      <c r="F55" s="59">
        <v>43647315</v>
      </c>
      <c r="G55" s="59">
        <v>3846000</v>
      </c>
      <c r="H55" s="60">
        <v>63746122</v>
      </c>
      <c r="I55" s="61">
        <v>7804209</v>
      </c>
      <c r="J55" s="62">
        <v>10433296</v>
      </c>
      <c r="K55" s="59">
        <v>35584088</v>
      </c>
      <c r="L55" s="62">
        <v>2368000</v>
      </c>
      <c r="M55" s="60">
        <v>56189593</v>
      </c>
    </row>
    <row r="56" spans="1:13" s="8" customFormat="1" ht="12.75">
      <c r="A56" s="24" t="s">
        <v>89</v>
      </c>
      <c r="B56" s="77" t="s">
        <v>174</v>
      </c>
      <c r="C56" s="57" t="s">
        <v>175</v>
      </c>
      <c r="D56" s="58">
        <v>1256829</v>
      </c>
      <c r="E56" s="59">
        <v>353682</v>
      </c>
      <c r="F56" s="59">
        <v>4495706</v>
      </c>
      <c r="G56" s="59">
        <v>2478000</v>
      </c>
      <c r="H56" s="60">
        <v>8584217</v>
      </c>
      <c r="I56" s="61">
        <v>1461246</v>
      </c>
      <c r="J56" s="62">
        <v>557511</v>
      </c>
      <c r="K56" s="59">
        <v>41886758</v>
      </c>
      <c r="L56" s="62">
        <v>366000</v>
      </c>
      <c r="M56" s="60">
        <v>44271515</v>
      </c>
    </row>
    <row r="57" spans="1:13" s="8" customFormat="1" ht="12.75">
      <c r="A57" s="24" t="s">
        <v>89</v>
      </c>
      <c r="B57" s="77" t="s">
        <v>176</v>
      </c>
      <c r="C57" s="57" t="s">
        <v>177</v>
      </c>
      <c r="D57" s="58">
        <v>3846608</v>
      </c>
      <c r="E57" s="59">
        <v>3908473</v>
      </c>
      <c r="F57" s="59">
        <v>39909211</v>
      </c>
      <c r="G57" s="59">
        <v>4300000</v>
      </c>
      <c r="H57" s="60">
        <v>51964292</v>
      </c>
      <c r="I57" s="61">
        <v>2020540</v>
      </c>
      <c r="J57" s="62">
        <v>4526758</v>
      </c>
      <c r="K57" s="59">
        <v>34271773</v>
      </c>
      <c r="L57" s="62">
        <v>300000</v>
      </c>
      <c r="M57" s="60">
        <v>41119071</v>
      </c>
    </row>
    <row r="58" spans="1:13" s="8" customFormat="1" ht="12.75">
      <c r="A58" s="24" t="s">
        <v>89</v>
      </c>
      <c r="B58" s="77" t="s">
        <v>178</v>
      </c>
      <c r="C58" s="57" t="s">
        <v>179</v>
      </c>
      <c r="D58" s="58">
        <v>672105</v>
      </c>
      <c r="E58" s="59">
        <v>66150</v>
      </c>
      <c r="F58" s="59">
        <v>18457833</v>
      </c>
      <c r="G58" s="59">
        <v>4889000</v>
      </c>
      <c r="H58" s="60">
        <v>24085088</v>
      </c>
      <c r="I58" s="61">
        <v>722841</v>
      </c>
      <c r="J58" s="62">
        <v>48450</v>
      </c>
      <c r="K58" s="59">
        <v>21429278</v>
      </c>
      <c r="L58" s="62">
        <v>300000</v>
      </c>
      <c r="M58" s="60">
        <v>22500569</v>
      </c>
    </row>
    <row r="59" spans="1:13" s="8" customFormat="1" ht="12.75">
      <c r="A59" s="24" t="s">
        <v>108</v>
      </c>
      <c r="B59" s="77" t="s">
        <v>180</v>
      </c>
      <c r="C59" s="57" t="s">
        <v>181</v>
      </c>
      <c r="D59" s="58">
        <v>0</v>
      </c>
      <c r="E59" s="59">
        <v>4659439</v>
      </c>
      <c r="F59" s="59">
        <v>86526717</v>
      </c>
      <c r="G59" s="59">
        <v>12997000</v>
      </c>
      <c r="H59" s="60">
        <v>104183156</v>
      </c>
      <c r="I59" s="61">
        <v>0</v>
      </c>
      <c r="J59" s="62">
        <v>4242614</v>
      </c>
      <c r="K59" s="59">
        <v>49684710</v>
      </c>
      <c r="L59" s="62">
        <v>19711000</v>
      </c>
      <c r="M59" s="60">
        <v>73638324</v>
      </c>
    </row>
    <row r="60" spans="1:13" s="37" customFormat="1" ht="12.75">
      <c r="A60" s="46"/>
      <c r="B60" s="78" t="s">
        <v>182</v>
      </c>
      <c r="C60" s="79"/>
      <c r="D60" s="66">
        <f aca="true" t="shared" si="6" ref="D60:M60">SUM(D55:D59)</f>
        <v>10390602</v>
      </c>
      <c r="E60" s="67">
        <f t="shared" si="6"/>
        <v>20625491</v>
      </c>
      <c r="F60" s="67">
        <f t="shared" si="6"/>
        <v>193036782</v>
      </c>
      <c r="G60" s="67">
        <f t="shared" si="6"/>
        <v>28510000</v>
      </c>
      <c r="H60" s="80">
        <f t="shared" si="6"/>
        <v>252562875</v>
      </c>
      <c r="I60" s="81">
        <f t="shared" si="6"/>
        <v>12008836</v>
      </c>
      <c r="J60" s="82">
        <f t="shared" si="6"/>
        <v>19808629</v>
      </c>
      <c r="K60" s="67">
        <f t="shared" si="6"/>
        <v>182856607</v>
      </c>
      <c r="L60" s="82">
        <f t="shared" si="6"/>
        <v>23045000</v>
      </c>
      <c r="M60" s="80">
        <f t="shared" si="6"/>
        <v>237719072</v>
      </c>
    </row>
    <row r="61" spans="1:13" s="37" customFormat="1" ht="12.75">
      <c r="A61" s="46"/>
      <c r="B61" s="78" t="s">
        <v>183</v>
      </c>
      <c r="C61" s="79"/>
      <c r="D61" s="66">
        <f aca="true" t="shared" si="7" ref="D61:M61">SUM(D9:D10,D12:D21,D23:D30,D32:D40,D42:D46,D48:D53,D55:D59)</f>
        <v>711028749</v>
      </c>
      <c r="E61" s="67">
        <f t="shared" si="7"/>
        <v>2300062680</v>
      </c>
      <c r="F61" s="67">
        <f t="shared" si="7"/>
        <v>2863658814</v>
      </c>
      <c r="G61" s="67">
        <f t="shared" si="7"/>
        <v>328546000</v>
      </c>
      <c r="H61" s="80">
        <f t="shared" si="7"/>
        <v>6203296243</v>
      </c>
      <c r="I61" s="81">
        <f t="shared" si="7"/>
        <v>546140685</v>
      </c>
      <c r="J61" s="82">
        <f t="shared" si="7"/>
        <v>3131822899</v>
      </c>
      <c r="K61" s="67">
        <f t="shared" si="7"/>
        <v>2052396616</v>
      </c>
      <c r="L61" s="82">
        <f t="shared" si="7"/>
        <v>563476000</v>
      </c>
      <c r="M61" s="80">
        <f t="shared" si="7"/>
        <v>6293836200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41</v>
      </c>
      <c r="C9" s="57" t="s">
        <v>42</v>
      </c>
      <c r="D9" s="58">
        <v>230724241</v>
      </c>
      <c r="E9" s="59">
        <v>673540615</v>
      </c>
      <c r="F9" s="59">
        <v>416807204</v>
      </c>
      <c r="G9" s="59">
        <v>47909000</v>
      </c>
      <c r="H9" s="60">
        <v>1368981060</v>
      </c>
      <c r="I9" s="61">
        <v>246656830</v>
      </c>
      <c r="J9" s="62">
        <v>604469266</v>
      </c>
      <c r="K9" s="59">
        <v>388813066</v>
      </c>
      <c r="L9" s="62">
        <v>51469000</v>
      </c>
      <c r="M9" s="60">
        <v>1291408162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230724241</v>
      </c>
      <c r="E10" s="67">
        <f t="shared" si="0"/>
        <v>673540615</v>
      </c>
      <c r="F10" s="67">
        <f t="shared" si="0"/>
        <v>416807204</v>
      </c>
      <c r="G10" s="67">
        <f t="shared" si="0"/>
        <v>47909000</v>
      </c>
      <c r="H10" s="80">
        <f t="shared" si="0"/>
        <v>1368981060</v>
      </c>
      <c r="I10" s="81">
        <f t="shared" si="0"/>
        <v>246656830</v>
      </c>
      <c r="J10" s="82">
        <f t="shared" si="0"/>
        <v>604469266</v>
      </c>
      <c r="K10" s="67">
        <f t="shared" si="0"/>
        <v>388813066</v>
      </c>
      <c r="L10" s="82">
        <f t="shared" si="0"/>
        <v>51469000</v>
      </c>
      <c r="M10" s="80">
        <f t="shared" si="0"/>
        <v>1291408162</v>
      </c>
    </row>
    <row r="11" spans="1:13" s="8" customFormat="1" ht="12.75">
      <c r="A11" s="24" t="s">
        <v>89</v>
      </c>
      <c r="B11" s="77" t="s">
        <v>185</v>
      </c>
      <c r="C11" s="57" t="s">
        <v>186</v>
      </c>
      <c r="D11" s="58">
        <v>2029823</v>
      </c>
      <c r="E11" s="59">
        <v>4639192</v>
      </c>
      <c r="F11" s="59">
        <v>136089</v>
      </c>
      <c r="G11" s="59">
        <v>303000</v>
      </c>
      <c r="H11" s="60">
        <v>7108104</v>
      </c>
      <c r="I11" s="61">
        <v>2449482</v>
      </c>
      <c r="J11" s="62">
        <v>7253212</v>
      </c>
      <c r="K11" s="59">
        <v>-10094559</v>
      </c>
      <c r="L11" s="62">
        <v>10967000</v>
      </c>
      <c r="M11" s="60">
        <v>10575135</v>
      </c>
    </row>
    <row r="12" spans="1:13" s="8" customFormat="1" ht="12.75">
      <c r="A12" s="24" t="s">
        <v>89</v>
      </c>
      <c r="B12" s="77" t="s">
        <v>187</v>
      </c>
      <c r="C12" s="57" t="s">
        <v>188</v>
      </c>
      <c r="D12" s="58">
        <v>4456779</v>
      </c>
      <c r="E12" s="59">
        <v>12482375</v>
      </c>
      <c r="F12" s="59">
        <v>23944759</v>
      </c>
      <c r="G12" s="59">
        <v>368000</v>
      </c>
      <c r="H12" s="60">
        <v>41251913</v>
      </c>
      <c r="I12" s="61">
        <v>671158</v>
      </c>
      <c r="J12" s="62">
        <v>893551</v>
      </c>
      <c r="K12" s="59">
        <v>7970138</v>
      </c>
      <c r="L12" s="62">
        <v>2505000</v>
      </c>
      <c r="M12" s="60">
        <v>12039847</v>
      </c>
    </row>
    <row r="13" spans="1:13" s="8" customFormat="1" ht="12.75">
      <c r="A13" s="24" t="s">
        <v>89</v>
      </c>
      <c r="B13" s="77" t="s">
        <v>189</v>
      </c>
      <c r="C13" s="57" t="s">
        <v>190</v>
      </c>
      <c r="D13" s="58">
        <v>1071223</v>
      </c>
      <c r="E13" s="59">
        <v>4905108</v>
      </c>
      <c r="F13" s="59">
        <v>14746486</v>
      </c>
      <c r="G13" s="59">
        <v>310000</v>
      </c>
      <c r="H13" s="60">
        <v>21032817</v>
      </c>
      <c r="I13" s="61">
        <v>137246</v>
      </c>
      <c r="J13" s="62">
        <v>16011896</v>
      </c>
      <c r="K13" s="59">
        <v>13862962</v>
      </c>
      <c r="L13" s="62">
        <v>800000</v>
      </c>
      <c r="M13" s="60">
        <v>30812104</v>
      </c>
    </row>
    <row r="14" spans="1:13" s="8" customFormat="1" ht="12.75">
      <c r="A14" s="24" t="s">
        <v>89</v>
      </c>
      <c r="B14" s="77" t="s">
        <v>191</v>
      </c>
      <c r="C14" s="57" t="s">
        <v>192</v>
      </c>
      <c r="D14" s="58">
        <v>631271</v>
      </c>
      <c r="E14" s="59">
        <v>2528796</v>
      </c>
      <c r="F14" s="59">
        <v>9109940</v>
      </c>
      <c r="G14" s="59">
        <v>300000</v>
      </c>
      <c r="H14" s="60">
        <v>12570007</v>
      </c>
      <c r="I14" s="61">
        <v>608825</v>
      </c>
      <c r="J14" s="62">
        <v>2666553</v>
      </c>
      <c r="K14" s="59">
        <v>3945065</v>
      </c>
      <c r="L14" s="62">
        <v>4287000</v>
      </c>
      <c r="M14" s="60">
        <v>11507443</v>
      </c>
    </row>
    <row r="15" spans="1:13" s="8" customFormat="1" ht="12.75">
      <c r="A15" s="24" t="s">
        <v>108</v>
      </c>
      <c r="B15" s="77" t="s">
        <v>193</v>
      </c>
      <c r="C15" s="57" t="s">
        <v>194</v>
      </c>
      <c r="D15" s="58">
        <v>0</v>
      </c>
      <c r="E15" s="59">
        <v>0</v>
      </c>
      <c r="F15" s="59">
        <v>7894583</v>
      </c>
      <c r="G15" s="59">
        <v>324000</v>
      </c>
      <c r="H15" s="60">
        <v>8218583</v>
      </c>
      <c r="I15" s="61">
        <v>0</v>
      </c>
      <c r="J15" s="62">
        <v>0</v>
      </c>
      <c r="K15" s="59">
        <v>6460691</v>
      </c>
      <c r="L15" s="62">
        <v>300000</v>
      </c>
      <c r="M15" s="60">
        <v>6760691</v>
      </c>
    </row>
    <row r="16" spans="1:13" s="37" customFormat="1" ht="12.75">
      <c r="A16" s="46"/>
      <c r="B16" s="78" t="s">
        <v>195</v>
      </c>
      <c r="C16" s="79"/>
      <c r="D16" s="66">
        <f aca="true" t="shared" si="1" ref="D16:M16">SUM(D11:D15)</f>
        <v>8189096</v>
      </c>
      <c r="E16" s="67">
        <f t="shared" si="1"/>
        <v>24555471</v>
      </c>
      <c r="F16" s="67">
        <f t="shared" si="1"/>
        <v>55831857</v>
      </c>
      <c r="G16" s="67">
        <f t="shared" si="1"/>
        <v>1605000</v>
      </c>
      <c r="H16" s="80">
        <f t="shared" si="1"/>
        <v>90181424</v>
      </c>
      <c r="I16" s="81">
        <f t="shared" si="1"/>
        <v>3866711</v>
      </c>
      <c r="J16" s="82">
        <f t="shared" si="1"/>
        <v>26825212</v>
      </c>
      <c r="K16" s="67">
        <f t="shared" si="1"/>
        <v>22144297</v>
      </c>
      <c r="L16" s="82">
        <f t="shared" si="1"/>
        <v>18859000</v>
      </c>
      <c r="M16" s="80">
        <f t="shared" si="1"/>
        <v>71695220</v>
      </c>
    </row>
    <row r="17" spans="1:13" s="8" customFormat="1" ht="12.75">
      <c r="A17" s="24" t="s">
        <v>89</v>
      </c>
      <c r="B17" s="77" t="s">
        <v>196</v>
      </c>
      <c r="C17" s="57" t="s">
        <v>197</v>
      </c>
      <c r="D17" s="58">
        <v>3981069</v>
      </c>
      <c r="E17" s="59">
        <v>19391261</v>
      </c>
      <c r="F17" s="59">
        <v>6004564</v>
      </c>
      <c r="G17" s="59">
        <v>307000</v>
      </c>
      <c r="H17" s="60">
        <v>29683894</v>
      </c>
      <c r="I17" s="61">
        <v>4373152</v>
      </c>
      <c r="J17" s="62">
        <v>26653459</v>
      </c>
      <c r="K17" s="59">
        <v>27767099</v>
      </c>
      <c r="L17" s="62">
        <v>300000</v>
      </c>
      <c r="M17" s="60">
        <v>59093710</v>
      </c>
    </row>
    <row r="18" spans="1:13" s="8" customFormat="1" ht="12.75">
      <c r="A18" s="24" t="s">
        <v>89</v>
      </c>
      <c r="B18" s="77" t="s">
        <v>198</v>
      </c>
      <c r="C18" s="57" t="s">
        <v>199</v>
      </c>
      <c r="D18" s="58">
        <v>-5632031</v>
      </c>
      <c r="E18" s="59">
        <v>5205238</v>
      </c>
      <c r="F18" s="59">
        <v>13042420</v>
      </c>
      <c r="G18" s="59">
        <v>445000</v>
      </c>
      <c r="H18" s="60">
        <v>13060627</v>
      </c>
      <c r="I18" s="61">
        <v>2158</v>
      </c>
      <c r="J18" s="62">
        <v>4748753</v>
      </c>
      <c r="K18" s="59">
        <v>11025483</v>
      </c>
      <c r="L18" s="62">
        <v>300000</v>
      </c>
      <c r="M18" s="60">
        <v>16076394</v>
      </c>
    </row>
    <row r="19" spans="1:13" s="8" customFormat="1" ht="12.75">
      <c r="A19" s="24" t="s">
        <v>89</v>
      </c>
      <c r="B19" s="77" t="s">
        <v>200</v>
      </c>
      <c r="C19" s="57" t="s">
        <v>201</v>
      </c>
      <c r="D19" s="58">
        <v>1184474</v>
      </c>
      <c r="E19" s="59">
        <v>7733796</v>
      </c>
      <c r="F19" s="59">
        <v>38767634</v>
      </c>
      <c r="G19" s="59">
        <v>2067000</v>
      </c>
      <c r="H19" s="60">
        <v>49752904</v>
      </c>
      <c r="I19" s="61">
        <v>906824</v>
      </c>
      <c r="J19" s="62">
        <v>5111227</v>
      </c>
      <c r="K19" s="59">
        <v>2218955</v>
      </c>
      <c r="L19" s="62">
        <v>300000</v>
      </c>
      <c r="M19" s="60">
        <v>8537006</v>
      </c>
    </row>
    <row r="20" spans="1:13" s="8" customFormat="1" ht="12.75">
      <c r="A20" s="24" t="s">
        <v>89</v>
      </c>
      <c r="B20" s="77" t="s">
        <v>48</v>
      </c>
      <c r="C20" s="57" t="s">
        <v>49</v>
      </c>
      <c r="D20" s="58">
        <v>53450524</v>
      </c>
      <c r="E20" s="59">
        <v>240832531</v>
      </c>
      <c r="F20" s="59">
        <v>89400554</v>
      </c>
      <c r="G20" s="59">
        <v>1342000</v>
      </c>
      <c r="H20" s="60">
        <v>385025609</v>
      </c>
      <c r="I20" s="61">
        <v>51790096</v>
      </c>
      <c r="J20" s="62">
        <v>224517054</v>
      </c>
      <c r="K20" s="59">
        <v>167793834</v>
      </c>
      <c r="L20" s="62">
        <v>7358000</v>
      </c>
      <c r="M20" s="60">
        <v>451458984</v>
      </c>
    </row>
    <row r="21" spans="1:13" s="8" customFormat="1" ht="12.75">
      <c r="A21" s="24" t="s">
        <v>89</v>
      </c>
      <c r="B21" s="77" t="s">
        <v>202</v>
      </c>
      <c r="C21" s="57" t="s">
        <v>203</v>
      </c>
      <c r="D21" s="58">
        <v>3546492</v>
      </c>
      <c r="E21" s="59">
        <v>43478665</v>
      </c>
      <c r="F21" s="59">
        <v>3658705</v>
      </c>
      <c r="G21" s="59">
        <v>810000</v>
      </c>
      <c r="H21" s="60">
        <v>51493862</v>
      </c>
      <c r="I21" s="61">
        <v>3094429</v>
      </c>
      <c r="J21" s="62">
        <v>41799278</v>
      </c>
      <c r="K21" s="59">
        <v>39203577</v>
      </c>
      <c r="L21" s="62">
        <v>300000</v>
      </c>
      <c r="M21" s="60">
        <v>84397284</v>
      </c>
    </row>
    <row r="22" spans="1:13" s="8" customFormat="1" ht="12.75">
      <c r="A22" s="24" t="s">
        <v>108</v>
      </c>
      <c r="B22" s="77" t="s">
        <v>204</v>
      </c>
      <c r="C22" s="57" t="s">
        <v>205</v>
      </c>
      <c r="D22" s="58">
        <v>0</v>
      </c>
      <c r="E22" s="59">
        <v>0</v>
      </c>
      <c r="F22" s="59">
        <v>1305741</v>
      </c>
      <c r="G22" s="59">
        <v>0</v>
      </c>
      <c r="H22" s="60">
        <v>1305741</v>
      </c>
      <c r="I22" s="61">
        <v>0</v>
      </c>
      <c r="J22" s="62">
        <v>0</v>
      </c>
      <c r="K22" s="59">
        <v>26440933</v>
      </c>
      <c r="L22" s="62">
        <v>300000</v>
      </c>
      <c r="M22" s="60">
        <v>26740933</v>
      </c>
    </row>
    <row r="23" spans="1:13" s="37" customFormat="1" ht="12.75">
      <c r="A23" s="46"/>
      <c r="B23" s="78" t="s">
        <v>206</v>
      </c>
      <c r="C23" s="79"/>
      <c r="D23" s="66">
        <f aca="true" t="shared" si="2" ref="D23:M23">SUM(D17:D22)</f>
        <v>56530528</v>
      </c>
      <c r="E23" s="67">
        <f t="shared" si="2"/>
        <v>316641491</v>
      </c>
      <c r="F23" s="67">
        <f t="shared" si="2"/>
        <v>152179618</v>
      </c>
      <c r="G23" s="67">
        <f t="shared" si="2"/>
        <v>4971000</v>
      </c>
      <c r="H23" s="80">
        <f t="shared" si="2"/>
        <v>530322637</v>
      </c>
      <c r="I23" s="81">
        <f t="shared" si="2"/>
        <v>60166659</v>
      </c>
      <c r="J23" s="82">
        <f t="shared" si="2"/>
        <v>302829771</v>
      </c>
      <c r="K23" s="67">
        <f t="shared" si="2"/>
        <v>274449881</v>
      </c>
      <c r="L23" s="82">
        <f t="shared" si="2"/>
        <v>8858000</v>
      </c>
      <c r="M23" s="80">
        <f t="shared" si="2"/>
        <v>646304311</v>
      </c>
    </row>
    <row r="24" spans="1:13" s="8" customFormat="1" ht="12.75">
      <c r="A24" s="24" t="s">
        <v>89</v>
      </c>
      <c r="B24" s="77" t="s">
        <v>207</v>
      </c>
      <c r="C24" s="57" t="s">
        <v>208</v>
      </c>
      <c r="D24" s="58">
        <v>10488603</v>
      </c>
      <c r="E24" s="59">
        <v>28947532</v>
      </c>
      <c r="F24" s="59">
        <v>51685163</v>
      </c>
      <c r="G24" s="59">
        <v>790000</v>
      </c>
      <c r="H24" s="60">
        <v>91911298</v>
      </c>
      <c r="I24" s="61">
        <v>0</v>
      </c>
      <c r="J24" s="62">
        <v>28760158</v>
      </c>
      <c r="K24" s="59">
        <v>58954511</v>
      </c>
      <c r="L24" s="62">
        <v>525000</v>
      </c>
      <c r="M24" s="60">
        <v>88239669</v>
      </c>
    </row>
    <row r="25" spans="1:13" s="8" customFormat="1" ht="12.75">
      <c r="A25" s="24" t="s">
        <v>89</v>
      </c>
      <c r="B25" s="77" t="s">
        <v>209</v>
      </c>
      <c r="C25" s="57" t="s">
        <v>210</v>
      </c>
      <c r="D25" s="58">
        <v>18746088</v>
      </c>
      <c r="E25" s="59">
        <v>79219186</v>
      </c>
      <c r="F25" s="59">
        <v>13509152</v>
      </c>
      <c r="G25" s="59">
        <v>1695000</v>
      </c>
      <c r="H25" s="60">
        <v>113169426</v>
      </c>
      <c r="I25" s="61">
        <v>17110432</v>
      </c>
      <c r="J25" s="62">
        <v>75261102</v>
      </c>
      <c r="K25" s="59">
        <v>42684952</v>
      </c>
      <c r="L25" s="62">
        <v>1034000</v>
      </c>
      <c r="M25" s="60">
        <v>136090486</v>
      </c>
    </row>
    <row r="26" spans="1:13" s="8" customFormat="1" ht="12.75">
      <c r="A26" s="24" t="s">
        <v>89</v>
      </c>
      <c r="B26" s="77" t="s">
        <v>211</v>
      </c>
      <c r="C26" s="57" t="s">
        <v>212</v>
      </c>
      <c r="D26" s="58">
        <v>3936057</v>
      </c>
      <c r="E26" s="59">
        <v>28499180</v>
      </c>
      <c r="F26" s="59">
        <v>10305278</v>
      </c>
      <c r="G26" s="59">
        <v>1331000</v>
      </c>
      <c r="H26" s="60">
        <v>44071515</v>
      </c>
      <c r="I26" s="61">
        <v>2104130</v>
      </c>
      <c r="J26" s="62">
        <v>24715905</v>
      </c>
      <c r="K26" s="59">
        <v>11781895</v>
      </c>
      <c r="L26" s="62">
        <v>300000</v>
      </c>
      <c r="M26" s="60">
        <v>38901930</v>
      </c>
    </row>
    <row r="27" spans="1:13" s="8" customFormat="1" ht="12.75">
      <c r="A27" s="24" t="s">
        <v>89</v>
      </c>
      <c r="B27" s="77" t="s">
        <v>213</v>
      </c>
      <c r="C27" s="57" t="s">
        <v>214</v>
      </c>
      <c r="D27" s="58">
        <v>26028202</v>
      </c>
      <c r="E27" s="59">
        <v>75510584</v>
      </c>
      <c r="F27" s="59">
        <v>26008592</v>
      </c>
      <c r="G27" s="59">
        <v>8085000</v>
      </c>
      <c r="H27" s="60">
        <v>135632378</v>
      </c>
      <c r="I27" s="61">
        <v>86191912</v>
      </c>
      <c r="J27" s="62">
        <v>33540692</v>
      </c>
      <c r="K27" s="59">
        <v>102588202</v>
      </c>
      <c r="L27" s="62">
        <v>8731000</v>
      </c>
      <c r="M27" s="60">
        <v>231051806</v>
      </c>
    </row>
    <row r="28" spans="1:13" s="8" customFormat="1" ht="12.75">
      <c r="A28" s="24" t="s">
        <v>89</v>
      </c>
      <c r="B28" s="77" t="s">
        <v>215</v>
      </c>
      <c r="C28" s="57" t="s">
        <v>216</v>
      </c>
      <c r="D28" s="58">
        <v>8211228</v>
      </c>
      <c r="E28" s="59">
        <v>6226403</v>
      </c>
      <c r="F28" s="59">
        <v>19496067</v>
      </c>
      <c r="G28" s="59">
        <v>300000</v>
      </c>
      <c r="H28" s="60">
        <v>34233698</v>
      </c>
      <c r="I28" s="61">
        <v>662557</v>
      </c>
      <c r="J28" s="62">
        <v>5836269</v>
      </c>
      <c r="K28" s="59">
        <v>16394210</v>
      </c>
      <c r="L28" s="62">
        <v>600000</v>
      </c>
      <c r="M28" s="60">
        <v>23493036</v>
      </c>
    </row>
    <row r="29" spans="1:13" s="8" customFormat="1" ht="12.75">
      <c r="A29" s="24" t="s">
        <v>89</v>
      </c>
      <c r="B29" s="77" t="s">
        <v>217</v>
      </c>
      <c r="C29" s="57" t="s">
        <v>218</v>
      </c>
      <c r="D29" s="58">
        <v>-655359</v>
      </c>
      <c r="E29" s="59">
        <v>23972170</v>
      </c>
      <c r="F29" s="59">
        <v>4962327</v>
      </c>
      <c r="G29" s="59">
        <v>1300000</v>
      </c>
      <c r="H29" s="60">
        <v>29579138</v>
      </c>
      <c r="I29" s="61">
        <v>-25065</v>
      </c>
      <c r="J29" s="62">
        <v>56503051</v>
      </c>
      <c r="K29" s="59">
        <v>9458503</v>
      </c>
      <c r="L29" s="62">
        <v>5878000</v>
      </c>
      <c r="M29" s="60">
        <v>71814489</v>
      </c>
    </row>
    <row r="30" spans="1:13" s="8" customFormat="1" ht="12.75">
      <c r="A30" s="24" t="s">
        <v>108</v>
      </c>
      <c r="B30" s="77" t="s">
        <v>219</v>
      </c>
      <c r="C30" s="57" t="s">
        <v>220</v>
      </c>
      <c r="D30" s="58">
        <v>0</v>
      </c>
      <c r="E30" s="59">
        <v>0</v>
      </c>
      <c r="F30" s="59">
        <v>24132550</v>
      </c>
      <c r="G30" s="59">
        <v>385000</v>
      </c>
      <c r="H30" s="60">
        <v>24517550</v>
      </c>
      <c r="I30" s="61">
        <v>0</v>
      </c>
      <c r="J30" s="62">
        <v>0</v>
      </c>
      <c r="K30" s="59">
        <v>20943624</v>
      </c>
      <c r="L30" s="62">
        <v>300000</v>
      </c>
      <c r="M30" s="60">
        <v>21243624</v>
      </c>
    </row>
    <row r="31" spans="1:13" s="37" customFormat="1" ht="12.75">
      <c r="A31" s="46"/>
      <c r="B31" s="78" t="s">
        <v>221</v>
      </c>
      <c r="C31" s="79"/>
      <c r="D31" s="66">
        <f aca="true" t="shared" si="3" ref="D31:M31">SUM(D24:D30)</f>
        <v>66754819</v>
      </c>
      <c r="E31" s="67">
        <f t="shared" si="3"/>
        <v>242375055</v>
      </c>
      <c r="F31" s="67">
        <f t="shared" si="3"/>
        <v>150099129</v>
      </c>
      <c r="G31" s="67">
        <f t="shared" si="3"/>
        <v>13886000</v>
      </c>
      <c r="H31" s="80">
        <f t="shared" si="3"/>
        <v>473115003</v>
      </c>
      <c r="I31" s="81">
        <f t="shared" si="3"/>
        <v>106043966</v>
      </c>
      <c r="J31" s="82">
        <f t="shared" si="3"/>
        <v>224617177</v>
      </c>
      <c r="K31" s="67">
        <f t="shared" si="3"/>
        <v>262805897</v>
      </c>
      <c r="L31" s="82">
        <f t="shared" si="3"/>
        <v>17368000</v>
      </c>
      <c r="M31" s="80">
        <f t="shared" si="3"/>
        <v>610835040</v>
      </c>
    </row>
    <row r="32" spans="1:13" s="8" customFormat="1" ht="12.75">
      <c r="A32" s="24" t="s">
        <v>89</v>
      </c>
      <c r="B32" s="77" t="s">
        <v>222</v>
      </c>
      <c r="C32" s="57" t="s">
        <v>223</v>
      </c>
      <c r="D32" s="58">
        <v>10926249</v>
      </c>
      <c r="E32" s="59">
        <v>89379583</v>
      </c>
      <c r="F32" s="59">
        <v>1898030</v>
      </c>
      <c r="G32" s="59">
        <v>3359000</v>
      </c>
      <c r="H32" s="60">
        <v>105562862</v>
      </c>
      <c r="I32" s="61">
        <v>10248822</v>
      </c>
      <c r="J32" s="62">
        <v>78720163</v>
      </c>
      <c r="K32" s="59">
        <v>22170557</v>
      </c>
      <c r="L32" s="62">
        <v>23300000</v>
      </c>
      <c r="M32" s="60">
        <v>134439542</v>
      </c>
    </row>
    <row r="33" spans="1:13" s="8" customFormat="1" ht="12.75">
      <c r="A33" s="24" t="s">
        <v>89</v>
      </c>
      <c r="B33" s="77" t="s">
        <v>224</v>
      </c>
      <c r="C33" s="57" t="s">
        <v>225</v>
      </c>
      <c r="D33" s="58">
        <v>14873763</v>
      </c>
      <c r="E33" s="59">
        <v>83398022</v>
      </c>
      <c r="F33" s="59">
        <v>62598982</v>
      </c>
      <c r="G33" s="59">
        <v>300000</v>
      </c>
      <c r="H33" s="60">
        <v>161170767</v>
      </c>
      <c r="I33" s="61">
        <v>11771349</v>
      </c>
      <c r="J33" s="62">
        <v>76540653</v>
      </c>
      <c r="K33" s="59">
        <v>35077977</v>
      </c>
      <c r="L33" s="62">
        <v>12780000</v>
      </c>
      <c r="M33" s="60">
        <v>136169979</v>
      </c>
    </row>
    <row r="34" spans="1:13" s="8" customFormat="1" ht="12.75">
      <c r="A34" s="24" t="s">
        <v>89</v>
      </c>
      <c r="B34" s="77" t="s">
        <v>226</v>
      </c>
      <c r="C34" s="57" t="s">
        <v>227</v>
      </c>
      <c r="D34" s="58">
        <v>27410840</v>
      </c>
      <c r="E34" s="59">
        <v>109990854</v>
      </c>
      <c r="F34" s="59">
        <v>5660111</v>
      </c>
      <c r="G34" s="59">
        <v>3165000</v>
      </c>
      <c r="H34" s="60">
        <v>146226805</v>
      </c>
      <c r="I34" s="61">
        <v>24299285</v>
      </c>
      <c r="J34" s="62">
        <v>101411606</v>
      </c>
      <c r="K34" s="59">
        <v>39624910</v>
      </c>
      <c r="L34" s="62">
        <v>1504000</v>
      </c>
      <c r="M34" s="60">
        <v>166839801</v>
      </c>
    </row>
    <row r="35" spans="1:13" s="8" customFormat="1" ht="12.75">
      <c r="A35" s="24" t="s">
        <v>89</v>
      </c>
      <c r="B35" s="77" t="s">
        <v>228</v>
      </c>
      <c r="C35" s="57" t="s">
        <v>229</v>
      </c>
      <c r="D35" s="58">
        <v>5307704</v>
      </c>
      <c r="E35" s="59">
        <v>15270053</v>
      </c>
      <c r="F35" s="59">
        <v>-995531</v>
      </c>
      <c r="G35" s="59">
        <v>3550000</v>
      </c>
      <c r="H35" s="60">
        <v>23132226</v>
      </c>
      <c r="I35" s="61">
        <v>3313568</v>
      </c>
      <c r="J35" s="62">
        <v>14588490</v>
      </c>
      <c r="K35" s="59">
        <v>-2271631</v>
      </c>
      <c r="L35" s="62">
        <v>3178000</v>
      </c>
      <c r="M35" s="60">
        <v>18808427</v>
      </c>
    </row>
    <row r="36" spans="1:13" s="8" customFormat="1" ht="12.75">
      <c r="A36" s="24" t="s">
        <v>108</v>
      </c>
      <c r="B36" s="77" t="s">
        <v>230</v>
      </c>
      <c r="C36" s="57" t="s">
        <v>231</v>
      </c>
      <c r="D36" s="58">
        <v>0</v>
      </c>
      <c r="E36" s="59">
        <v>0</v>
      </c>
      <c r="F36" s="59">
        <v>324072</v>
      </c>
      <c r="G36" s="59">
        <v>317000</v>
      </c>
      <c r="H36" s="60">
        <v>641072</v>
      </c>
      <c r="I36" s="61">
        <v>0</v>
      </c>
      <c r="J36" s="62">
        <v>0</v>
      </c>
      <c r="K36" s="59">
        <v>34802744</v>
      </c>
      <c r="L36" s="62">
        <v>600000</v>
      </c>
      <c r="M36" s="60">
        <v>35402744</v>
      </c>
    </row>
    <row r="37" spans="1:13" s="37" customFormat="1" ht="12.75">
      <c r="A37" s="46"/>
      <c r="B37" s="78" t="s">
        <v>232</v>
      </c>
      <c r="C37" s="79"/>
      <c r="D37" s="66">
        <f aca="true" t="shared" si="4" ref="D37:M37">SUM(D32:D36)</f>
        <v>58518556</v>
      </c>
      <c r="E37" s="67">
        <f t="shared" si="4"/>
        <v>298038512</v>
      </c>
      <c r="F37" s="67">
        <f t="shared" si="4"/>
        <v>69485664</v>
      </c>
      <c r="G37" s="67">
        <f t="shared" si="4"/>
        <v>10691000</v>
      </c>
      <c r="H37" s="80">
        <f t="shared" si="4"/>
        <v>436733732</v>
      </c>
      <c r="I37" s="81">
        <f t="shared" si="4"/>
        <v>49633024</v>
      </c>
      <c r="J37" s="82">
        <f t="shared" si="4"/>
        <v>271260912</v>
      </c>
      <c r="K37" s="67">
        <f t="shared" si="4"/>
        <v>129404557</v>
      </c>
      <c r="L37" s="82">
        <f t="shared" si="4"/>
        <v>41362000</v>
      </c>
      <c r="M37" s="80">
        <f t="shared" si="4"/>
        <v>491660493</v>
      </c>
    </row>
    <row r="38" spans="1:13" s="37" customFormat="1" ht="12.75">
      <c r="A38" s="46"/>
      <c r="B38" s="78" t="s">
        <v>233</v>
      </c>
      <c r="C38" s="79"/>
      <c r="D38" s="66">
        <f aca="true" t="shared" si="5" ref="D38:M38">SUM(D9,D11:D15,D17:D22,D24:D30,D32:D36)</f>
        <v>420717240</v>
      </c>
      <c r="E38" s="67">
        <f t="shared" si="5"/>
        <v>1555151144</v>
      </c>
      <c r="F38" s="67">
        <f t="shared" si="5"/>
        <v>844403472</v>
      </c>
      <c r="G38" s="67">
        <f t="shared" si="5"/>
        <v>79062000</v>
      </c>
      <c r="H38" s="80">
        <f t="shared" si="5"/>
        <v>2899333856</v>
      </c>
      <c r="I38" s="81">
        <f t="shared" si="5"/>
        <v>466367190</v>
      </c>
      <c r="J38" s="82">
        <f t="shared" si="5"/>
        <v>1430002338</v>
      </c>
      <c r="K38" s="67">
        <f t="shared" si="5"/>
        <v>1077617698</v>
      </c>
      <c r="L38" s="82">
        <f t="shared" si="5"/>
        <v>137916000</v>
      </c>
      <c r="M38" s="80">
        <f t="shared" si="5"/>
        <v>3111903226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35</v>
      </c>
      <c r="C9" s="57" t="s">
        <v>36</v>
      </c>
      <c r="D9" s="58">
        <v>1038837378</v>
      </c>
      <c r="E9" s="59">
        <v>3801977065</v>
      </c>
      <c r="F9" s="59">
        <v>1362565606</v>
      </c>
      <c r="G9" s="59">
        <v>164800000</v>
      </c>
      <c r="H9" s="60">
        <v>6368180049</v>
      </c>
      <c r="I9" s="61">
        <v>912333430</v>
      </c>
      <c r="J9" s="62">
        <v>3558511164</v>
      </c>
      <c r="K9" s="59">
        <v>1179802273</v>
      </c>
      <c r="L9" s="62">
        <v>237242000</v>
      </c>
      <c r="M9" s="60">
        <v>5887888867</v>
      </c>
    </row>
    <row r="10" spans="1:13" s="8" customFormat="1" ht="12.75">
      <c r="A10" s="24" t="s">
        <v>87</v>
      </c>
      <c r="B10" s="77" t="s">
        <v>39</v>
      </c>
      <c r="C10" s="57" t="s">
        <v>40</v>
      </c>
      <c r="D10" s="58">
        <v>2403260339</v>
      </c>
      <c r="E10" s="59">
        <v>5011786131</v>
      </c>
      <c r="F10" s="59">
        <v>2197354328</v>
      </c>
      <c r="G10" s="59">
        <v>835375000</v>
      </c>
      <c r="H10" s="60">
        <v>10447775798</v>
      </c>
      <c r="I10" s="61">
        <v>1772324349</v>
      </c>
      <c r="J10" s="62">
        <v>4044182582</v>
      </c>
      <c r="K10" s="59">
        <v>1351517870</v>
      </c>
      <c r="L10" s="62">
        <v>677934000</v>
      </c>
      <c r="M10" s="60">
        <v>7845958801</v>
      </c>
    </row>
    <row r="11" spans="1:13" s="8" customFormat="1" ht="12.75">
      <c r="A11" s="24" t="s">
        <v>87</v>
      </c>
      <c r="B11" s="77" t="s">
        <v>45</v>
      </c>
      <c r="C11" s="57" t="s">
        <v>46</v>
      </c>
      <c r="D11" s="58">
        <v>1234021476</v>
      </c>
      <c r="E11" s="59">
        <v>3255118058</v>
      </c>
      <c r="F11" s="59">
        <v>1182874842</v>
      </c>
      <c r="G11" s="59">
        <v>594300000</v>
      </c>
      <c r="H11" s="60">
        <v>6266314376</v>
      </c>
      <c r="I11" s="61">
        <v>1212211543</v>
      </c>
      <c r="J11" s="62">
        <v>3297584331</v>
      </c>
      <c r="K11" s="59">
        <v>529665714</v>
      </c>
      <c r="L11" s="62">
        <v>733130000</v>
      </c>
      <c r="M11" s="60">
        <v>5772591588</v>
      </c>
    </row>
    <row r="12" spans="1:13" s="37" customFormat="1" ht="12.75">
      <c r="A12" s="46"/>
      <c r="B12" s="78" t="s">
        <v>88</v>
      </c>
      <c r="C12" s="79"/>
      <c r="D12" s="66">
        <f aca="true" t="shared" si="0" ref="D12:M12">SUM(D9:D11)</f>
        <v>4676119193</v>
      </c>
      <c r="E12" s="67">
        <f t="shared" si="0"/>
        <v>12068881254</v>
      </c>
      <c r="F12" s="67">
        <f t="shared" si="0"/>
        <v>4742794776</v>
      </c>
      <c r="G12" s="67">
        <f t="shared" si="0"/>
        <v>1594475000</v>
      </c>
      <c r="H12" s="80">
        <f t="shared" si="0"/>
        <v>23082270223</v>
      </c>
      <c r="I12" s="81">
        <f t="shared" si="0"/>
        <v>3896869322</v>
      </c>
      <c r="J12" s="82">
        <f t="shared" si="0"/>
        <v>10900278077</v>
      </c>
      <c r="K12" s="67">
        <f t="shared" si="0"/>
        <v>3060985857</v>
      </c>
      <c r="L12" s="82">
        <f t="shared" si="0"/>
        <v>1648306000</v>
      </c>
      <c r="M12" s="80">
        <f t="shared" si="0"/>
        <v>19506439256</v>
      </c>
    </row>
    <row r="13" spans="1:13" s="8" customFormat="1" ht="12.75">
      <c r="A13" s="24" t="s">
        <v>89</v>
      </c>
      <c r="B13" s="77" t="s">
        <v>50</v>
      </c>
      <c r="C13" s="57" t="s">
        <v>51</v>
      </c>
      <c r="D13" s="58">
        <v>136119741</v>
      </c>
      <c r="E13" s="59">
        <v>802591528</v>
      </c>
      <c r="F13" s="59">
        <v>273586100</v>
      </c>
      <c r="G13" s="59">
        <v>1258000</v>
      </c>
      <c r="H13" s="60">
        <v>1213555369</v>
      </c>
      <c r="I13" s="61">
        <v>118284410</v>
      </c>
      <c r="J13" s="62">
        <v>675423657</v>
      </c>
      <c r="K13" s="59">
        <v>189293823</v>
      </c>
      <c r="L13" s="62">
        <v>7465000</v>
      </c>
      <c r="M13" s="60">
        <v>990466890</v>
      </c>
    </row>
    <row r="14" spans="1:13" s="8" customFormat="1" ht="12.75">
      <c r="A14" s="24" t="s">
        <v>89</v>
      </c>
      <c r="B14" s="77" t="s">
        <v>235</v>
      </c>
      <c r="C14" s="57" t="s">
        <v>236</v>
      </c>
      <c r="D14" s="58">
        <v>33894691</v>
      </c>
      <c r="E14" s="59">
        <v>107166933</v>
      </c>
      <c r="F14" s="59">
        <v>32650963</v>
      </c>
      <c r="G14" s="59">
        <v>341000</v>
      </c>
      <c r="H14" s="60">
        <v>174053587</v>
      </c>
      <c r="I14" s="61">
        <v>27399837</v>
      </c>
      <c r="J14" s="62">
        <v>97725354</v>
      </c>
      <c r="K14" s="59">
        <v>24389174</v>
      </c>
      <c r="L14" s="62">
        <v>5878000</v>
      </c>
      <c r="M14" s="60">
        <v>155392365</v>
      </c>
    </row>
    <row r="15" spans="1:13" s="8" customFormat="1" ht="12.75">
      <c r="A15" s="24" t="s">
        <v>89</v>
      </c>
      <c r="B15" s="77" t="s">
        <v>237</v>
      </c>
      <c r="C15" s="57" t="s">
        <v>238</v>
      </c>
      <c r="D15" s="58">
        <v>21569302</v>
      </c>
      <c r="E15" s="59">
        <v>82450531</v>
      </c>
      <c r="F15" s="59">
        <v>31472276</v>
      </c>
      <c r="G15" s="59">
        <v>3005000</v>
      </c>
      <c r="H15" s="60">
        <v>138497109</v>
      </c>
      <c r="I15" s="61">
        <v>15615148</v>
      </c>
      <c r="J15" s="62">
        <v>75618221</v>
      </c>
      <c r="K15" s="59">
        <v>26989210</v>
      </c>
      <c r="L15" s="62">
        <v>1100000</v>
      </c>
      <c r="M15" s="60">
        <v>119322579</v>
      </c>
    </row>
    <row r="16" spans="1:13" s="8" customFormat="1" ht="12.75">
      <c r="A16" s="24" t="s">
        <v>108</v>
      </c>
      <c r="B16" s="77" t="s">
        <v>239</v>
      </c>
      <c r="C16" s="57" t="s">
        <v>240</v>
      </c>
      <c r="D16" s="58">
        <v>0</v>
      </c>
      <c r="E16" s="59">
        <v>0</v>
      </c>
      <c r="F16" s="59">
        <v>89292100</v>
      </c>
      <c r="G16" s="59">
        <v>300000</v>
      </c>
      <c r="H16" s="60">
        <v>89592100</v>
      </c>
      <c r="I16" s="61">
        <v>0</v>
      </c>
      <c r="J16" s="62">
        <v>0</v>
      </c>
      <c r="K16" s="59">
        <v>56283886</v>
      </c>
      <c r="L16" s="62">
        <v>9903000</v>
      </c>
      <c r="M16" s="60">
        <v>66186886</v>
      </c>
    </row>
    <row r="17" spans="1:13" s="37" customFormat="1" ht="12.75">
      <c r="A17" s="46"/>
      <c r="B17" s="78" t="s">
        <v>241</v>
      </c>
      <c r="C17" s="79"/>
      <c r="D17" s="66">
        <f aca="true" t="shared" si="1" ref="D17:M17">SUM(D13:D16)</f>
        <v>191583734</v>
      </c>
      <c r="E17" s="67">
        <f t="shared" si="1"/>
        <v>992208992</v>
      </c>
      <c r="F17" s="67">
        <f t="shared" si="1"/>
        <v>427001439</v>
      </c>
      <c r="G17" s="67">
        <f t="shared" si="1"/>
        <v>4904000</v>
      </c>
      <c r="H17" s="80">
        <f t="shared" si="1"/>
        <v>1615698165</v>
      </c>
      <c r="I17" s="81">
        <f t="shared" si="1"/>
        <v>161299395</v>
      </c>
      <c r="J17" s="82">
        <f t="shared" si="1"/>
        <v>848767232</v>
      </c>
      <c r="K17" s="67">
        <f t="shared" si="1"/>
        <v>296956093</v>
      </c>
      <c r="L17" s="82">
        <f t="shared" si="1"/>
        <v>24346000</v>
      </c>
      <c r="M17" s="80">
        <f t="shared" si="1"/>
        <v>1331368720</v>
      </c>
    </row>
    <row r="18" spans="1:13" s="8" customFormat="1" ht="12.75">
      <c r="A18" s="24" t="s">
        <v>89</v>
      </c>
      <c r="B18" s="77" t="s">
        <v>52</v>
      </c>
      <c r="C18" s="57" t="s">
        <v>53</v>
      </c>
      <c r="D18" s="58">
        <v>104004299</v>
      </c>
      <c r="E18" s="59">
        <v>293124742</v>
      </c>
      <c r="F18" s="59">
        <v>154145014</v>
      </c>
      <c r="G18" s="59">
        <v>24034000</v>
      </c>
      <c r="H18" s="60">
        <v>575308055</v>
      </c>
      <c r="I18" s="61">
        <v>92262077</v>
      </c>
      <c r="J18" s="62">
        <v>285588323</v>
      </c>
      <c r="K18" s="59">
        <v>84756673</v>
      </c>
      <c r="L18" s="62">
        <v>12568000</v>
      </c>
      <c r="M18" s="60">
        <v>475175073</v>
      </c>
    </row>
    <row r="19" spans="1:13" s="8" customFormat="1" ht="12.75">
      <c r="A19" s="24" t="s">
        <v>89</v>
      </c>
      <c r="B19" s="77" t="s">
        <v>242</v>
      </c>
      <c r="C19" s="57" t="s">
        <v>243</v>
      </c>
      <c r="D19" s="58">
        <v>23910957</v>
      </c>
      <c r="E19" s="59">
        <v>126005167</v>
      </c>
      <c r="F19" s="59">
        <v>41626418</v>
      </c>
      <c r="G19" s="59">
        <v>5301000</v>
      </c>
      <c r="H19" s="60">
        <v>196843542</v>
      </c>
      <c r="I19" s="61">
        <v>19145905</v>
      </c>
      <c r="J19" s="62">
        <v>108113318</v>
      </c>
      <c r="K19" s="59">
        <v>70842218</v>
      </c>
      <c r="L19" s="62">
        <v>5978000</v>
      </c>
      <c r="M19" s="60">
        <v>204079441</v>
      </c>
    </row>
    <row r="20" spans="1:13" s="8" customFormat="1" ht="12.75">
      <c r="A20" s="24" t="s">
        <v>89</v>
      </c>
      <c r="B20" s="77" t="s">
        <v>244</v>
      </c>
      <c r="C20" s="57" t="s">
        <v>245</v>
      </c>
      <c r="D20" s="58">
        <v>35745265</v>
      </c>
      <c r="E20" s="59">
        <v>42009247</v>
      </c>
      <c r="F20" s="59">
        <v>18525837</v>
      </c>
      <c r="G20" s="59">
        <v>2169000</v>
      </c>
      <c r="H20" s="60">
        <v>98449349</v>
      </c>
      <c r="I20" s="61">
        <v>4717973</v>
      </c>
      <c r="J20" s="62">
        <v>36114470</v>
      </c>
      <c r="K20" s="59">
        <v>100862208</v>
      </c>
      <c r="L20" s="62">
        <v>2100000</v>
      </c>
      <c r="M20" s="60">
        <v>143794651</v>
      </c>
    </row>
    <row r="21" spans="1:13" s="8" customFormat="1" ht="12.75">
      <c r="A21" s="24" t="s">
        <v>89</v>
      </c>
      <c r="B21" s="77" t="s">
        <v>246</v>
      </c>
      <c r="C21" s="57" t="s">
        <v>247</v>
      </c>
      <c r="D21" s="58">
        <v>37419752</v>
      </c>
      <c r="E21" s="59">
        <v>137115381</v>
      </c>
      <c r="F21" s="59">
        <v>96548560</v>
      </c>
      <c r="G21" s="59">
        <v>2586000</v>
      </c>
      <c r="H21" s="60">
        <v>273669693</v>
      </c>
      <c r="I21" s="61">
        <v>68394945</v>
      </c>
      <c r="J21" s="62">
        <v>125210243</v>
      </c>
      <c r="K21" s="59">
        <v>109053027</v>
      </c>
      <c r="L21" s="62">
        <v>10456000</v>
      </c>
      <c r="M21" s="60">
        <v>313114215</v>
      </c>
    </row>
    <row r="22" spans="1:13" s="8" customFormat="1" ht="12.75">
      <c r="A22" s="24" t="s">
        <v>108</v>
      </c>
      <c r="B22" s="77" t="s">
        <v>248</v>
      </c>
      <c r="C22" s="57" t="s">
        <v>249</v>
      </c>
      <c r="D22" s="58">
        <v>0</v>
      </c>
      <c r="E22" s="59">
        <v>100171</v>
      </c>
      <c r="F22" s="59">
        <v>66087629</v>
      </c>
      <c r="G22" s="59">
        <v>387000</v>
      </c>
      <c r="H22" s="60">
        <v>66574800</v>
      </c>
      <c r="I22" s="61">
        <v>0</v>
      </c>
      <c r="J22" s="62">
        <v>273454</v>
      </c>
      <c r="K22" s="59">
        <v>62865972</v>
      </c>
      <c r="L22" s="62">
        <v>300000</v>
      </c>
      <c r="M22" s="60">
        <v>63439426</v>
      </c>
    </row>
    <row r="23" spans="1:13" s="37" customFormat="1" ht="12.75">
      <c r="A23" s="46"/>
      <c r="B23" s="78" t="s">
        <v>250</v>
      </c>
      <c r="C23" s="79"/>
      <c r="D23" s="66">
        <f aca="true" t="shared" si="2" ref="D23:M23">SUM(D18:D22)</f>
        <v>201080273</v>
      </c>
      <c r="E23" s="67">
        <f t="shared" si="2"/>
        <v>598354708</v>
      </c>
      <c r="F23" s="67">
        <f t="shared" si="2"/>
        <v>376933458</v>
      </c>
      <c r="G23" s="67">
        <f t="shared" si="2"/>
        <v>34477000</v>
      </c>
      <c r="H23" s="80">
        <f t="shared" si="2"/>
        <v>1210845439</v>
      </c>
      <c r="I23" s="81">
        <f t="shared" si="2"/>
        <v>184520900</v>
      </c>
      <c r="J23" s="82">
        <f t="shared" si="2"/>
        <v>555299808</v>
      </c>
      <c r="K23" s="67">
        <f t="shared" si="2"/>
        <v>428380098</v>
      </c>
      <c r="L23" s="82">
        <f t="shared" si="2"/>
        <v>31402000</v>
      </c>
      <c r="M23" s="80">
        <f t="shared" si="2"/>
        <v>1199602806</v>
      </c>
    </row>
    <row r="24" spans="1:13" s="37" customFormat="1" ht="12.75">
      <c r="A24" s="46"/>
      <c r="B24" s="78" t="s">
        <v>251</v>
      </c>
      <c r="C24" s="79"/>
      <c r="D24" s="66">
        <f aca="true" t="shared" si="3" ref="D24:M24">SUM(D9:D11,D13:D16,D18:D22)</f>
        <v>5068783200</v>
      </c>
      <c r="E24" s="67">
        <f t="shared" si="3"/>
        <v>13659444954</v>
      </c>
      <c r="F24" s="67">
        <f t="shared" si="3"/>
        <v>5546729673</v>
      </c>
      <c r="G24" s="67">
        <f t="shared" si="3"/>
        <v>1633856000</v>
      </c>
      <c r="H24" s="80">
        <f t="shared" si="3"/>
        <v>25908813827</v>
      </c>
      <c r="I24" s="81">
        <f t="shared" si="3"/>
        <v>4242689617</v>
      </c>
      <c r="J24" s="82">
        <f t="shared" si="3"/>
        <v>12304345117</v>
      </c>
      <c r="K24" s="67">
        <f t="shared" si="3"/>
        <v>3786322048</v>
      </c>
      <c r="L24" s="82">
        <f t="shared" si="3"/>
        <v>1704054000</v>
      </c>
      <c r="M24" s="80">
        <f t="shared" si="3"/>
        <v>22037410782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87</v>
      </c>
      <c r="B9" s="77" t="s">
        <v>37</v>
      </c>
      <c r="C9" s="57" t="s">
        <v>38</v>
      </c>
      <c r="D9" s="58">
        <v>1852382382</v>
      </c>
      <c r="E9" s="59">
        <v>3574257050</v>
      </c>
      <c r="F9" s="59">
        <v>1142801790</v>
      </c>
      <c r="G9" s="59">
        <v>720021000</v>
      </c>
      <c r="H9" s="60">
        <v>7289462222</v>
      </c>
      <c r="I9" s="61">
        <v>1163498502</v>
      </c>
      <c r="J9" s="62">
        <v>3409960358</v>
      </c>
      <c r="K9" s="59">
        <v>1124193492</v>
      </c>
      <c r="L9" s="62">
        <v>417053000</v>
      </c>
      <c r="M9" s="60">
        <v>6114705352</v>
      </c>
    </row>
    <row r="10" spans="1:13" s="37" customFormat="1" ht="12.75" customHeight="1">
      <c r="A10" s="46"/>
      <c r="B10" s="78" t="s">
        <v>88</v>
      </c>
      <c r="C10" s="79"/>
      <c r="D10" s="66">
        <f aca="true" t="shared" si="0" ref="D10:M10">D9</f>
        <v>1852382382</v>
      </c>
      <c r="E10" s="67">
        <f t="shared" si="0"/>
        <v>3574257050</v>
      </c>
      <c r="F10" s="67">
        <f t="shared" si="0"/>
        <v>1142801790</v>
      </c>
      <c r="G10" s="67">
        <f t="shared" si="0"/>
        <v>720021000</v>
      </c>
      <c r="H10" s="80">
        <f t="shared" si="0"/>
        <v>7289462222</v>
      </c>
      <c r="I10" s="81">
        <f t="shared" si="0"/>
        <v>1163498502</v>
      </c>
      <c r="J10" s="82">
        <f t="shared" si="0"/>
        <v>3409960358</v>
      </c>
      <c r="K10" s="67">
        <f t="shared" si="0"/>
        <v>1124193492</v>
      </c>
      <c r="L10" s="82">
        <f t="shared" si="0"/>
        <v>417053000</v>
      </c>
      <c r="M10" s="80">
        <f t="shared" si="0"/>
        <v>6114705352</v>
      </c>
    </row>
    <row r="11" spans="1:13" s="8" customFormat="1" ht="12.75" customHeight="1">
      <c r="A11" s="24" t="s">
        <v>89</v>
      </c>
      <c r="B11" s="77" t="s">
        <v>253</v>
      </c>
      <c r="C11" s="57" t="s">
        <v>254</v>
      </c>
      <c r="D11" s="58">
        <v>372400</v>
      </c>
      <c r="E11" s="59">
        <v>0</v>
      </c>
      <c r="F11" s="59">
        <v>23972</v>
      </c>
      <c r="G11" s="59">
        <v>2251000</v>
      </c>
      <c r="H11" s="60">
        <v>2647372</v>
      </c>
      <c r="I11" s="61">
        <v>559125</v>
      </c>
      <c r="J11" s="62">
        <v>0</v>
      </c>
      <c r="K11" s="59">
        <v>11398213</v>
      </c>
      <c r="L11" s="62">
        <v>0</v>
      </c>
      <c r="M11" s="60">
        <v>11957338</v>
      </c>
    </row>
    <row r="12" spans="1:13" s="8" customFormat="1" ht="12.75" customHeight="1">
      <c r="A12" s="24" t="s">
        <v>89</v>
      </c>
      <c r="B12" s="77" t="s">
        <v>255</v>
      </c>
      <c r="C12" s="57" t="s">
        <v>256</v>
      </c>
      <c r="D12" s="58">
        <v>-43955</v>
      </c>
      <c r="E12" s="59">
        <v>1147</v>
      </c>
      <c r="F12" s="59">
        <v>10377591</v>
      </c>
      <c r="G12" s="59">
        <v>5433000</v>
      </c>
      <c r="H12" s="60">
        <v>15767783</v>
      </c>
      <c r="I12" s="61">
        <v>342878</v>
      </c>
      <c r="J12" s="62">
        <v>64956</v>
      </c>
      <c r="K12" s="59">
        <v>11527458</v>
      </c>
      <c r="L12" s="62">
        <v>600000</v>
      </c>
      <c r="M12" s="60">
        <v>12535292</v>
      </c>
    </row>
    <row r="13" spans="1:13" s="8" customFormat="1" ht="12.75" customHeight="1">
      <c r="A13" s="24" t="s">
        <v>89</v>
      </c>
      <c r="B13" s="77" t="s">
        <v>257</v>
      </c>
      <c r="C13" s="57" t="s">
        <v>258</v>
      </c>
      <c r="D13" s="58">
        <v>0</v>
      </c>
      <c r="E13" s="59">
        <v>0</v>
      </c>
      <c r="F13" s="59">
        <v>14611819</v>
      </c>
      <c r="G13" s="59">
        <v>11306000</v>
      </c>
      <c r="H13" s="60">
        <v>25917819</v>
      </c>
      <c r="I13" s="61">
        <v>0</v>
      </c>
      <c r="J13" s="62">
        <v>0</v>
      </c>
      <c r="K13" s="59">
        <v>23429715</v>
      </c>
      <c r="L13" s="62">
        <v>0</v>
      </c>
      <c r="M13" s="60">
        <v>23429715</v>
      </c>
    </row>
    <row r="14" spans="1:13" s="8" customFormat="1" ht="12.75" customHeight="1">
      <c r="A14" s="24" t="s">
        <v>89</v>
      </c>
      <c r="B14" s="77" t="s">
        <v>259</v>
      </c>
      <c r="C14" s="57" t="s">
        <v>260</v>
      </c>
      <c r="D14" s="58">
        <v>2509117</v>
      </c>
      <c r="E14" s="59">
        <v>6639900</v>
      </c>
      <c r="F14" s="59">
        <v>6498394</v>
      </c>
      <c r="G14" s="59">
        <v>300000</v>
      </c>
      <c r="H14" s="60">
        <v>15947411</v>
      </c>
      <c r="I14" s="61">
        <v>2442507</v>
      </c>
      <c r="J14" s="62">
        <v>5258016</v>
      </c>
      <c r="K14" s="59">
        <v>1884197</v>
      </c>
      <c r="L14" s="62">
        <v>300000</v>
      </c>
      <c r="M14" s="60">
        <v>9884720</v>
      </c>
    </row>
    <row r="15" spans="1:13" s="8" customFormat="1" ht="12.75" customHeight="1">
      <c r="A15" s="24" t="s">
        <v>89</v>
      </c>
      <c r="B15" s="77" t="s">
        <v>261</v>
      </c>
      <c r="C15" s="57" t="s">
        <v>262</v>
      </c>
      <c r="D15" s="58">
        <v>280460</v>
      </c>
      <c r="E15" s="59">
        <v>0</v>
      </c>
      <c r="F15" s="59">
        <v>1495828</v>
      </c>
      <c r="G15" s="59">
        <v>316000</v>
      </c>
      <c r="H15" s="60">
        <v>2092288</v>
      </c>
      <c r="I15" s="61">
        <v>564141</v>
      </c>
      <c r="J15" s="62">
        <v>0</v>
      </c>
      <c r="K15" s="59">
        <v>7873022</v>
      </c>
      <c r="L15" s="62">
        <v>600000</v>
      </c>
      <c r="M15" s="60">
        <v>9037163</v>
      </c>
    </row>
    <row r="16" spans="1:13" s="8" customFormat="1" ht="12.75" customHeight="1">
      <c r="A16" s="24" t="s">
        <v>89</v>
      </c>
      <c r="B16" s="77" t="s">
        <v>263</v>
      </c>
      <c r="C16" s="57" t="s">
        <v>264</v>
      </c>
      <c r="D16" s="58">
        <v>85824618</v>
      </c>
      <c r="E16" s="59">
        <v>22993474</v>
      </c>
      <c r="F16" s="59">
        <v>51092200</v>
      </c>
      <c r="G16" s="59">
        <v>1650000</v>
      </c>
      <c r="H16" s="60">
        <v>161560292</v>
      </c>
      <c r="I16" s="61">
        <v>51730127</v>
      </c>
      <c r="J16" s="62">
        <v>22430603</v>
      </c>
      <c r="K16" s="59">
        <v>11231286</v>
      </c>
      <c r="L16" s="62">
        <v>1400000</v>
      </c>
      <c r="M16" s="60">
        <v>86792016</v>
      </c>
    </row>
    <row r="17" spans="1:13" s="8" customFormat="1" ht="12.75" customHeight="1">
      <c r="A17" s="24" t="s">
        <v>108</v>
      </c>
      <c r="B17" s="77" t="s">
        <v>265</v>
      </c>
      <c r="C17" s="57" t="s">
        <v>266</v>
      </c>
      <c r="D17" s="58">
        <v>0</v>
      </c>
      <c r="E17" s="59">
        <v>91954175</v>
      </c>
      <c r="F17" s="59">
        <v>115246973</v>
      </c>
      <c r="G17" s="59">
        <v>12285000</v>
      </c>
      <c r="H17" s="60">
        <v>219486148</v>
      </c>
      <c r="I17" s="61">
        <v>0</v>
      </c>
      <c r="J17" s="62">
        <v>81849511</v>
      </c>
      <c r="K17" s="59">
        <v>224906855</v>
      </c>
      <c r="L17" s="62">
        <v>12253000</v>
      </c>
      <c r="M17" s="60">
        <v>319009366</v>
      </c>
    </row>
    <row r="18" spans="1:13" s="37" customFormat="1" ht="12.75" customHeight="1">
      <c r="A18" s="46"/>
      <c r="B18" s="78" t="s">
        <v>267</v>
      </c>
      <c r="C18" s="79"/>
      <c r="D18" s="66">
        <f aca="true" t="shared" si="1" ref="D18:M18">SUM(D11:D17)</f>
        <v>88942640</v>
      </c>
      <c r="E18" s="67">
        <f t="shared" si="1"/>
        <v>121588696</v>
      </c>
      <c r="F18" s="67">
        <f t="shared" si="1"/>
        <v>199346777</v>
      </c>
      <c r="G18" s="67">
        <f t="shared" si="1"/>
        <v>33541000</v>
      </c>
      <c r="H18" s="80">
        <f t="shared" si="1"/>
        <v>443419113</v>
      </c>
      <c r="I18" s="81">
        <f t="shared" si="1"/>
        <v>55638778</v>
      </c>
      <c r="J18" s="82">
        <f t="shared" si="1"/>
        <v>109603086</v>
      </c>
      <c r="K18" s="67">
        <f t="shared" si="1"/>
        <v>292250746</v>
      </c>
      <c r="L18" s="82">
        <f t="shared" si="1"/>
        <v>15153000</v>
      </c>
      <c r="M18" s="80">
        <f t="shared" si="1"/>
        <v>472645610</v>
      </c>
    </row>
    <row r="19" spans="1:13" s="8" customFormat="1" ht="12.75" customHeight="1">
      <c r="A19" s="24" t="s">
        <v>89</v>
      </c>
      <c r="B19" s="77" t="s">
        <v>268</v>
      </c>
      <c r="C19" s="57" t="s">
        <v>269</v>
      </c>
      <c r="D19" s="58">
        <v>7140885</v>
      </c>
      <c r="E19" s="59">
        <v>455670</v>
      </c>
      <c r="F19" s="59">
        <v>22835593</v>
      </c>
      <c r="G19" s="59">
        <v>1104000</v>
      </c>
      <c r="H19" s="60">
        <v>31536148</v>
      </c>
      <c r="I19" s="61">
        <v>6302116</v>
      </c>
      <c r="J19" s="62">
        <v>451553</v>
      </c>
      <c r="K19" s="59">
        <v>18799362</v>
      </c>
      <c r="L19" s="62">
        <v>600000</v>
      </c>
      <c r="M19" s="60">
        <v>26153031</v>
      </c>
    </row>
    <row r="20" spans="1:13" s="8" customFormat="1" ht="12.75" customHeight="1">
      <c r="A20" s="24" t="s">
        <v>89</v>
      </c>
      <c r="B20" s="77" t="s">
        <v>270</v>
      </c>
      <c r="C20" s="57" t="s">
        <v>271</v>
      </c>
      <c r="D20" s="58">
        <v>32283441</v>
      </c>
      <c r="E20" s="59">
        <v>13382229</v>
      </c>
      <c r="F20" s="59">
        <v>15493141</v>
      </c>
      <c r="G20" s="59">
        <v>717000</v>
      </c>
      <c r="H20" s="60">
        <v>61875811</v>
      </c>
      <c r="I20" s="61">
        <v>33247233</v>
      </c>
      <c r="J20" s="62">
        <v>13092728</v>
      </c>
      <c r="K20" s="59">
        <v>15940318</v>
      </c>
      <c r="L20" s="62">
        <v>600000</v>
      </c>
      <c r="M20" s="60">
        <v>62880279</v>
      </c>
    </row>
    <row r="21" spans="1:13" s="8" customFormat="1" ht="12.75" customHeight="1">
      <c r="A21" s="24" t="s">
        <v>89</v>
      </c>
      <c r="B21" s="77" t="s">
        <v>272</v>
      </c>
      <c r="C21" s="57" t="s">
        <v>273</v>
      </c>
      <c r="D21" s="58">
        <v>2822030</v>
      </c>
      <c r="E21" s="59">
        <v>11315217</v>
      </c>
      <c r="F21" s="59">
        <v>7880560</v>
      </c>
      <c r="G21" s="59">
        <v>1130000</v>
      </c>
      <c r="H21" s="60">
        <v>23147807</v>
      </c>
      <c r="I21" s="61">
        <v>3025779</v>
      </c>
      <c r="J21" s="62">
        <v>9320917</v>
      </c>
      <c r="K21" s="59">
        <v>2684700</v>
      </c>
      <c r="L21" s="62">
        <v>600000</v>
      </c>
      <c r="M21" s="60">
        <v>15631396</v>
      </c>
    </row>
    <row r="22" spans="1:13" s="8" customFormat="1" ht="12.75" customHeight="1">
      <c r="A22" s="24" t="s">
        <v>89</v>
      </c>
      <c r="B22" s="77" t="s">
        <v>274</v>
      </c>
      <c r="C22" s="57" t="s">
        <v>275</v>
      </c>
      <c r="D22" s="58">
        <v>482190</v>
      </c>
      <c r="E22" s="59">
        <v>9890</v>
      </c>
      <c r="F22" s="59">
        <v>10023584</v>
      </c>
      <c r="G22" s="59">
        <v>388000</v>
      </c>
      <c r="H22" s="60">
        <v>10903664</v>
      </c>
      <c r="I22" s="61">
        <v>448247</v>
      </c>
      <c r="J22" s="62">
        <v>8937</v>
      </c>
      <c r="K22" s="59">
        <v>9713173</v>
      </c>
      <c r="L22" s="62">
        <v>300000</v>
      </c>
      <c r="M22" s="60">
        <v>10470357</v>
      </c>
    </row>
    <row r="23" spans="1:13" s="8" customFormat="1" ht="12.75" customHeight="1">
      <c r="A23" s="24" t="s">
        <v>89</v>
      </c>
      <c r="B23" s="77" t="s">
        <v>54</v>
      </c>
      <c r="C23" s="57" t="s">
        <v>55</v>
      </c>
      <c r="D23" s="58">
        <v>190415277</v>
      </c>
      <c r="E23" s="59">
        <v>539827295</v>
      </c>
      <c r="F23" s="59">
        <v>437520</v>
      </c>
      <c r="G23" s="59">
        <v>72832000</v>
      </c>
      <c r="H23" s="60">
        <v>803512092</v>
      </c>
      <c r="I23" s="61">
        <v>160758219</v>
      </c>
      <c r="J23" s="62">
        <v>517470290</v>
      </c>
      <c r="K23" s="59">
        <v>-126962130</v>
      </c>
      <c r="L23" s="62">
        <v>182658000</v>
      </c>
      <c r="M23" s="60">
        <v>733924379</v>
      </c>
    </row>
    <row r="24" spans="1:13" s="8" customFormat="1" ht="12.75" customHeight="1">
      <c r="A24" s="24" t="s">
        <v>89</v>
      </c>
      <c r="B24" s="77" t="s">
        <v>276</v>
      </c>
      <c r="C24" s="57" t="s">
        <v>277</v>
      </c>
      <c r="D24" s="58">
        <v>2813693</v>
      </c>
      <c r="E24" s="59">
        <v>0</v>
      </c>
      <c r="F24" s="59">
        <v>13474249</v>
      </c>
      <c r="G24" s="59">
        <v>340000</v>
      </c>
      <c r="H24" s="60">
        <v>16627942</v>
      </c>
      <c r="I24" s="61">
        <v>1943156</v>
      </c>
      <c r="J24" s="62">
        <v>0</v>
      </c>
      <c r="K24" s="59">
        <v>2541699</v>
      </c>
      <c r="L24" s="62">
        <v>300000</v>
      </c>
      <c r="M24" s="60">
        <v>4784855</v>
      </c>
    </row>
    <row r="25" spans="1:13" s="8" customFormat="1" ht="12.75" customHeight="1">
      <c r="A25" s="24" t="s">
        <v>89</v>
      </c>
      <c r="B25" s="77" t="s">
        <v>278</v>
      </c>
      <c r="C25" s="57" t="s">
        <v>279</v>
      </c>
      <c r="D25" s="58">
        <v>1533164</v>
      </c>
      <c r="E25" s="59">
        <v>106344</v>
      </c>
      <c r="F25" s="59">
        <v>13486181</v>
      </c>
      <c r="G25" s="59">
        <v>377000</v>
      </c>
      <c r="H25" s="60">
        <v>15502689</v>
      </c>
      <c r="I25" s="61">
        <v>1527515</v>
      </c>
      <c r="J25" s="62">
        <v>100856</v>
      </c>
      <c r="K25" s="59">
        <v>21276551</v>
      </c>
      <c r="L25" s="62">
        <v>305000</v>
      </c>
      <c r="M25" s="60">
        <v>23209922</v>
      </c>
    </row>
    <row r="26" spans="1:13" s="8" customFormat="1" ht="12.75" customHeight="1">
      <c r="A26" s="24" t="s">
        <v>108</v>
      </c>
      <c r="B26" s="77" t="s">
        <v>280</v>
      </c>
      <c r="C26" s="57" t="s">
        <v>281</v>
      </c>
      <c r="D26" s="58">
        <v>0</v>
      </c>
      <c r="E26" s="59">
        <v>27694603</v>
      </c>
      <c r="F26" s="59">
        <v>99408578</v>
      </c>
      <c r="G26" s="59">
        <v>12898000</v>
      </c>
      <c r="H26" s="60">
        <v>140001181</v>
      </c>
      <c r="I26" s="61">
        <v>0</v>
      </c>
      <c r="J26" s="62">
        <v>25998156</v>
      </c>
      <c r="K26" s="59">
        <v>88873435</v>
      </c>
      <c r="L26" s="62">
        <v>4633000</v>
      </c>
      <c r="M26" s="60">
        <v>119504591</v>
      </c>
    </row>
    <row r="27" spans="1:13" s="37" customFormat="1" ht="12.75" customHeight="1">
      <c r="A27" s="46"/>
      <c r="B27" s="78" t="s">
        <v>282</v>
      </c>
      <c r="C27" s="79"/>
      <c r="D27" s="66">
        <f aca="true" t="shared" si="2" ref="D27:M27">SUM(D19:D26)</f>
        <v>237490680</v>
      </c>
      <c r="E27" s="67">
        <f t="shared" si="2"/>
        <v>592791248</v>
      </c>
      <c r="F27" s="67">
        <f t="shared" si="2"/>
        <v>183039406</v>
      </c>
      <c r="G27" s="67">
        <f t="shared" si="2"/>
        <v>89786000</v>
      </c>
      <c r="H27" s="80">
        <f t="shared" si="2"/>
        <v>1103107334</v>
      </c>
      <c r="I27" s="81">
        <f t="shared" si="2"/>
        <v>207252265</v>
      </c>
      <c r="J27" s="82">
        <f t="shared" si="2"/>
        <v>566443437</v>
      </c>
      <c r="K27" s="67">
        <f t="shared" si="2"/>
        <v>32867108</v>
      </c>
      <c r="L27" s="82">
        <f t="shared" si="2"/>
        <v>189996000</v>
      </c>
      <c r="M27" s="80">
        <f t="shared" si="2"/>
        <v>996558810</v>
      </c>
    </row>
    <row r="28" spans="1:13" s="8" customFormat="1" ht="12.75" customHeight="1">
      <c r="A28" s="24" t="s">
        <v>89</v>
      </c>
      <c r="B28" s="77" t="s">
        <v>283</v>
      </c>
      <c r="C28" s="57" t="s">
        <v>284</v>
      </c>
      <c r="D28" s="58">
        <v>32997504</v>
      </c>
      <c r="E28" s="59">
        <v>61138963</v>
      </c>
      <c r="F28" s="59">
        <v>1066996</v>
      </c>
      <c r="G28" s="59">
        <v>40258000</v>
      </c>
      <c r="H28" s="60">
        <v>135461463</v>
      </c>
      <c r="I28" s="61">
        <v>1231425</v>
      </c>
      <c r="J28" s="62">
        <v>50932933</v>
      </c>
      <c r="K28" s="59">
        <v>24620352</v>
      </c>
      <c r="L28" s="62">
        <v>11724000</v>
      </c>
      <c r="M28" s="60">
        <v>88508710</v>
      </c>
    </row>
    <row r="29" spans="1:13" s="8" customFormat="1" ht="12.75" customHeight="1">
      <c r="A29" s="24" t="s">
        <v>89</v>
      </c>
      <c r="B29" s="77" t="s">
        <v>285</v>
      </c>
      <c r="C29" s="57" t="s">
        <v>286</v>
      </c>
      <c r="D29" s="58">
        <v>203774</v>
      </c>
      <c r="E29" s="59">
        <v>60584</v>
      </c>
      <c r="F29" s="59">
        <v>42808991</v>
      </c>
      <c r="G29" s="59">
        <v>300000</v>
      </c>
      <c r="H29" s="60">
        <v>43373349</v>
      </c>
      <c r="I29" s="61">
        <v>185522</v>
      </c>
      <c r="J29" s="62">
        <v>62358</v>
      </c>
      <c r="K29" s="59">
        <v>17225178</v>
      </c>
      <c r="L29" s="62">
        <v>600000</v>
      </c>
      <c r="M29" s="60">
        <v>18073058</v>
      </c>
    </row>
    <row r="30" spans="1:13" s="8" customFormat="1" ht="12.75" customHeight="1">
      <c r="A30" s="24" t="s">
        <v>89</v>
      </c>
      <c r="B30" s="77" t="s">
        <v>287</v>
      </c>
      <c r="C30" s="57" t="s">
        <v>288</v>
      </c>
      <c r="D30" s="58">
        <v>17423127</v>
      </c>
      <c r="E30" s="59">
        <v>41531392</v>
      </c>
      <c r="F30" s="59">
        <v>3723613</v>
      </c>
      <c r="G30" s="59">
        <v>13474000</v>
      </c>
      <c r="H30" s="60">
        <v>76152132</v>
      </c>
      <c r="I30" s="61">
        <v>14909732</v>
      </c>
      <c r="J30" s="62">
        <v>39353806</v>
      </c>
      <c r="K30" s="59">
        <v>6947013</v>
      </c>
      <c r="L30" s="62">
        <v>13008000</v>
      </c>
      <c r="M30" s="60">
        <v>74218551</v>
      </c>
    </row>
    <row r="31" spans="1:13" s="8" customFormat="1" ht="12.75" customHeight="1">
      <c r="A31" s="24" t="s">
        <v>89</v>
      </c>
      <c r="B31" s="77" t="s">
        <v>289</v>
      </c>
      <c r="C31" s="57" t="s">
        <v>290</v>
      </c>
      <c r="D31" s="58">
        <v>6873769</v>
      </c>
      <c r="E31" s="59">
        <v>96255</v>
      </c>
      <c r="F31" s="59">
        <v>25315682</v>
      </c>
      <c r="G31" s="59">
        <v>1959000</v>
      </c>
      <c r="H31" s="60">
        <v>34244706</v>
      </c>
      <c r="I31" s="61">
        <v>6179956</v>
      </c>
      <c r="J31" s="62">
        <v>88509</v>
      </c>
      <c r="K31" s="59">
        <v>18931834</v>
      </c>
      <c r="L31" s="62">
        <v>300000</v>
      </c>
      <c r="M31" s="60">
        <v>25500299</v>
      </c>
    </row>
    <row r="32" spans="1:13" s="8" customFormat="1" ht="12.75" customHeight="1">
      <c r="A32" s="24" t="s">
        <v>89</v>
      </c>
      <c r="B32" s="77" t="s">
        <v>291</v>
      </c>
      <c r="C32" s="57" t="s">
        <v>292</v>
      </c>
      <c r="D32" s="58">
        <v>1099115</v>
      </c>
      <c r="E32" s="59">
        <v>0</v>
      </c>
      <c r="F32" s="59">
        <v>21983256</v>
      </c>
      <c r="G32" s="59">
        <v>300000</v>
      </c>
      <c r="H32" s="60">
        <v>23382371</v>
      </c>
      <c r="I32" s="61">
        <v>567543</v>
      </c>
      <c r="J32" s="62">
        <v>0</v>
      </c>
      <c r="K32" s="59">
        <v>19558284</v>
      </c>
      <c r="L32" s="62">
        <v>300000</v>
      </c>
      <c r="M32" s="60">
        <v>20425827</v>
      </c>
    </row>
    <row r="33" spans="1:13" s="8" customFormat="1" ht="12.75" customHeight="1">
      <c r="A33" s="24" t="s">
        <v>108</v>
      </c>
      <c r="B33" s="77" t="s">
        <v>293</v>
      </c>
      <c r="C33" s="57" t="s">
        <v>294</v>
      </c>
      <c r="D33" s="58">
        <v>0</v>
      </c>
      <c r="E33" s="59">
        <v>29814895</v>
      </c>
      <c r="F33" s="59">
        <v>-3960907</v>
      </c>
      <c r="G33" s="59">
        <v>10049000</v>
      </c>
      <c r="H33" s="60">
        <v>35902988</v>
      </c>
      <c r="I33" s="61">
        <v>0</v>
      </c>
      <c r="J33" s="62">
        <v>37811891</v>
      </c>
      <c r="K33" s="59">
        <v>149371680</v>
      </c>
      <c r="L33" s="62">
        <v>11086000</v>
      </c>
      <c r="M33" s="60">
        <v>198269571</v>
      </c>
    </row>
    <row r="34" spans="1:13" s="37" customFormat="1" ht="12.75" customHeight="1">
      <c r="A34" s="46"/>
      <c r="B34" s="78" t="s">
        <v>295</v>
      </c>
      <c r="C34" s="79"/>
      <c r="D34" s="66">
        <f aca="true" t="shared" si="3" ref="D34:M34">SUM(D28:D33)</f>
        <v>58597289</v>
      </c>
      <c r="E34" s="67">
        <f t="shared" si="3"/>
        <v>132642089</v>
      </c>
      <c r="F34" s="67">
        <f t="shared" si="3"/>
        <v>90937631</v>
      </c>
      <c r="G34" s="67">
        <f t="shared" si="3"/>
        <v>66340000</v>
      </c>
      <c r="H34" s="80">
        <f t="shared" si="3"/>
        <v>348517009</v>
      </c>
      <c r="I34" s="81">
        <f t="shared" si="3"/>
        <v>23074178</v>
      </c>
      <c r="J34" s="82">
        <f t="shared" si="3"/>
        <v>128249497</v>
      </c>
      <c r="K34" s="67">
        <f t="shared" si="3"/>
        <v>236654341</v>
      </c>
      <c r="L34" s="82">
        <f t="shared" si="3"/>
        <v>37018000</v>
      </c>
      <c r="M34" s="80">
        <f t="shared" si="3"/>
        <v>424996016</v>
      </c>
    </row>
    <row r="35" spans="1:13" s="8" customFormat="1" ht="12.75" customHeight="1">
      <c r="A35" s="24" t="s">
        <v>89</v>
      </c>
      <c r="B35" s="77" t="s">
        <v>296</v>
      </c>
      <c r="C35" s="57" t="s">
        <v>297</v>
      </c>
      <c r="D35" s="58">
        <v>12334533</v>
      </c>
      <c r="E35" s="59">
        <v>26958282</v>
      </c>
      <c r="F35" s="59">
        <v>12772433</v>
      </c>
      <c r="G35" s="59">
        <v>734000</v>
      </c>
      <c r="H35" s="60">
        <v>52799248</v>
      </c>
      <c r="I35" s="61">
        <v>11910759</v>
      </c>
      <c r="J35" s="62">
        <v>24377172</v>
      </c>
      <c r="K35" s="59">
        <v>14781666</v>
      </c>
      <c r="L35" s="62">
        <v>300000</v>
      </c>
      <c r="M35" s="60">
        <v>51369597</v>
      </c>
    </row>
    <row r="36" spans="1:13" s="8" customFormat="1" ht="12.75" customHeight="1">
      <c r="A36" s="24" t="s">
        <v>89</v>
      </c>
      <c r="B36" s="77" t="s">
        <v>298</v>
      </c>
      <c r="C36" s="57" t="s">
        <v>299</v>
      </c>
      <c r="D36" s="58">
        <v>78293</v>
      </c>
      <c r="E36" s="59">
        <v>2789540</v>
      </c>
      <c r="F36" s="59">
        <v>27932763</v>
      </c>
      <c r="G36" s="59">
        <v>1876000</v>
      </c>
      <c r="H36" s="60">
        <v>32676596</v>
      </c>
      <c r="I36" s="61">
        <v>47432</v>
      </c>
      <c r="J36" s="62">
        <v>2618532</v>
      </c>
      <c r="K36" s="59">
        <v>18054357</v>
      </c>
      <c r="L36" s="62">
        <v>5800000</v>
      </c>
      <c r="M36" s="60">
        <v>26520321</v>
      </c>
    </row>
    <row r="37" spans="1:13" s="8" customFormat="1" ht="12.75" customHeight="1">
      <c r="A37" s="24" t="s">
        <v>89</v>
      </c>
      <c r="B37" s="77" t="s">
        <v>300</v>
      </c>
      <c r="C37" s="57" t="s">
        <v>301</v>
      </c>
      <c r="D37" s="58">
        <v>3102861</v>
      </c>
      <c r="E37" s="59">
        <v>0</v>
      </c>
      <c r="F37" s="59">
        <v>-4564765</v>
      </c>
      <c r="G37" s="59">
        <v>4570000</v>
      </c>
      <c r="H37" s="60">
        <v>3108096</v>
      </c>
      <c r="I37" s="61">
        <v>0</v>
      </c>
      <c r="J37" s="62">
        <v>0</v>
      </c>
      <c r="K37" s="59">
        <v>2616</v>
      </c>
      <c r="L37" s="62">
        <v>334000</v>
      </c>
      <c r="M37" s="60">
        <v>336616</v>
      </c>
    </row>
    <row r="38" spans="1:13" s="8" customFormat="1" ht="12.75" customHeight="1">
      <c r="A38" s="24" t="s">
        <v>89</v>
      </c>
      <c r="B38" s="77" t="s">
        <v>302</v>
      </c>
      <c r="C38" s="57" t="s">
        <v>303</v>
      </c>
      <c r="D38" s="58">
        <v>7950372</v>
      </c>
      <c r="E38" s="59">
        <v>15901013</v>
      </c>
      <c r="F38" s="59">
        <v>22800195</v>
      </c>
      <c r="G38" s="59">
        <v>1840000</v>
      </c>
      <c r="H38" s="60">
        <v>48491580</v>
      </c>
      <c r="I38" s="61">
        <v>5585251</v>
      </c>
      <c r="J38" s="62">
        <v>14420090</v>
      </c>
      <c r="K38" s="59">
        <v>21590960</v>
      </c>
      <c r="L38" s="62">
        <v>536000</v>
      </c>
      <c r="M38" s="60">
        <v>42132301</v>
      </c>
    </row>
    <row r="39" spans="1:13" s="8" customFormat="1" ht="12.75" customHeight="1">
      <c r="A39" s="24" t="s">
        <v>108</v>
      </c>
      <c r="B39" s="77" t="s">
        <v>304</v>
      </c>
      <c r="C39" s="57" t="s">
        <v>305</v>
      </c>
      <c r="D39" s="58">
        <v>0</v>
      </c>
      <c r="E39" s="59">
        <v>14323325</v>
      </c>
      <c r="F39" s="59">
        <v>49826053</v>
      </c>
      <c r="G39" s="59">
        <v>18460000</v>
      </c>
      <c r="H39" s="60">
        <v>82609378</v>
      </c>
      <c r="I39" s="61">
        <v>0</v>
      </c>
      <c r="J39" s="62">
        <v>10725305</v>
      </c>
      <c r="K39" s="59">
        <v>59268798</v>
      </c>
      <c r="L39" s="62">
        <v>11697000</v>
      </c>
      <c r="M39" s="60">
        <v>81691103</v>
      </c>
    </row>
    <row r="40" spans="1:13" s="37" customFormat="1" ht="12.75" customHeight="1">
      <c r="A40" s="46"/>
      <c r="B40" s="78" t="s">
        <v>306</v>
      </c>
      <c r="C40" s="79"/>
      <c r="D40" s="66">
        <f aca="true" t="shared" si="4" ref="D40:M40">SUM(D35:D39)</f>
        <v>23466059</v>
      </c>
      <c r="E40" s="67">
        <f t="shared" si="4"/>
        <v>59972160</v>
      </c>
      <c r="F40" s="67">
        <f t="shared" si="4"/>
        <v>108766679</v>
      </c>
      <c r="G40" s="67">
        <f t="shared" si="4"/>
        <v>27480000</v>
      </c>
      <c r="H40" s="80">
        <f t="shared" si="4"/>
        <v>219684898</v>
      </c>
      <c r="I40" s="81">
        <f t="shared" si="4"/>
        <v>17543442</v>
      </c>
      <c r="J40" s="82">
        <f t="shared" si="4"/>
        <v>52141099</v>
      </c>
      <c r="K40" s="67">
        <f t="shared" si="4"/>
        <v>113698397</v>
      </c>
      <c r="L40" s="82">
        <f t="shared" si="4"/>
        <v>18667000</v>
      </c>
      <c r="M40" s="80">
        <f t="shared" si="4"/>
        <v>202049938</v>
      </c>
    </row>
    <row r="41" spans="1:13" s="8" customFormat="1" ht="12.75" customHeight="1">
      <c r="A41" s="24" t="s">
        <v>89</v>
      </c>
      <c r="B41" s="77" t="s">
        <v>56</v>
      </c>
      <c r="C41" s="57" t="s">
        <v>57</v>
      </c>
      <c r="D41" s="58">
        <v>51866427</v>
      </c>
      <c r="E41" s="59">
        <v>142893316</v>
      </c>
      <c r="F41" s="59">
        <v>169617919</v>
      </c>
      <c r="G41" s="59">
        <v>11418000</v>
      </c>
      <c r="H41" s="60">
        <v>375795662</v>
      </c>
      <c r="I41" s="61">
        <v>44542232</v>
      </c>
      <c r="J41" s="62">
        <v>149666130</v>
      </c>
      <c r="K41" s="59">
        <v>122280660</v>
      </c>
      <c r="L41" s="62">
        <v>16904000</v>
      </c>
      <c r="M41" s="60">
        <v>333393022</v>
      </c>
    </row>
    <row r="42" spans="1:13" s="8" customFormat="1" ht="12.75" customHeight="1">
      <c r="A42" s="24" t="s">
        <v>89</v>
      </c>
      <c r="B42" s="77" t="s">
        <v>307</v>
      </c>
      <c r="C42" s="57" t="s">
        <v>308</v>
      </c>
      <c r="D42" s="58">
        <v>1655371</v>
      </c>
      <c r="E42" s="59">
        <v>3145355</v>
      </c>
      <c r="F42" s="59">
        <v>9501595</v>
      </c>
      <c r="G42" s="59">
        <v>2601000</v>
      </c>
      <c r="H42" s="60">
        <v>16903321</v>
      </c>
      <c r="I42" s="61">
        <v>1537187</v>
      </c>
      <c r="J42" s="62">
        <v>3222356</v>
      </c>
      <c r="K42" s="59">
        <v>1352851</v>
      </c>
      <c r="L42" s="62">
        <v>4800000</v>
      </c>
      <c r="M42" s="60">
        <v>10912394</v>
      </c>
    </row>
    <row r="43" spans="1:13" s="8" customFormat="1" ht="12.75" customHeight="1">
      <c r="A43" s="24" t="s">
        <v>89</v>
      </c>
      <c r="B43" s="77" t="s">
        <v>309</v>
      </c>
      <c r="C43" s="57" t="s">
        <v>310</v>
      </c>
      <c r="D43" s="58">
        <v>2233721</v>
      </c>
      <c r="E43" s="59">
        <v>235299</v>
      </c>
      <c r="F43" s="59">
        <v>17445896</v>
      </c>
      <c r="G43" s="59">
        <v>300000</v>
      </c>
      <c r="H43" s="60">
        <v>20214916</v>
      </c>
      <c r="I43" s="61">
        <v>3057632</v>
      </c>
      <c r="J43" s="62">
        <v>223218</v>
      </c>
      <c r="K43" s="59">
        <v>19014277</v>
      </c>
      <c r="L43" s="62">
        <v>600000</v>
      </c>
      <c r="M43" s="60">
        <v>22895127</v>
      </c>
    </row>
    <row r="44" spans="1:13" s="8" customFormat="1" ht="12.75" customHeight="1">
      <c r="A44" s="24" t="s">
        <v>108</v>
      </c>
      <c r="B44" s="77" t="s">
        <v>311</v>
      </c>
      <c r="C44" s="57" t="s">
        <v>312</v>
      </c>
      <c r="D44" s="58">
        <v>0</v>
      </c>
      <c r="E44" s="59">
        <v>4521873</v>
      </c>
      <c r="F44" s="59">
        <v>-2766980</v>
      </c>
      <c r="G44" s="59">
        <v>3393000</v>
      </c>
      <c r="H44" s="60">
        <v>5147893</v>
      </c>
      <c r="I44" s="61">
        <v>0</v>
      </c>
      <c r="J44" s="62">
        <v>3713859</v>
      </c>
      <c r="K44" s="59">
        <v>16962370</v>
      </c>
      <c r="L44" s="62">
        <v>11061000</v>
      </c>
      <c r="M44" s="60">
        <v>31737229</v>
      </c>
    </row>
    <row r="45" spans="1:13" s="37" customFormat="1" ht="12.75" customHeight="1">
      <c r="A45" s="46"/>
      <c r="B45" s="78" t="s">
        <v>313</v>
      </c>
      <c r="C45" s="79"/>
      <c r="D45" s="66">
        <f aca="true" t="shared" si="5" ref="D45:M45">SUM(D41:D44)</f>
        <v>55755519</v>
      </c>
      <c r="E45" s="67">
        <f t="shared" si="5"/>
        <v>150795843</v>
      </c>
      <c r="F45" s="67">
        <f t="shared" si="5"/>
        <v>193798430</v>
      </c>
      <c r="G45" s="67">
        <f t="shared" si="5"/>
        <v>17712000</v>
      </c>
      <c r="H45" s="80">
        <f t="shared" si="5"/>
        <v>418061792</v>
      </c>
      <c r="I45" s="81">
        <f t="shared" si="5"/>
        <v>49137051</v>
      </c>
      <c r="J45" s="82">
        <f t="shared" si="5"/>
        <v>156825563</v>
      </c>
      <c r="K45" s="67">
        <f t="shared" si="5"/>
        <v>159610158</v>
      </c>
      <c r="L45" s="82">
        <f t="shared" si="5"/>
        <v>33365000</v>
      </c>
      <c r="M45" s="80">
        <f t="shared" si="5"/>
        <v>398937772</v>
      </c>
    </row>
    <row r="46" spans="1:13" s="8" customFormat="1" ht="12.75" customHeight="1">
      <c r="A46" s="24" t="s">
        <v>89</v>
      </c>
      <c r="B46" s="77" t="s">
        <v>314</v>
      </c>
      <c r="C46" s="57" t="s">
        <v>315</v>
      </c>
      <c r="D46" s="58">
        <v>-751707</v>
      </c>
      <c r="E46" s="59">
        <v>21043780</v>
      </c>
      <c r="F46" s="59">
        <v>2939029</v>
      </c>
      <c r="G46" s="59">
        <v>5324000</v>
      </c>
      <c r="H46" s="60">
        <v>28555102</v>
      </c>
      <c r="I46" s="61">
        <v>2330915</v>
      </c>
      <c r="J46" s="62">
        <v>5683868</v>
      </c>
      <c r="K46" s="59">
        <v>9631917</v>
      </c>
      <c r="L46" s="62">
        <v>3800000</v>
      </c>
      <c r="M46" s="60">
        <v>21446700</v>
      </c>
    </row>
    <row r="47" spans="1:13" s="8" customFormat="1" ht="12.75" customHeight="1">
      <c r="A47" s="24" t="s">
        <v>89</v>
      </c>
      <c r="B47" s="77" t="s">
        <v>316</v>
      </c>
      <c r="C47" s="57" t="s">
        <v>317</v>
      </c>
      <c r="D47" s="58">
        <v>7607057</v>
      </c>
      <c r="E47" s="59">
        <v>10931261</v>
      </c>
      <c r="F47" s="59">
        <v>19428059</v>
      </c>
      <c r="G47" s="59">
        <v>6551000</v>
      </c>
      <c r="H47" s="60">
        <v>44517377</v>
      </c>
      <c r="I47" s="61">
        <v>5315913</v>
      </c>
      <c r="J47" s="62">
        <v>9659863</v>
      </c>
      <c r="K47" s="59">
        <v>4009460</v>
      </c>
      <c r="L47" s="62">
        <v>300000</v>
      </c>
      <c r="M47" s="60">
        <v>19285236</v>
      </c>
    </row>
    <row r="48" spans="1:13" s="8" customFormat="1" ht="12.75" customHeight="1">
      <c r="A48" s="24" t="s">
        <v>89</v>
      </c>
      <c r="B48" s="77" t="s">
        <v>318</v>
      </c>
      <c r="C48" s="57" t="s">
        <v>319</v>
      </c>
      <c r="D48" s="58">
        <v>14006214</v>
      </c>
      <c r="E48" s="59">
        <v>61002645</v>
      </c>
      <c r="F48" s="59">
        <v>35306363</v>
      </c>
      <c r="G48" s="59">
        <v>2826000</v>
      </c>
      <c r="H48" s="60">
        <v>113141222</v>
      </c>
      <c r="I48" s="61">
        <v>12397766</v>
      </c>
      <c r="J48" s="62">
        <v>53105063</v>
      </c>
      <c r="K48" s="59">
        <v>44991096</v>
      </c>
      <c r="L48" s="62">
        <v>300000</v>
      </c>
      <c r="M48" s="60">
        <v>110793925</v>
      </c>
    </row>
    <row r="49" spans="1:13" s="8" customFormat="1" ht="12.75" customHeight="1">
      <c r="A49" s="24" t="s">
        <v>89</v>
      </c>
      <c r="B49" s="77" t="s">
        <v>320</v>
      </c>
      <c r="C49" s="57" t="s">
        <v>321</v>
      </c>
      <c r="D49" s="58">
        <v>2609184</v>
      </c>
      <c r="E49" s="59">
        <v>431477</v>
      </c>
      <c r="F49" s="59">
        <v>26408765</v>
      </c>
      <c r="G49" s="59">
        <v>1321000</v>
      </c>
      <c r="H49" s="60">
        <v>30770426</v>
      </c>
      <c r="I49" s="61">
        <v>1895660</v>
      </c>
      <c r="J49" s="62">
        <v>381882</v>
      </c>
      <c r="K49" s="59">
        <v>34595903</v>
      </c>
      <c r="L49" s="62">
        <v>5201000</v>
      </c>
      <c r="M49" s="60">
        <v>42074445</v>
      </c>
    </row>
    <row r="50" spans="1:13" s="8" customFormat="1" ht="12.75" customHeight="1">
      <c r="A50" s="24" t="s">
        <v>89</v>
      </c>
      <c r="B50" s="77" t="s">
        <v>322</v>
      </c>
      <c r="C50" s="57" t="s">
        <v>323</v>
      </c>
      <c r="D50" s="58">
        <v>3971399</v>
      </c>
      <c r="E50" s="59">
        <v>10249051</v>
      </c>
      <c r="F50" s="59">
        <v>29707592</v>
      </c>
      <c r="G50" s="59">
        <v>809000</v>
      </c>
      <c r="H50" s="60">
        <v>44737042</v>
      </c>
      <c r="I50" s="61">
        <v>1505889</v>
      </c>
      <c r="J50" s="62">
        <v>6173252</v>
      </c>
      <c r="K50" s="59">
        <v>23322577</v>
      </c>
      <c r="L50" s="62">
        <v>600000</v>
      </c>
      <c r="M50" s="60">
        <v>31601718</v>
      </c>
    </row>
    <row r="51" spans="1:13" s="8" customFormat="1" ht="12.75" customHeight="1">
      <c r="A51" s="24" t="s">
        <v>108</v>
      </c>
      <c r="B51" s="77" t="s">
        <v>324</v>
      </c>
      <c r="C51" s="57" t="s">
        <v>325</v>
      </c>
      <c r="D51" s="58">
        <v>0</v>
      </c>
      <c r="E51" s="59">
        <v>14503203</v>
      </c>
      <c r="F51" s="59">
        <v>73575689</v>
      </c>
      <c r="G51" s="59">
        <v>11422000</v>
      </c>
      <c r="H51" s="60">
        <v>99500892</v>
      </c>
      <c r="I51" s="61">
        <v>0</v>
      </c>
      <c r="J51" s="62">
        <v>8213181</v>
      </c>
      <c r="K51" s="59">
        <v>68213296</v>
      </c>
      <c r="L51" s="62">
        <v>28259000</v>
      </c>
      <c r="M51" s="60">
        <v>104685477</v>
      </c>
    </row>
    <row r="52" spans="1:13" s="37" customFormat="1" ht="12.75" customHeight="1">
      <c r="A52" s="46"/>
      <c r="B52" s="78" t="s">
        <v>326</v>
      </c>
      <c r="C52" s="79"/>
      <c r="D52" s="66">
        <f aca="true" t="shared" si="6" ref="D52:M52">SUM(D46:D51)</f>
        <v>27442147</v>
      </c>
      <c r="E52" s="67">
        <f t="shared" si="6"/>
        <v>118161417</v>
      </c>
      <c r="F52" s="67">
        <f t="shared" si="6"/>
        <v>187365497</v>
      </c>
      <c r="G52" s="67">
        <f t="shared" si="6"/>
        <v>28253000</v>
      </c>
      <c r="H52" s="80">
        <f t="shared" si="6"/>
        <v>361222061</v>
      </c>
      <c r="I52" s="81">
        <f t="shared" si="6"/>
        <v>23446143</v>
      </c>
      <c r="J52" s="82">
        <f t="shared" si="6"/>
        <v>83217109</v>
      </c>
      <c r="K52" s="67">
        <f t="shared" si="6"/>
        <v>184764249</v>
      </c>
      <c r="L52" s="82">
        <f t="shared" si="6"/>
        <v>38460000</v>
      </c>
      <c r="M52" s="80">
        <f t="shared" si="6"/>
        <v>329887501</v>
      </c>
    </row>
    <row r="53" spans="1:13" s="8" customFormat="1" ht="12.75" customHeight="1">
      <c r="A53" s="24" t="s">
        <v>89</v>
      </c>
      <c r="B53" s="77" t="s">
        <v>327</v>
      </c>
      <c r="C53" s="57" t="s">
        <v>328</v>
      </c>
      <c r="D53" s="58">
        <v>4442438</v>
      </c>
      <c r="E53" s="59">
        <v>19941</v>
      </c>
      <c r="F53" s="59">
        <v>23142847</v>
      </c>
      <c r="G53" s="59">
        <v>2906000</v>
      </c>
      <c r="H53" s="60">
        <v>30511226</v>
      </c>
      <c r="I53" s="61">
        <v>3831363</v>
      </c>
      <c r="J53" s="62">
        <v>15156</v>
      </c>
      <c r="K53" s="59">
        <v>21526997</v>
      </c>
      <c r="L53" s="62">
        <v>600000</v>
      </c>
      <c r="M53" s="60">
        <v>25973516</v>
      </c>
    </row>
    <row r="54" spans="1:13" s="8" customFormat="1" ht="12.75" customHeight="1">
      <c r="A54" s="24" t="s">
        <v>89</v>
      </c>
      <c r="B54" s="77" t="s">
        <v>329</v>
      </c>
      <c r="C54" s="57" t="s">
        <v>330</v>
      </c>
      <c r="D54" s="58">
        <v>2753893</v>
      </c>
      <c r="E54" s="59">
        <v>1165430</v>
      </c>
      <c r="F54" s="59">
        <v>26177302</v>
      </c>
      <c r="G54" s="59">
        <v>3604000</v>
      </c>
      <c r="H54" s="60">
        <v>33700625</v>
      </c>
      <c r="I54" s="61">
        <v>2098566</v>
      </c>
      <c r="J54" s="62">
        <v>1276402</v>
      </c>
      <c r="K54" s="59">
        <v>22787502</v>
      </c>
      <c r="L54" s="62">
        <v>600000</v>
      </c>
      <c r="M54" s="60">
        <v>26762470</v>
      </c>
    </row>
    <row r="55" spans="1:13" s="8" customFormat="1" ht="12.75" customHeight="1">
      <c r="A55" s="24" t="s">
        <v>89</v>
      </c>
      <c r="B55" s="77" t="s">
        <v>331</v>
      </c>
      <c r="C55" s="57" t="s">
        <v>332</v>
      </c>
      <c r="D55" s="58">
        <v>1765911</v>
      </c>
      <c r="E55" s="59">
        <v>362492</v>
      </c>
      <c r="F55" s="59">
        <v>1729702</v>
      </c>
      <c r="G55" s="59">
        <v>2300000</v>
      </c>
      <c r="H55" s="60">
        <v>6158105</v>
      </c>
      <c r="I55" s="61">
        <v>1706494</v>
      </c>
      <c r="J55" s="62">
        <v>228466</v>
      </c>
      <c r="K55" s="59">
        <v>6006306</v>
      </c>
      <c r="L55" s="62">
        <v>0</v>
      </c>
      <c r="M55" s="60">
        <v>7941266</v>
      </c>
    </row>
    <row r="56" spans="1:13" s="8" customFormat="1" ht="12.75" customHeight="1">
      <c r="A56" s="24" t="s">
        <v>89</v>
      </c>
      <c r="B56" s="77" t="s">
        <v>333</v>
      </c>
      <c r="C56" s="57" t="s">
        <v>334</v>
      </c>
      <c r="D56" s="58">
        <v>118629</v>
      </c>
      <c r="E56" s="59">
        <v>15390</v>
      </c>
      <c r="F56" s="59">
        <v>8334490</v>
      </c>
      <c r="G56" s="59">
        <v>2300000</v>
      </c>
      <c r="H56" s="60">
        <v>10768509</v>
      </c>
      <c r="I56" s="61">
        <v>117559</v>
      </c>
      <c r="J56" s="62">
        <v>20482</v>
      </c>
      <c r="K56" s="59">
        <v>8905478</v>
      </c>
      <c r="L56" s="62">
        <v>3300000</v>
      </c>
      <c r="M56" s="60">
        <v>12343519</v>
      </c>
    </row>
    <row r="57" spans="1:13" s="8" customFormat="1" ht="12.75" customHeight="1">
      <c r="A57" s="24" t="s">
        <v>89</v>
      </c>
      <c r="B57" s="77" t="s">
        <v>335</v>
      </c>
      <c r="C57" s="57" t="s">
        <v>336</v>
      </c>
      <c r="D57" s="58">
        <v>5228740</v>
      </c>
      <c r="E57" s="59">
        <v>1248147</v>
      </c>
      <c r="F57" s="59">
        <v>23684620</v>
      </c>
      <c r="G57" s="59">
        <v>317000</v>
      </c>
      <c r="H57" s="60">
        <v>30478507</v>
      </c>
      <c r="I57" s="61">
        <v>5667103</v>
      </c>
      <c r="J57" s="62">
        <v>1284414</v>
      </c>
      <c r="K57" s="59">
        <v>20119040</v>
      </c>
      <c r="L57" s="62">
        <v>300000</v>
      </c>
      <c r="M57" s="60">
        <v>27370557</v>
      </c>
    </row>
    <row r="58" spans="1:13" s="8" customFormat="1" ht="12.75" customHeight="1">
      <c r="A58" s="24" t="s">
        <v>108</v>
      </c>
      <c r="B58" s="77" t="s">
        <v>337</v>
      </c>
      <c r="C58" s="57" t="s">
        <v>338</v>
      </c>
      <c r="D58" s="58">
        <v>0</v>
      </c>
      <c r="E58" s="59">
        <v>6415910</v>
      </c>
      <c r="F58" s="59">
        <v>57614683</v>
      </c>
      <c r="G58" s="59">
        <v>4338000</v>
      </c>
      <c r="H58" s="60">
        <v>68368593</v>
      </c>
      <c r="I58" s="61">
        <v>0</v>
      </c>
      <c r="J58" s="62">
        <v>14726075</v>
      </c>
      <c r="K58" s="59">
        <v>53196515</v>
      </c>
      <c r="L58" s="62">
        <v>12826000</v>
      </c>
      <c r="M58" s="60">
        <v>80748590</v>
      </c>
    </row>
    <row r="59" spans="1:13" s="37" customFormat="1" ht="12.75" customHeight="1">
      <c r="A59" s="46"/>
      <c r="B59" s="78" t="s">
        <v>339</v>
      </c>
      <c r="C59" s="79"/>
      <c r="D59" s="66">
        <f aca="true" t="shared" si="7" ref="D59:M59">SUM(D53:D58)</f>
        <v>14309611</v>
      </c>
      <c r="E59" s="67">
        <f t="shared" si="7"/>
        <v>9227310</v>
      </c>
      <c r="F59" s="67">
        <f t="shared" si="7"/>
        <v>140683644</v>
      </c>
      <c r="G59" s="67">
        <f t="shared" si="7"/>
        <v>15765000</v>
      </c>
      <c r="H59" s="80">
        <f t="shared" si="7"/>
        <v>179985565</v>
      </c>
      <c r="I59" s="81">
        <f t="shared" si="7"/>
        <v>13421085</v>
      </c>
      <c r="J59" s="82">
        <f t="shared" si="7"/>
        <v>17550995</v>
      </c>
      <c r="K59" s="67">
        <f t="shared" si="7"/>
        <v>132541838</v>
      </c>
      <c r="L59" s="82">
        <f t="shared" si="7"/>
        <v>17626000</v>
      </c>
      <c r="M59" s="80">
        <f t="shared" si="7"/>
        <v>181139918</v>
      </c>
    </row>
    <row r="60" spans="1:13" s="8" customFormat="1" ht="12.75" customHeight="1">
      <c r="A60" s="24" t="s">
        <v>89</v>
      </c>
      <c r="B60" s="77" t="s">
        <v>340</v>
      </c>
      <c r="C60" s="57" t="s">
        <v>341</v>
      </c>
      <c r="D60" s="58">
        <v>1467670</v>
      </c>
      <c r="E60" s="59">
        <v>96167</v>
      </c>
      <c r="F60" s="59">
        <v>19296239</v>
      </c>
      <c r="G60" s="59">
        <v>437000</v>
      </c>
      <c r="H60" s="60">
        <v>21297076</v>
      </c>
      <c r="I60" s="61">
        <v>1546213</v>
      </c>
      <c r="J60" s="62">
        <v>44264</v>
      </c>
      <c r="K60" s="59">
        <v>23766940</v>
      </c>
      <c r="L60" s="62">
        <v>600000</v>
      </c>
      <c r="M60" s="60">
        <v>25957417</v>
      </c>
    </row>
    <row r="61" spans="1:13" s="8" customFormat="1" ht="12.75" customHeight="1">
      <c r="A61" s="24" t="s">
        <v>89</v>
      </c>
      <c r="B61" s="77" t="s">
        <v>58</v>
      </c>
      <c r="C61" s="57" t="s">
        <v>59</v>
      </c>
      <c r="D61" s="58">
        <v>83930858</v>
      </c>
      <c r="E61" s="59">
        <v>456881383</v>
      </c>
      <c r="F61" s="59">
        <v>60995479</v>
      </c>
      <c r="G61" s="59">
        <v>17245000</v>
      </c>
      <c r="H61" s="60">
        <v>619052720</v>
      </c>
      <c r="I61" s="61">
        <v>69047430</v>
      </c>
      <c r="J61" s="62">
        <v>384375595</v>
      </c>
      <c r="K61" s="59">
        <v>31342937</v>
      </c>
      <c r="L61" s="62">
        <v>32170000</v>
      </c>
      <c r="M61" s="60">
        <v>516935962</v>
      </c>
    </row>
    <row r="62" spans="1:13" s="8" customFormat="1" ht="12.75" customHeight="1">
      <c r="A62" s="24" t="s">
        <v>89</v>
      </c>
      <c r="B62" s="77" t="s">
        <v>342</v>
      </c>
      <c r="C62" s="57" t="s">
        <v>343</v>
      </c>
      <c r="D62" s="58">
        <v>231390</v>
      </c>
      <c r="E62" s="59">
        <v>0</v>
      </c>
      <c r="F62" s="59">
        <v>10181776</v>
      </c>
      <c r="G62" s="59">
        <v>531000</v>
      </c>
      <c r="H62" s="60">
        <v>10944166</v>
      </c>
      <c r="I62" s="61">
        <v>333370</v>
      </c>
      <c r="J62" s="62">
        <v>0</v>
      </c>
      <c r="K62" s="59">
        <v>10588842</v>
      </c>
      <c r="L62" s="62">
        <v>300000</v>
      </c>
      <c r="M62" s="60">
        <v>11222212</v>
      </c>
    </row>
    <row r="63" spans="1:13" s="8" customFormat="1" ht="12.75" customHeight="1">
      <c r="A63" s="24" t="s">
        <v>89</v>
      </c>
      <c r="B63" s="77" t="s">
        <v>344</v>
      </c>
      <c r="C63" s="57" t="s">
        <v>345</v>
      </c>
      <c r="D63" s="58">
        <v>6666036</v>
      </c>
      <c r="E63" s="59">
        <v>16180507</v>
      </c>
      <c r="F63" s="59">
        <v>17917742</v>
      </c>
      <c r="G63" s="59">
        <v>1651000</v>
      </c>
      <c r="H63" s="60">
        <v>42415285</v>
      </c>
      <c r="I63" s="61">
        <v>5774429</v>
      </c>
      <c r="J63" s="62">
        <v>15284317</v>
      </c>
      <c r="K63" s="59">
        <v>6257246</v>
      </c>
      <c r="L63" s="62">
        <v>300000</v>
      </c>
      <c r="M63" s="60">
        <v>27615992</v>
      </c>
    </row>
    <row r="64" spans="1:13" s="8" customFormat="1" ht="12.75" customHeight="1">
      <c r="A64" s="24" t="s">
        <v>89</v>
      </c>
      <c r="B64" s="77" t="s">
        <v>346</v>
      </c>
      <c r="C64" s="57" t="s">
        <v>347</v>
      </c>
      <c r="D64" s="58">
        <v>2284511</v>
      </c>
      <c r="E64" s="59">
        <v>5310267</v>
      </c>
      <c r="F64" s="59">
        <v>15170591</v>
      </c>
      <c r="G64" s="59">
        <v>713000</v>
      </c>
      <c r="H64" s="60">
        <v>23478369</v>
      </c>
      <c r="I64" s="61">
        <v>2058512</v>
      </c>
      <c r="J64" s="62">
        <v>4640641</v>
      </c>
      <c r="K64" s="59">
        <v>10302103</v>
      </c>
      <c r="L64" s="62">
        <v>300000</v>
      </c>
      <c r="M64" s="60">
        <v>17301256</v>
      </c>
    </row>
    <row r="65" spans="1:13" s="8" customFormat="1" ht="12.75" customHeight="1">
      <c r="A65" s="24" t="s">
        <v>89</v>
      </c>
      <c r="B65" s="77" t="s">
        <v>348</v>
      </c>
      <c r="C65" s="57" t="s">
        <v>349</v>
      </c>
      <c r="D65" s="58">
        <v>221850</v>
      </c>
      <c r="E65" s="59">
        <v>23880</v>
      </c>
      <c r="F65" s="59">
        <v>22081063</v>
      </c>
      <c r="G65" s="59">
        <v>495000</v>
      </c>
      <c r="H65" s="60">
        <v>22821793</v>
      </c>
      <c r="I65" s="61">
        <v>1981580</v>
      </c>
      <c r="J65" s="62">
        <v>86090</v>
      </c>
      <c r="K65" s="59">
        <v>21355571</v>
      </c>
      <c r="L65" s="62">
        <v>1698000</v>
      </c>
      <c r="M65" s="60">
        <v>25121241</v>
      </c>
    </row>
    <row r="66" spans="1:13" s="8" customFormat="1" ht="12.75" customHeight="1">
      <c r="A66" s="24" t="s">
        <v>108</v>
      </c>
      <c r="B66" s="77" t="s">
        <v>350</v>
      </c>
      <c r="C66" s="57" t="s">
        <v>351</v>
      </c>
      <c r="D66" s="58">
        <v>0</v>
      </c>
      <c r="E66" s="59">
        <v>14214107</v>
      </c>
      <c r="F66" s="59">
        <v>113274083</v>
      </c>
      <c r="G66" s="59">
        <v>10954000</v>
      </c>
      <c r="H66" s="60">
        <v>138442190</v>
      </c>
      <c r="I66" s="61">
        <v>0</v>
      </c>
      <c r="J66" s="62">
        <v>13553665</v>
      </c>
      <c r="K66" s="59">
        <v>87843268</v>
      </c>
      <c r="L66" s="62">
        <v>35234000</v>
      </c>
      <c r="M66" s="60">
        <v>136630933</v>
      </c>
    </row>
    <row r="67" spans="1:13" s="37" customFormat="1" ht="12.75" customHeight="1">
      <c r="A67" s="46"/>
      <c r="B67" s="78" t="s">
        <v>352</v>
      </c>
      <c r="C67" s="79"/>
      <c r="D67" s="66">
        <f aca="true" t="shared" si="8" ref="D67:M67">SUM(D60:D66)</f>
        <v>94802315</v>
      </c>
      <c r="E67" s="67">
        <f t="shared" si="8"/>
        <v>492706311</v>
      </c>
      <c r="F67" s="67">
        <f t="shared" si="8"/>
        <v>258916973</v>
      </c>
      <c r="G67" s="67">
        <f t="shared" si="8"/>
        <v>32026000</v>
      </c>
      <c r="H67" s="80">
        <f t="shared" si="8"/>
        <v>878451599</v>
      </c>
      <c r="I67" s="81">
        <f t="shared" si="8"/>
        <v>80741534</v>
      </c>
      <c r="J67" s="82">
        <f t="shared" si="8"/>
        <v>417984572</v>
      </c>
      <c r="K67" s="67">
        <f t="shared" si="8"/>
        <v>191456907</v>
      </c>
      <c r="L67" s="82">
        <f t="shared" si="8"/>
        <v>70602000</v>
      </c>
      <c r="M67" s="80">
        <f t="shared" si="8"/>
        <v>760785013</v>
      </c>
    </row>
    <row r="68" spans="1:13" s="8" customFormat="1" ht="12.75" customHeight="1">
      <c r="A68" s="24" t="s">
        <v>89</v>
      </c>
      <c r="B68" s="77" t="s">
        <v>353</v>
      </c>
      <c r="C68" s="57" t="s">
        <v>354</v>
      </c>
      <c r="D68" s="58">
        <v>11006297</v>
      </c>
      <c r="E68" s="59">
        <v>4523255</v>
      </c>
      <c r="F68" s="59">
        <v>29486890</v>
      </c>
      <c r="G68" s="59">
        <v>1749000</v>
      </c>
      <c r="H68" s="60">
        <v>46765442</v>
      </c>
      <c r="I68" s="61">
        <v>9363360</v>
      </c>
      <c r="J68" s="62">
        <v>4585830</v>
      </c>
      <c r="K68" s="59">
        <v>12243369</v>
      </c>
      <c r="L68" s="62">
        <v>8664000</v>
      </c>
      <c r="M68" s="60">
        <v>34856559</v>
      </c>
    </row>
    <row r="69" spans="1:13" s="8" customFormat="1" ht="12.75" customHeight="1">
      <c r="A69" s="24" t="s">
        <v>89</v>
      </c>
      <c r="B69" s="77" t="s">
        <v>355</v>
      </c>
      <c r="C69" s="57" t="s">
        <v>356</v>
      </c>
      <c r="D69" s="58">
        <v>75033746</v>
      </c>
      <c r="E69" s="59">
        <v>165603436</v>
      </c>
      <c r="F69" s="59">
        <v>62020038</v>
      </c>
      <c r="G69" s="59">
        <v>375000</v>
      </c>
      <c r="H69" s="60">
        <v>303032220</v>
      </c>
      <c r="I69" s="61">
        <v>69821232</v>
      </c>
      <c r="J69" s="62">
        <v>144627889</v>
      </c>
      <c r="K69" s="59">
        <v>23998408</v>
      </c>
      <c r="L69" s="62">
        <v>14016000</v>
      </c>
      <c r="M69" s="60">
        <v>252463529</v>
      </c>
    </row>
    <row r="70" spans="1:13" s="8" customFormat="1" ht="12.75" customHeight="1">
      <c r="A70" s="24" t="s">
        <v>89</v>
      </c>
      <c r="B70" s="77" t="s">
        <v>357</v>
      </c>
      <c r="C70" s="57" t="s">
        <v>358</v>
      </c>
      <c r="D70" s="58">
        <v>1029164</v>
      </c>
      <c r="E70" s="59">
        <v>0</v>
      </c>
      <c r="F70" s="59">
        <v>23977446</v>
      </c>
      <c r="G70" s="59">
        <v>2300000</v>
      </c>
      <c r="H70" s="60">
        <v>27306610</v>
      </c>
      <c r="I70" s="61">
        <v>689526</v>
      </c>
      <c r="J70" s="62">
        <v>0</v>
      </c>
      <c r="K70" s="59">
        <v>23598576</v>
      </c>
      <c r="L70" s="62">
        <v>1274000</v>
      </c>
      <c r="M70" s="60">
        <v>25562102</v>
      </c>
    </row>
    <row r="71" spans="1:13" s="8" customFormat="1" ht="12.75" customHeight="1">
      <c r="A71" s="24" t="s">
        <v>89</v>
      </c>
      <c r="B71" s="77" t="s">
        <v>359</v>
      </c>
      <c r="C71" s="57" t="s">
        <v>360</v>
      </c>
      <c r="D71" s="58">
        <v>2245267</v>
      </c>
      <c r="E71" s="59">
        <v>0</v>
      </c>
      <c r="F71" s="59">
        <v>17156633</v>
      </c>
      <c r="G71" s="59">
        <v>300000</v>
      </c>
      <c r="H71" s="60">
        <v>19701900</v>
      </c>
      <c r="I71" s="61">
        <v>3073617</v>
      </c>
      <c r="J71" s="62">
        <v>0</v>
      </c>
      <c r="K71" s="59">
        <v>13950589</v>
      </c>
      <c r="L71" s="62">
        <v>600000</v>
      </c>
      <c r="M71" s="60">
        <v>17624206</v>
      </c>
    </row>
    <row r="72" spans="1:13" s="8" customFormat="1" ht="12.75" customHeight="1">
      <c r="A72" s="24" t="s">
        <v>108</v>
      </c>
      <c r="B72" s="77" t="s">
        <v>361</v>
      </c>
      <c r="C72" s="57" t="s">
        <v>362</v>
      </c>
      <c r="D72" s="58">
        <v>0</v>
      </c>
      <c r="E72" s="59">
        <v>38128285</v>
      </c>
      <c r="F72" s="59">
        <v>77986760</v>
      </c>
      <c r="G72" s="59">
        <v>20790000</v>
      </c>
      <c r="H72" s="60">
        <v>136905045</v>
      </c>
      <c r="I72" s="61">
        <v>0</v>
      </c>
      <c r="J72" s="62">
        <v>24611761</v>
      </c>
      <c r="K72" s="59">
        <v>73502249</v>
      </c>
      <c r="L72" s="62">
        <v>21780000</v>
      </c>
      <c r="M72" s="60">
        <v>119894010</v>
      </c>
    </row>
    <row r="73" spans="1:13" s="37" customFormat="1" ht="12.75" customHeight="1">
      <c r="A73" s="46"/>
      <c r="B73" s="78" t="s">
        <v>363</v>
      </c>
      <c r="C73" s="79"/>
      <c r="D73" s="66">
        <f aca="true" t="shared" si="9" ref="D73:M73">SUM(D68:D72)</f>
        <v>89314474</v>
      </c>
      <c r="E73" s="67">
        <f t="shared" si="9"/>
        <v>208254976</v>
      </c>
      <c r="F73" s="67">
        <f t="shared" si="9"/>
        <v>210627767</v>
      </c>
      <c r="G73" s="67">
        <f t="shared" si="9"/>
        <v>25514000</v>
      </c>
      <c r="H73" s="80">
        <f t="shared" si="9"/>
        <v>533711217</v>
      </c>
      <c r="I73" s="81">
        <f t="shared" si="9"/>
        <v>82947735</v>
      </c>
      <c r="J73" s="82">
        <f t="shared" si="9"/>
        <v>173825480</v>
      </c>
      <c r="K73" s="67">
        <f t="shared" si="9"/>
        <v>147293191</v>
      </c>
      <c r="L73" s="82">
        <f t="shared" si="9"/>
        <v>46334000</v>
      </c>
      <c r="M73" s="80">
        <f t="shared" si="9"/>
        <v>450400406</v>
      </c>
    </row>
    <row r="74" spans="1:13" s="8" customFormat="1" ht="12.75" customHeight="1">
      <c r="A74" s="24" t="s">
        <v>89</v>
      </c>
      <c r="B74" s="77" t="s">
        <v>364</v>
      </c>
      <c r="C74" s="57" t="s">
        <v>365</v>
      </c>
      <c r="D74" s="58">
        <v>-8528</v>
      </c>
      <c r="E74" s="59">
        <v>141378</v>
      </c>
      <c r="F74" s="59">
        <v>20759121</v>
      </c>
      <c r="G74" s="59">
        <v>300000</v>
      </c>
      <c r="H74" s="60">
        <v>21191971</v>
      </c>
      <c r="I74" s="61">
        <v>0</v>
      </c>
      <c r="J74" s="62">
        <v>132817</v>
      </c>
      <c r="K74" s="59">
        <v>15427626</v>
      </c>
      <c r="L74" s="62">
        <v>600000</v>
      </c>
      <c r="M74" s="60">
        <v>16160443</v>
      </c>
    </row>
    <row r="75" spans="1:13" s="8" customFormat="1" ht="12.75" customHeight="1">
      <c r="A75" s="24" t="s">
        <v>89</v>
      </c>
      <c r="B75" s="77" t="s">
        <v>366</v>
      </c>
      <c r="C75" s="57" t="s">
        <v>367</v>
      </c>
      <c r="D75" s="58">
        <v>5353240</v>
      </c>
      <c r="E75" s="59">
        <v>999353</v>
      </c>
      <c r="F75" s="59">
        <v>1219657</v>
      </c>
      <c r="G75" s="59">
        <v>324000</v>
      </c>
      <c r="H75" s="60">
        <v>7896250</v>
      </c>
      <c r="I75" s="61">
        <v>4058669</v>
      </c>
      <c r="J75" s="62">
        <v>0</v>
      </c>
      <c r="K75" s="59">
        <v>9227498</v>
      </c>
      <c r="L75" s="62">
        <v>600000</v>
      </c>
      <c r="M75" s="60">
        <v>13886167</v>
      </c>
    </row>
    <row r="76" spans="1:13" s="8" customFormat="1" ht="12.75" customHeight="1">
      <c r="A76" s="24" t="s">
        <v>89</v>
      </c>
      <c r="B76" s="77" t="s">
        <v>368</v>
      </c>
      <c r="C76" s="57" t="s">
        <v>369</v>
      </c>
      <c r="D76" s="58">
        <v>9909511</v>
      </c>
      <c r="E76" s="59">
        <v>23804912</v>
      </c>
      <c r="F76" s="59">
        <v>14516786</v>
      </c>
      <c r="G76" s="59">
        <v>2526000</v>
      </c>
      <c r="H76" s="60">
        <v>50757209</v>
      </c>
      <c r="I76" s="61">
        <v>13013713</v>
      </c>
      <c r="J76" s="62">
        <v>22162539</v>
      </c>
      <c r="K76" s="59">
        <v>17138919</v>
      </c>
      <c r="L76" s="62">
        <v>300000</v>
      </c>
      <c r="M76" s="60">
        <v>52615171</v>
      </c>
    </row>
    <row r="77" spans="1:13" s="8" customFormat="1" ht="12.75" customHeight="1">
      <c r="A77" s="24" t="s">
        <v>89</v>
      </c>
      <c r="B77" s="77" t="s">
        <v>370</v>
      </c>
      <c r="C77" s="57" t="s">
        <v>371</v>
      </c>
      <c r="D77" s="58">
        <v>-9167</v>
      </c>
      <c r="E77" s="59">
        <v>246039</v>
      </c>
      <c r="F77" s="59">
        <v>19715096</v>
      </c>
      <c r="G77" s="59">
        <v>3977000</v>
      </c>
      <c r="H77" s="60">
        <v>23928968</v>
      </c>
      <c r="I77" s="61">
        <v>136884</v>
      </c>
      <c r="J77" s="62">
        <v>400639</v>
      </c>
      <c r="K77" s="59">
        <v>19611971</v>
      </c>
      <c r="L77" s="62">
        <v>300000</v>
      </c>
      <c r="M77" s="60">
        <v>20449494</v>
      </c>
    </row>
    <row r="78" spans="1:13" s="8" customFormat="1" ht="12.75" customHeight="1">
      <c r="A78" s="24" t="s">
        <v>89</v>
      </c>
      <c r="B78" s="77" t="s">
        <v>372</v>
      </c>
      <c r="C78" s="57" t="s">
        <v>373</v>
      </c>
      <c r="D78" s="58">
        <v>1072776</v>
      </c>
      <c r="E78" s="59">
        <v>143502</v>
      </c>
      <c r="F78" s="59">
        <v>32347811</v>
      </c>
      <c r="G78" s="59">
        <v>4328000</v>
      </c>
      <c r="H78" s="60">
        <v>37892089</v>
      </c>
      <c r="I78" s="61">
        <v>1024743</v>
      </c>
      <c r="J78" s="62">
        <v>205213</v>
      </c>
      <c r="K78" s="59">
        <v>29282949</v>
      </c>
      <c r="L78" s="62">
        <v>3028000</v>
      </c>
      <c r="M78" s="60">
        <v>33540905</v>
      </c>
    </row>
    <row r="79" spans="1:13" s="8" customFormat="1" ht="12.75" customHeight="1">
      <c r="A79" s="24" t="s">
        <v>108</v>
      </c>
      <c r="B79" s="77" t="s">
        <v>374</v>
      </c>
      <c r="C79" s="57" t="s">
        <v>375</v>
      </c>
      <c r="D79" s="58">
        <v>0</v>
      </c>
      <c r="E79" s="59">
        <v>13961209</v>
      </c>
      <c r="F79" s="59">
        <v>48299595</v>
      </c>
      <c r="G79" s="59">
        <v>17133000</v>
      </c>
      <c r="H79" s="60">
        <v>79393804</v>
      </c>
      <c r="I79" s="61">
        <v>0</v>
      </c>
      <c r="J79" s="62">
        <v>12984318</v>
      </c>
      <c r="K79" s="59">
        <v>42986905</v>
      </c>
      <c r="L79" s="62">
        <v>13492000</v>
      </c>
      <c r="M79" s="60">
        <v>69463223</v>
      </c>
    </row>
    <row r="80" spans="1:13" s="37" customFormat="1" ht="12.75" customHeight="1">
      <c r="A80" s="46"/>
      <c r="B80" s="78" t="s">
        <v>376</v>
      </c>
      <c r="C80" s="79"/>
      <c r="D80" s="66">
        <f aca="true" t="shared" si="10" ref="D80:M80">SUM(D74:D79)</f>
        <v>16317832</v>
      </c>
      <c r="E80" s="67">
        <f t="shared" si="10"/>
        <v>39296393</v>
      </c>
      <c r="F80" s="67">
        <f t="shared" si="10"/>
        <v>136858066</v>
      </c>
      <c r="G80" s="67">
        <f t="shared" si="10"/>
        <v>28588000</v>
      </c>
      <c r="H80" s="80">
        <f t="shared" si="10"/>
        <v>221060291</v>
      </c>
      <c r="I80" s="81">
        <f t="shared" si="10"/>
        <v>18234009</v>
      </c>
      <c r="J80" s="82">
        <f t="shared" si="10"/>
        <v>35885526</v>
      </c>
      <c r="K80" s="67">
        <f t="shared" si="10"/>
        <v>133675868</v>
      </c>
      <c r="L80" s="82">
        <f t="shared" si="10"/>
        <v>18320000</v>
      </c>
      <c r="M80" s="80">
        <f t="shared" si="10"/>
        <v>206115403</v>
      </c>
    </row>
    <row r="81" spans="1:13" s="37" customFormat="1" ht="12.75" customHeight="1">
      <c r="A81" s="46"/>
      <c r="B81" s="78" t="s">
        <v>377</v>
      </c>
      <c r="C81" s="79"/>
      <c r="D81" s="66">
        <f aca="true" t="shared" si="11" ref="D81:M81">SUM(D9,D11:D17,D19:D26,D28:D33,D35:D39,D41:D44,D46:D51,D53:D58,D60:D66,D68:D72,D74:D79)</f>
        <v>2558820948</v>
      </c>
      <c r="E81" s="67">
        <f t="shared" si="11"/>
        <v>5499693493</v>
      </c>
      <c r="F81" s="67">
        <f t="shared" si="11"/>
        <v>2853142660</v>
      </c>
      <c r="G81" s="67">
        <f t="shared" si="11"/>
        <v>1085026000</v>
      </c>
      <c r="H81" s="80">
        <f t="shared" si="11"/>
        <v>11996683101</v>
      </c>
      <c r="I81" s="81">
        <f t="shared" si="11"/>
        <v>1734934722</v>
      </c>
      <c r="J81" s="82">
        <f t="shared" si="11"/>
        <v>5151686722</v>
      </c>
      <c r="K81" s="67">
        <f t="shared" si="11"/>
        <v>2749006295</v>
      </c>
      <c r="L81" s="82">
        <f t="shared" si="11"/>
        <v>902594000</v>
      </c>
      <c r="M81" s="80">
        <f t="shared" si="11"/>
        <v>10538221739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379</v>
      </c>
      <c r="C9" s="57" t="s">
        <v>380</v>
      </c>
      <c r="D9" s="58">
        <v>4718049</v>
      </c>
      <c r="E9" s="59">
        <v>643900</v>
      </c>
      <c r="F9" s="59">
        <v>47753257</v>
      </c>
      <c r="G9" s="59">
        <v>4726000</v>
      </c>
      <c r="H9" s="60">
        <v>57841206</v>
      </c>
      <c r="I9" s="61">
        <v>6808365</v>
      </c>
      <c r="J9" s="62">
        <v>948055</v>
      </c>
      <c r="K9" s="59">
        <v>48499538</v>
      </c>
      <c r="L9" s="62">
        <v>300000</v>
      </c>
      <c r="M9" s="60">
        <v>56555958</v>
      </c>
    </row>
    <row r="10" spans="1:13" s="8" customFormat="1" ht="12.75">
      <c r="A10" s="24" t="s">
        <v>89</v>
      </c>
      <c r="B10" s="77" t="s">
        <v>381</v>
      </c>
      <c r="C10" s="57" t="s">
        <v>382</v>
      </c>
      <c r="D10" s="58">
        <v>2151140</v>
      </c>
      <c r="E10" s="59">
        <v>2681283</v>
      </c>
      <c r="F10" s="59">
        <v>5916208</v>
      </c>
      <c r="G10" s="59">
        <v>519000</v>
      </c>
      <c r="H10" s="60">
        <v>11267631</v>
      </c>
      <c r="I10" s="61">
        <v>691557</v>
      </c>
      <c r="J10" s="62">
        <v>16869531</v>
      </c>
      <c r="K10" s="59">
        <v>674926</v>
      </c>
      <c r="L10" s="62">
        <v>359000</v>
      </c>
      <c r="M10" s="60">
        <v>18595014</v>
      </c>
    </row>
    <row r="11" spans="1:13" s="8" customFormat="1" ht="12.75">
      <c r="A11" s="24" t="s">
        <v>89</v>
      </c>
      <c r="B11" s="77" t="s">
        <v>383</v>
      </c>
      <c r="C11" s="57" t="s">
        <v>384</v>
      </c>
      <c r="D11" s="58">
        <v>33261907</v>
      </c>
      <c r="E11" s="59">
        <v>-39679113</v>
      </c>
      <c r="F11" s="59">
        <v>113969877</v>
      </c>
      <c r="G11" s="59">
        <v>1418000</v>
      </c>
      <c r="H11" s="60">
        <v>108970671</v>
      </c>
      <c r="I11" s="61">
        <v>17733831</v>
      </c>
      <c r="J11" s="62">
        <v>52701133</v>
      </c>
      <c r="K11" s="59">
        <v>97152007</v>
      </c>
      <c r="L11" s="62">
        <v>20590000</v>
      </c>
      <c r="M11" s="60">
        <v>188176971</v>
      </c>
    </row>
    <row r="12" spans="1:13" s="8" customFormat="1" ht="12.75">
      <c r="A12" s="24" t="s">
        <v>89</v>
      </c>
      <c r="B12" s="77" t="s">
        <v>385</v>
      </c>
      <c r="C12" s="57" t="s">
        <v>386</v>
      </c>
      <c r="D12" s="58">
        <v>16269423</v>
      </c>
      <c r="E12" s="59">
        <v>20529200</v>
      </c>
      <c r="F12" s="59">
        <v>27804881</v>
      </c>
      <c r="G12" s="59">
        <v>363000</v>
      </c>
      <c r="H12" s="60">
        <v>64966504</v>
      </c>
      <c r="I12" s="61">
        <v>15056743</v>
      </c>
      <c r="J12" s="62">
        <v>24123137</v>
      </c>
      <c r="K12" s="59">
        <v>32503269</v>
      </c>
      <c r="L12" s="62">
        <v>300000</v>
      </c>
      <c r="M12" s="60">
        <v>71983149</v>
      </c>
    </row>
    <row r="13" spans="1:13" s="8" customFormat="1" ht="12.75">
      <c r="A13" s="24" t="s">
        <v>89</v>
      </c>
      <c r="B13" s="77" t="s">
        <v>387</v>
      </c>
      <c r="C13" s="57" t="s">
        <v>388</v>
      </c>
      <c r="D13" s="58">
        <v>7009460</v>
      </c>
      <c r="E13" s="59">
        <v>717867</v>
      </c>
      <c r="F13" s="59">
        <v>30432730</v>
      </c>
      <c r="G13" s="59">
        <v>395000</v>
      </c>
      <c r="H13" s="60">
        <v>38555057</v>
      </c>
      <c r="I13" s="61">
        <v>3200192</v>
      </c>
      <c r="J13" s="62">
        <v>631871</v>
      </c>
      <c r="K13" s="59">
        <v>2383389</v>
      </c>
      <c r="L13" s="62">
        <v>564000</v>
      </c>
      <c r="M13" s="60">
        <v>6779452</v>
      </c>
    </row>
    <row r="14" spans="1:13" s="8" customFormat="1" ht="12.75">
      <c r="A14" s="24" t="s">
        <v>108</v>
      </c>
      <c r="B14" s="77" t="s">
        <v>389</v>
      </c>
      <c r="C14" s="57" t="s">
        <v>390</v>
      </c>
      <c r="D14" s="58">
        <v>0</v>
      </c>
      <c r="E14" s="59">
        <v>31389874</v>
      </c>
      <c r="F14" s="59">
        <v>257234948</v>
      </c>
      <c r="G14" s="59">
        <v>26317000</v>
      </c>
      <c r="H14" s="60">
        <v>314941822</v>
      </c>
      <c r="I14" s="61">
        <v>0</v>
      </c>
      <c r="J14" s="62">
        <v>27219864</v>
      </c>
      <c r="K14" s="59">
        <v>189627607</v>
      </c>
      <c r="L14" s="62">
        <v>30138000</v>
      </c>
      <c r="M14" s="60">
        <v>246985471</v>
      </c>
    </row>
    <row r="15" spans="1:13" s="37" customFormat="1" ht="12.75">
      <c r="A15" s="46"/>
      <c r="B15" s="78" t="s">
        <v>391</v>
      </c>
      <c r="C15" s="79"/>
      <c r="D15" s="66">
        <f aca="true" t="shared" si="0" ref="D15:M15">SUM(D9:D14)</f>
        <v>63409979</v>
      </c>
      <c r="E15" s="67">
        <f t="shared" si="0"/>
        <v>16283011</v>
      </c>
      <c r="F15" s="67">
        <f t="shared" si="0"/>
        <v>483111901</v>
      </c>
      <c r="G15" s="67">
        <f t="shared" si="0"/>
        <v>33738000</v>
      </c>
      <c r="H15" s="80">
        <f t="shared" si="0"/>
        <v>596542891</v>
      </c>
      <c r="I15" s="81">
        <f t="shared" si="0"/>
        <v>43490688</v>
      </c>
      <c r="J15" s="82">
        <f t="shared" si="0"/>
        <v>122493591</v>
      </c>
      <c r="K15" s="67">
        <f t="shared" si="0"/>
        <v>370840736</v>
      </c>
      <c r="L15" s="82">
        <f t="shared" si="0"/>
        <v>52251000</v>
      </c>
      <c r="M15" s="80">
        <f t="shared" si="0"/>
        <v>589076015</v>
      </c>
    </row>
    <row r="16" spans="1:13" s="8" customFormat="1" ht="12.75">
      <c r="A16" s="24" t="s">
        <v>89</v>
      </c>
      <c r="B16" s="77" t="s">
        <v>392</v>
      </c>
      <c r="C16" s="57" t="s">
        <v>393</v>
      </c>
      <c r="D16" s="58">
        <v>2689569</v>
      </c>
      <c r="E16" s="59">
        <v>23786652</v>
      </c>
      <c r="F16" s="59">
        <v>25660887</v>
      </c>
      <c r="G16" s="59">
        <v>320000</v>
      </c>
      <c r="H16" s="60">
        <v>52457108</v>
      </c>
      <c r="I16" s="61">
        <v>1518872</v>
      </c>
      <c r="J16" s="62">
        <v>14263503</v>
      </c>
      <c r="K16" s="59">
        <v>22787275</v>
      </c>
      <c r="L16" s="62">
        <v>300000</v>
      </c>
      <c r="M16" s="60">
        <v>38869650</v>
      </c>
    </row>
    <row r="17" spans="1:13" s="8" customFormat="1" ht="12.75">
      <c r="A17" s="24" t="s">
        <v>89</v>
      </c>
      <c r="B17" s="77" t="s">
        <v>394</v>
      </c>
      <c r="C17" s="57" t="s">
        <v>395</v>
      </c>
      <c r="D17" s="58">
        <v>-1506923</v>
      </c>
      <c r="E17" s="59">
        <v>311561</v>
      </c>
      <c r="F17" s="59">
        <v>19367824</v>
      </c>
      <c r="G17" s="59">
        <v>407000</v>
      </c>
      <c r="H17" s="60">
        <v>18579462</v>
      </c>
      <c r="I17" s="61">
        <v>269983</v>
      </c>
      <c r="J17" s="62">
        <v>96312</v>
      </c>
      <c r="K17" s="59">
        <v>14066530</v>
      </c>
      <c r="L17" s="62">
        <v>300000</v>
      </c>
      <c r="M17" s="60">
        <v>14732825</v>
      </c>
    </row>
    <row r="18" spans="1:13" s="8" customFormat="1" ht="12.75">
      <c r="A18" s="24" t="s">
        <v>89</v>
      </c>
      <c r="B18" s="77" t="s">
        <v>396</v>
      </c>
      <c r="C18" s="57" t="s">
        <v>397</v>
      </c>
      <c r="D18" s="58">
        <v>13090305</v>
      </c>
      <c r="E18" s="59">
        <v>11723492</v>
      </c>
      <c r="F18" s="59">
        <v>103629293</v>
      </c>
      <c r="G18" s="59">
        <v>6294000</v>
      </c>
      <c r="H18" s="60">
        <v>134737090</v>
      </c>
      <c r="I18" s="61">
        <v>8485970</v>
      </c>
      <c r="J18" s="62">
        <v>9891840</v>
      </c>
      <c r="K18" s="59">
        <v>72441637</v>
      </c>
      <c r="L18" s="62">
        <v>16520000</v>
      </c>
      <c r="M18" s="60">
        <v>107339447</v>
      </c>
    </row>
    <row r="19" spans="1:13" s="8" customFormat="1" ht="12.75">
      <c r="A19" s="24" t="s">
        <v>89</v>
      </c>
      <c r="B19" s="77" t="s">
        <v>398</v>
      </c>
      <c r="C19" s="57" t="s">
        <v>399</v>
      </c>
      <c r="D19" s="58">
        <v>11044581</v>
      </c>
      <c r="E19" s="59">
        <v>61466182</v>
      </c>
      <c r="F19" s="59">
        <v>7861091</v>
      </c>
      <c r="G19" s="59">
        <v>838000</v>
      </c>
      <c r="H19" s="60">
        <v>81209854</v>
      </c>
      <c r="I19" s="61">
        <v>6225359</v>
      </c>
      <c r="J19" s="62">
        <v>55127783</v>
      </c>
      <c r="K19" s="59">
        <v>81352235</v>
      </c>
      <c r="L19" s="62">
        <v>3300000</v>
      </c>
      <c r="M19" s="60">
        <v>146005377</v>
      </c>
    </row>
    <row r="20" spans="1:13" s="8" customFormat="1" ht="12.75">
      <c r="A20" s="24" t="s">
        <v>108</v>
      </c>
      <c r="B20" s="77" t="s">
        <v>400</v>
      </c>
      <c r="C20" s="57" t="s">
        <v>401</v>
      </c>
      <c r="D20" s="58">
        <v>0</v>
      </c>
      <c r="E20" s="59">
        <v>2088</v>
      </c>
      <c r="F20" s="59">
        <v>183290970</v>
      </c>
      <c r="G20" s="59">
        <v>16109000</v>
      </c>
      <c r="H20" s="60">
        <v>199402058</v>
      </c>
      <c r="I20" s="61">
        <v>0</v>
      </c>
      <c r="J20" s="62">
        <v>1404893</v>
      </c>
      <c r="K20" s="59">
        <v>526184698</v>
      </c>
      <c r="L20" s="62">
        <v>55250000</v>
      </c>
      <c r="M20" s="60">
        <v>582839591</v>
      </c>
    </row>
    <row r="21" spans="1:13" s="37" customFormat="1" ht="12.75">
      <c r="A21" s="46"/>
      <c r="B21" s="78" t="s">
        <v>402</v>
      </c>
      <c r="C21" s="79"/>
      <c r="D21" s="66">
        <f aca="true" t="shared" si="1" ref="D21:M21">SUM(D16:D20)</f>
        <v>25317532</v>
      </c>
      <c r="E21" s="67">
        <f t="shared" si="1"/>
        <v>97289975</v>
      </c>
      <c r="F21" s="67">
        <f t="shared" si="1"/>
        <v>339810065</v>
      </c>
      <c r="G21" s="67">
        <f t="shared" si="1"/>
        <v>23968000</v>
      </c>
      <c r="H21" s="80">
        <f t="shared" si="1"/>
        <v>486385572</v>
      </c>
      <c r="I21" s="81">
        <f t="shared" si="1"/>
        <v>16500184</v>
      </c>
      <c r="J21" s="82">
        <f t="shared" si="1"/>
        <v>80784331</v>
      </c>
      <c r="K21" s="67">
        <f t="shared" si="1"/>
        <v>716832375</v>
      </c>
      <c r="L21" s="82">
        <f t="shared" si="1"/>
        <v>75670000</v>
      </c>
      <c r="M21" s="80">
        <f t="shared" si="1"/>
        <v>889786890</v>
      </c>
    </row>
    <row r="22" spans="1:13" s="8" customFormat="1" ht="12.75">
      <c r="A22" s="24" t="s">
        <v>89</v>
      </c>
      <c r="B22" s="77" t="s">
        <v>403</v>
      </c>
      <c r="C22" s="57" t="s">
        <v>404</v>
      </c>
      <c r="D22" s="58">
        <v>1030498</v>
      </c>
      <c r="E22" s="59">
        <v>3822033</v>
      </c>
      <c r="F22" s="59">
        <v>33390935</v>
      </c>
      <c r="G22" s="59">
        <v>496000</v>
      </c>
      <c r="H22" s="60">
        <v>38739466</v>
      </c>
      <c r="I22" s="61">
        <v>2163145</v>
      </c>
      <c r="J22" s="62">
        <v>2627166</v>
      </c>
      <c r="K22" s="59">
        <v>26484495</v>
      </c>
      <c r="L22" s="62">
        <v>650000</v>
      </c>
      <c r="M22" s="60">
        <v>31924806</v>
      </c>
    </row>
    <row r="23" spans="1:13" s="8" customFormat="1" ht="12.75">
      <c r="A23" s="24" t="s">
        <v>89</v>
      </c>
      <c r="B23" s="77" t="s">
        <v>405</v>
      </c>
      <c r="C23" s="57" t="s">
        <v>406</v>
      </c>
      <c r="D23" s="58">
        <v>0</v>
      </c>
      <c r="E23" s="59">
        <v>0</v>
      </c>
      <c r="F23" s="59">
        <v>14470501</v>
      </c>
      <c r="G23" s="59">
        <v>461000</v>
      </c>
      <c r="H23" s="60">
        <v>14931501</v>
      </c>
      <c r="I23" s="61">
        <v>0</v>
      </c>
      <c r="J23" s="62">
        <v>0</v>
      </c>
      <c r="K23" s="59">
        <v>23107839</v>
      </c>
      <c r="L23" s="62">
        <v>300000</v>
      </c>
      <c r="M23" s="60">
        <v>23407839</v>
      </c>
    </row>
    <row r="24" spans="1:13" s="8" customFormat="1" ht="12.75">
      <c r="A24" s="24" t="s">
        <v>89</v>
      </c>
      <c r="B24" s="77" t="s">
        <v>407</v>
      </c>
      <c r="C24" s="57" t="s">
        <v>408</v>
      </c>
      <c r="D24" s="58">
        <v>2555400</v>
      </c>
      <c r="E24" s="59">
        <v>1270358</v>
      </c>
      <c r="F24" s="59">
        <v>27301158</v>
      </c>
      <c r="G24" s="59">
        <v>436000</v>
      </c>
      <c r="H24" s="60">
        <v>31562916</v>
      </c>
      <c r="I24" s="61">
        <v>2857086</v>
      </c>
      <c r="J24" s="62">
        <v>1740521</v>
      </c>
      <c r="K24" s="59">
        <v>1880763</v>
      </c>
      <c r="L24" s="62">
        <v>300000</v>
      </c>
      <c r="M24" s="60">
        <v>6778370</v>
      </c>
    </row>
    <row r="25" spans="1:13" s="8" customFormat="1" ht="12.75">
      <c r="A25" s="24" t="s">
        <v>89</v>
      </c>
      <c r="B25" s="77" t="s">
        <v>60</v>
      </c>
      <c r="C25" s="57" t="s">
        <v>61</v>
      </c>
      <c r="D25" s="58">
        <v>68453649</v>
      </c>
      <c r="E25" s="59">
        <v>220337405</v>
      </c>
      <c r="F25" s="59">
        <v>-26878456</v>
      </c>
      <c r="G25" s="59">
        <v>183188000</v>
      </c>
      <c r="H25" s="60">
        <v>445100598</v>
      </c>
      <c r="I25" s="61">
        <v>87425924</v>
      </c>
      <c r="J25" s="62">
        <v>180538331</v>
      </c>
      <c r="K25" s="59">
        <v>-6770694</v>
      </c>
      <c r="L25" s="62">
        <v>179923000</v>
      </c>
      <c r="M25" s="60">
        <v>441116561</v>
      </c>
    </row>
    <row r="26" spans="1:13" s="8" customFormat="1" ht="12.75">
      <c r="A26" s="24" t="s">
        <v>89</v>
      </c>
      <c r="B26" s="77" t="s">
        <v>409</v>
      </c>
      <c r="C26" s="57" t="s">
        <v>410</v>
      </c>
      <c r="D26" s="58">
        <v>4567875</v>
      </c>
      <c r="E26" s="59">
        <v>1442616</v>
      </c>
      <c r="F26" s="59">
        <v>62151694</v>
      </c>
      <c r="G26" s="59">
        <v>514000</v>
      </c>
      <c r="H26" s="60">
        <v>68676185</v>
      </c>
      <c r="I26" s="61">
        <v>4914324</v>
      </c>
      <c r="J26" s="62">
        <v>4292140</v>
      </c>
      <c r="K26" s="59">
        <v>44542512</v>
      </c>
      <c r="L26" s="62">
        <v>359000</v>
      </c>
      <c r="M26" s="60">
        <v>54107976</v>
      </c>
    </row>
    <row r="27" spans="1:13" s="8" customFormat="1" ht="12.75">
      <c r="A27" s="24" t="s">
        <v>108</v>
      </c>
      <c r="B27" s="77" t="s">
        <v>411</v>
      </c>
      <c r="C27" s="57" t="s">
        <v>412</v>
      </c>
      <c r="D27" s="58">
        <v>0</v>
      </c>
      <c r="E27" s="59">
        <v>17597067</v>
      </c>
      <c r="F27" s="59">
        <v>117997091</v>
      </c>
      <c r="G27" s="59">
        <v>22933000</v>
      </c>
      <c r="H27" s="60">
        <v>158527158</v>
      </c>
      <c r="I27" s="61">
        <v>0</v>
      </c>
      <c r="J27" s="62">
        <v>10885144</v>
      </c>
      <c r="K27" s="59">
        <v>112982676</v>
      </c>
      <c r="L27" s="62">
        <v>20070000</v>
      </c>
      <c r="M27" s="60">
        <v>143937820</v>
      </c>
    </row>
    <row r="28" spans="1:13" s="37" customFormat="1" ht="12.75">
      <c r="A28" s="46"/>
      <c r="B28" s="78" t="s">
        <v>413</v>
      </c>
      <c r="C28" s="79"/>
      <c r="D28" s="66">
        <f aca="true" t="shared" si="2" ref="D28:M28">SUM(D22:D27)</f>
        <v>76607422</v>
      </c>
      <c r="E28" s="67">
        <f t="shared" si="2"/>
        <v>244469479</v>
      </c>
      <c r="F28" s="67">
        <f t="shared" si="2"/>
        <v>228432923</v>
      </c>
      <c r="G28" s="67">
        <f t="shared" si="2"/>
        <v>208028000</v>
      </c>
      <c r="H28" s="80">
        <f t="shared" si="2"/>
        <v>757537824</v>
      </c>
      <c r="I28" s="81">
        <f t="shared" si="2"/>
        <v>97360479</v>
      </c>
      <c r="J28" s="82">
        <f t="shared" si="2"/>
        <v>200083302</v>
      </c>
      <c r="K28" s="67">
        <f t="shared" si="2"/>
        <v>202227591</v>
      </c>
      <c r="L28" s="82">
        <f t="shared" si="2"/>
        <v>201602000</v>
      </c>
      <c r="M28" s="80">
        <f t="shared" si="2"/>
        <v>701273372</v>
      </c>
    </row>
    <row r="29" spans="1:13" s="8" customFormat="1" ht="12.75">
      <c r="A29" s="24" t="s">
        <v>89</v>
      </c>
      <c r="B29" s="77" t="s">
        <v>414</v>
      </c>
      <c r="C29" s="57" t="s">
        <v>415</v>
      </c>
      <c r="D29" s="58">
        <v>5194256</v>
      </c>
      <c r="E29" s="59">
        <v>15283088</v>
      </c>
      <c r="F29" s="59">
        <v>5088226</v>
      </c>
      <c r="G29" s="59">
        <v>446000</v>
      </c>
      <c r="H29" s="60">
        <v>26011570</v>
      </c>
      <c r="I29" s="61">
        <v>1376457</v>
      </c>
      <c r="J29" s="62">
        <v>40358117</v>
      </c>
      <c r="K29" s="59">
        <v>17291640</v>
      </c>
      <c r="L29" s="62">
        <v>600000</v>
      </c>
      <c r="M29" s="60">
        <v>59626214</v>
      </c>
    </row>
    <row r="30" spans="1:13" s="8" customFormat="1" ht="12.75">
      <c r="A30" s="24" t="s">
        <v>89</v>
      </c>
      <c r="B30" s="77" t="s">
        <v>416</v>
      </c>
      <c r="C30" s="57" t="s">
        <v>417</v>
      </c>
      <c r="D30" s="58">
        <v>0</v>
      </c>
      <c r="E30" s="59">
        <v>0</v>
      </c>
      <c r="F30" s="59">
        <v>-5811000</v>
      </c>
      <c r="G30" s="59">
        <v>5811000</v>
      </c>
      <c r="H30" s="60">
        <v>0</v>
      </c>
      <c r="I30" s="61">
        <v>0</v>
      </c>
      <c r="J30" s="62">
        <v>0</v>
      </c>
      <c r="K30" s="59">
        <v>-334000</v>
      </c>
      <c r="L30" s="62">
        <v>334000</v>
      </c>
      <c r="M30" s="60">
        <v>0</v>
      </c>
    </row>
    <row r="31" spans="1:13" s="8" customFormat="1" ht="12.75">
      <c r="A31" s="24" t="s">
        <v>89</v>
      </c>
      <c r="B31" s="77" t="s">
        <v>418</v>
      </c>
      <c r="C31" s="57" t="s">
        <v>419</v>
      </c>
      <c r="D31" s="58">
        <v>1709915</v>
      </c>
      <c r="E31" s="59">
        <v>16235908</v>
      </c>
      <c r="F31" s="59">
        <v>34323365</v>
      </c>
      <c r="G31" s="59">
        <v>340000</v>
      </c>
      <c r="H31" s="60">
        <v>52609188</v>
      </c>
      <c r="I31" s="61">
        <v>2078049</v>
      </c>
      <c r="J31" s="62">
        <v>11452257</v>
      </c>
      <c r="K31" s="59">
        <v>2805304</v>
      </c>
      <c r="L31" s="62">
        <v>300000</v>
      </c>
      <c r="M31" s="60">
        <v>16635610</v>
      </c>
    </row>
    <row r="32" spans="1:13" s="8" customFormat="1" ht="12.75">
      <c r="A32" s="24" t="s">
        <v>89</v>
      </c>
      <c r="B32" s="77" t="s">
        <v>420</v>
      </c>
      <c r="C32" s="57" t="s">
        <v>421</v>
      </c>
      <c r="D32" s="58">
        <v>7390325</v>
      </c>
      <c r="E32" s="59">
        <v>32621204</v>
      </c>
      <c r="F32" s="59">
        <v>21135166</v>
      </c>
      <c r="G32" s="59">
        <v>451000</v>
      </c>
      <c r="H32" s="60">
        <v>61597695</v>
      </c>
      <c r="I32" s="61">
        <v>8523993</v>
      </c>
      <c r="J32" s="62">
        <v>29525871</v>
      </c>
      <c r="K32" s="59">
        <v>20646649</v>
      </c>
      <c r="L32" s="62">
        <v>300000</v>
      </c>
      <c r="M32" s="60">
        <v>58996513</v>
      </c>
    </row>
    <row r="33" spans="1:13" s="8" customFormat="1" ht="12.75">
      <c r="A33" s="24" t="s">
        <v>89</v>
      </c>
      <c r="B33" s="77" t="s">
        <v>422</v>
      </c>
      <c r="C33" s="57" t="s">
        <v>423</v>
      </c>
      <c r="D33" s="58">
        <v>8006776</v>
      </c>
      <c r="E33" s="59">
        <v>21768677</v>
      </c>
      <c r="F33" s="59">
        <v>4411171</v>
      </c>
      <c r="G33" s="59">
        <v>337000</v>
      </c>
      <c r="H33" s="60">
        <v>34523624</v>
      </c>
      <c r="I33" s="61">
        <v>4517773</v>
      </c>
      <c r="J33" s="62">
        <v>9452864</v>
      </c>
      <c r="K33" s="59">
        <v>3963339</v>
      </c>
      <c r="L33" s="62">
        <v>1300000</v>
      </c>
      <c r="M33" s="60">
        <v>19233976</v>
      </c>
    </row>
    <row r="34" spans="1:13" s="8" customFormat="1" ht="12.75">
      <c r="A34" s="24" t="s">
        <v>89</v>
      </c>
      <c r="B34" s="77" t="s">
        <v>424</v>
      </c>
      <c r="C34" s="57" t="s">
        <v>425</v>
      </c>
      <c r="D34" s="58">
        <v>8483318</v>
      </c>
      <c r="E34" s="59">
        <v>38757824</v>
      </c>
      <c r="F34" s="59">
        <v>71826412</v>
      </c>
      <c r="G34" s="59">
        <v>3605000</v>
      </c>
      <c r="H34" s="60">
        <v>122672554</v>
      </c>
      <c r="I34" s="61">
        <v>12683315</v>
      </c>
      <c r="J34" s="62">
        <v>66847488</v>
      </c>
      <c r="K34" s="59">
        <v>81240415</v>
      </c>
      <c r="L34" s="62">
        <v>13104000</v>
      </c>
      <c r="M34" s="60">
        <v>173875218</v>
      </c>
    </row>
    <row r="35" spans="1:13" s="8" customFormat="1" ht="12.75">
      <c r="A35" s="24" t="s">
        <v>108</v>
      </c>
      <c r="B35" s="77" t="s">
        <v>426</v>
      </c>
      <c r="C35" s="57" t="s">
        <v>427</v>
      </c>
      <c r="D35" s="58">
        <v>0</v>
      </c>
      <c r="E35" s="59">
        <v>354313</v>
      </c>
      <c r="F35" s="59">
        <v>29074578</v>
      </c>
      <c r="G35" s="59">
        <v>300000</v>
      </c>
      <c r="H35" s="60">
        <v>29728891</v>
      </c>
      <c r="I35" s="61">
        <v>0</v>
      </c>
      <c r="J35" s="62">
        <v>438213</v>
      </c>
      <c r="K35" s="59">
        <v>26253676</v>
      </c>
      <c r="L35" s="62">
        <v>300000</v>
      </c>
      <c r="M35" s="60">
        <v>26991889</v>
      </c>
    </row>
    <row r="36" spans="1:13" s="37" customFormat="1" ht="12.75">
      <c r="A36" s="46"/>
      <c r="B36" s="78" t="s">
        <v>428</v>
      </c>
      <c r="C36" s="79"/>
      <c r="D36" s="66">
        <f aca="true" t="shared" si="3" ref="D36:M36">SUM(D29:D35)</f>
        <v>30784590</v>
      </c>
      <c r="E36" s="67">
        <f t="shared" si="3"/>
        <v>125021014</v>
      </c>
      <c r="F36" s="67">
        <f t="shared" si="3"/>
        <v>160047918</v>
      </c>
      <c r="G36" s="67">
        <f t="shared" si="3"/>
        <v>11290000</v>
      </c>
      <c r="H36" s="80">
        <f t="shared" si="3"/>
        <v>327143522</v>
      </c>
      <c r="I36" s="81">
        <f t="shared" si="3"/>
        <v>29179587</v>
      </c>
      <c r="J36" s="82">
        <f t="shared" si="3"/>
        <v>158074810</v>
      </c>
      <c r="K36" s="67">
        <f t="shared" si="3"/>
        <v>151867023</v>
      </c>
      <c r="L36" s="82">
        <f t="shared" si="3"/>
        <v>16238000</v>
      </c>
      <c r="M36" s="80">
        <f t="shared" si="3"/>
        <v>355359420</v>
      </c>
    </row>
    <row r="37" spans="1:13" s="8" customFormat="1" ht="12.75">
      <c r="A37" s="24" t="s">
        <v>89</v>
      </c>
      <c r="B37" s="77" t="s">
        <v>429</v>
      </c>
      <c r="C37" s="57" t="s">
        <v>430</v>
      </c>
      <c r="D37" s="58">
        <v>32250670</v>
      </c>
      <c r="E37" s="59">
        <v>10647246</v>
      </c>
      <c r="F37" s="59">
        <v>3891880</v>
      </c>
      <c r="G37" s="59">
        <v>383000</v>
      </c>
      <c r="H37" s="60">
        <v>47172796</v>
      </c>
      <c r="I37" s="61">
        <v>7016490</v>
      </c>
      <c r="J37" s="62">
        <v>12251519</v>
      </c>
      <c r="K37" s="59">
        <v>22674016</v>
      </c>
      <c r="L37" s="62">
        <v>2878000</v>
      </c>
      <c r="M37" s="60">
        <v>44820025</v>
      </c>
    </row>
    <row r="38" spans="1:13" s="8" customFormat="1" ht="12.75">
      <c r="A38" s="24" t="s">
        <v>89</v>
      </c>
      <c r="B38" s="77" t="s">
        <v>431</v>
      </c>
      <c r="C38" s="57" t="s">
        <v>432</v>
      </c>
      <c r="D38" s="58">
        <v>4848461</v>
      </c>
      <c r="E38" s="59">
        <v>15996074</v>
      </c>
      <c r="F38" s="59">
        <v>51354681</v>
      </c>
      <c r="G38" s="59">
        <v>356000</v>
      </c>
      <c r="H38" s="60">
        <v>72555216</v>
      </c>
      <c r="I38" s="61">
        <v>2874402</v>
      </c>
      <c r="J38" s="62">
        <v>9340633</v>
      </c>
      <c r="K38" s="59">
        <v>40553126</v>
      </c>
      <c r="L38" s="62">
        <v>300000</v>
      </c>
      <c r="M38" s="60">
        <v>53068161</v>
      </c>
    </row>
    <row r="39" spans="1:13" s="8" customFormat="1" ht="12.75">
      <c r="A39" s="24" t="s">
        <v>89</v>
      </c>
      <c r="B39" s="77" t="s">
        <v>433</v>
      </c>
      <c r="C39" s="57" t="s">
        <v>434</v>
      </c>
      <c r="D39" s="58">
        <v>7460364</v>
      </c>
      <c r="E39" s="59">
        <v>0</v>
      </c>
      <c r="F39" s="59">
        <v>57179299</v>
      </c>
      <c r="G39" s="59">
        <v>619000</v>
      </c>
      <c r="H39" s="60">
        <v>65258663</v>
      </c>
      <c r="I39" s="61">
        <v>11600647</v>
      </c>
      <c r="J39" s="62">
        <v>0</v>
      </c>
      <c r="K39" s="59">
        <v>46781805</v>
      </c>
      <c r="L39" s="62">
        <v>600000</v>
      </c>
      <c r="M39" s="60">
        <v>58982452</v>
      </c>
    </row>
    <row r="40" spans="1:13" s="8" customFormat="1" ht="12.75">
      <c r="A40" s="24" t="s">
        <v>89</v>
      </c>
      <c r="B40" s="77" t="s">
        <v>435</v>
      </c>
      <c r="C40" s="57" t="s">
        <v>436</v>
      </c>
      <c r="D40" s="58">
        <v>2487713</v>
      </c>
      <c r="E40" s="59">
        <v>786563</v>
      </c>
      <c r="F40" s="59">
        <v>19034170</v>
      </c>
      <c r="G40" s="59">
        <v>316000</v>
      </c>
      <c r="H40" s="60">
        <v>22624446</v>
      </c>
      <c r="I40" s="61">
        <v>2382603</v>
      </c>
      <c r="J40" s="62">
        <v>986011</v>
      </c>
      <c r="K40" s="59">
        <v>15584202</v>
      </c>
      <c r="L40" s="62">
        <v>300000</v>
      </c>
      <c r="M40" s="60">
        <v>19252816</v>
      </c>
    </row>
    <row r="41" spans="1:13" s="8" customFormat="1" ht="12.75">
      <c r="A41" s="24" t="s">
        <v>89</v>
      </c>
      <c r="B41" s="77" t="s">
        <v>437</v>
      </c>
      <c r="C41" s="57" t="s">
        <v>438</v>
      </c>
      <c r="D41" s="58">
        <v>11067504</v>
      </c>
      <c r="E41" s="59">
        <v>1458339</v>
      </c>
      <c r="F41" s="59">
        <v>87963022</v>
      </c>
      <c r="G41" s="59">
        <v>25210000</v>
      </c>
      <c r="H41" s="60">
        <v>125698865</v>
      </c>
      <c r="I41" s="61">
        <v>14795336</v>
      </c>
      <c r="J41" s="62">
        <v>1657372</v>
      </c>
      <c r="K41" s="59">
        <v>27294338</v>
      </c>
      <c r="L41" s="62">
        <v>20343000</v>
      </c>
      <c r="M41" s="60">
        <v>64090046</v>
      </c>
    </row>
    <row r="42" spans="1:13" s="8" customFormat="1" ht="12.75">
      <c r="A42" s="24" t="s">
        <v>108</v>
      </c>
      <c r="B42" s="77" t="s">
        <v>439</v>
      </c>
      <c r="C42" s="57" t="s">
        <v>440</v>
      </c>
      <c r="D42" s="58">
        <v>0</v>
      </c>
      <c r="E42" s="59">
        <v>14269522</v>
      </c>
      <c r="F42" s="59">
        <v>247582739</v>
      </c>
      <c r="G42" s="59">
        <v>25540000</v>
      </c>
      <c r="H42" s="60">
        <v>287392261</v>
      </c>
      <c r="I42" s="61">
        <v>0</v>
      </c>
      <c r="J42" s="62">
        <v>24636402</v>
      </c>
      <c r="K42" s="59">
        <v>66411317</v>
      </c>
      <c r="L42" s="62">
        <v>36058000</v>
      </c>
      <c r="M42" s="60">
        <v>127105719</v>
      </c>
    </row>
    <row r="43" spans="1:13" s="37" customFormat="1" ht="12.75">
      <c r="A43" s="46"/>
      <c r="B43" s="78" t="s">
        <v>441</v>
      </c>
      <c r="C43" s="79"/>
      <c r="D43" s="66">
        <f aca="true" t="shared" si="4" ref="D43:M43">SUM(D37:D42)</f>
        <v>58114712</v>
      </c>
      <c r="E43" s="67">
        <f t="shared" si="4"/>
        <v>43157744</v>
      </c>
      <c r="F43" s="67">
        <f t="shared" si="4"/>
        <v>467005791</v>
      </c>
      <c r="G43" s="67">
        <f t="shared" si="4"/>
        <v>52424000</v>
      </c>
      <c r="H43" s="80">
        <f t="shared" si="4"/>
        <v>620702247</v>
      </c>
      <c r="I43" s="81">
        <f t="shared" si="4"/>
        <v>38669478</v>
      </c>
      <c r="J43" s="82">
        <f t="shared" si="4"/>
        <v>48871937</v>
      </c>
      <c r="K43" s="67">
        <f t="shared" si="4"/>
        <v>219298804</v>
      </c>
      <c r="L43" s="82">
        <f t="shared" si="4"/>
        <v>60479000</v>
      </c>
      <c r="M43" s="80">
        <f t="shared" si="4"/>
        <v>367319219</v>
      </c>
    </row>
    <row r="44" spans="1:13" s="37" customFormat="1" ht="12.75">
      <c r="A44" s="46"/>
      <c r="B44" s="78" t="s">
        <v>442</v>
      </c>
      <c r="C44" s="79"/>
      <c r="D44" s="66">
        <f aca="true" t="shared" si="5" ref="D44:M44">SUM(D9:D14,D16:D20,D22:D27,D29:D35,D37:D42)</f>
        <v>254234235</v>
      </c>
      <c r="E44" s="67">
        <f t="shared" si="5"/>
        <v>526221223</v>
      </c>
      <c r="F44" s="67">
        <f t="shared" si="5"/>
        <v>1678408598</v>
      </c>
      <c r="G44" s="67">
        <f t="shared" si="5"/>
        <v>329448000</v>
      </c>
      <c r="H44" s="80">
        <f t="shared" si="5"/>
        <v>2788312056</v>
      </c>
      <c r="I44" s="81">
        <f t="shared" si="5"/>
        <v>225200416</v>
      </c>
      <c r="J44" s="82">
        <f t="shared" si="5"/>
        <v>610307971</v>
      </c>
      <c r="K44" s="67">
        <f t="shared" si="5"/>
        <v>1661066529</v>
      </c>
      <c r="L44" s="82">
        <f t="shared" si="5"/>
        <v>406240000</v>
      </c>
      <c r="M44" s="80">
        <f t="shared" si="5"/>
        <v>2902814916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444</v>
      </c>
      <c r="C9" s="57" t="s">
        <v>445</v>
      </c>
      <c r="D9" s="58">
        <v>1278142</v>
      </c>
      <c r="E9" s="59">
        <v>8306657</v>
      </c>
      <c r="F9" s="59">
        <v>-3486251</v>
      </c>
      <c r="G9" s="59">
        <v>9381000</v>
      </c>
      <c r="H9" s="60">
        <v>15479548</v>
      </c>
      <c r="I9" s="61">
        <v>857013</v>
      </c>
      <c r="J9" s="62">
        <v>26455981</v>
      </c>
      <c r="K9" s="59">
        <v>39833198</v>
      </c>
      <c r="L9" s="62">
        <v>4813000</v>
      </c>
      <c r="M9" s="60">
        <v>71959192</v>
      </c>
    </row>
    <row r="10" spans="1:13" s="8" customFormat="1" ht="12.75">
      <c r="A10" s="24" t="s">
        <v>89</v>
      </c>
      <c r="B10" s="77" t="s">
        <v>446</v>
      </c>
      <c r="C10" s="57" t="s">
        <v>447</v>
      </c>
      <c r="D10" s="58">
        <v>16658044</v>
      </c>
      <c r="E10" s="59">
        <v>54965786</v>
      </c>
      <c r="F10" s="59">
        <v>17160450</v>
      </c>
      <c r="G10" s="59">
        <v>343000</v>
      </c>
      <c r="H10" s="60">
        <v>89127280</v>
      </c>
      <c r="I10" s="61">
        <v>15212333</v>
      </c>
      <c r="J10" s="62">
        <v>46156389</v>
      </c>
      <c r="K10" s="59">
        <v>30189046</v>
      </c>
      <c r="L10" s="62">
        <v>2900000</v>
      </c>
      <c r="M10" s="60">
        <v>94457768</v>
      </c>
    </row>
    <row r="11" spans="1:13" s="8" customFormat="1" ht="12.75">
      <c r="A11" s="24" t="s">
        <v>89</v>
      </c>
      <c r="B11" s="77" t="s">
        <v>448</v>
      </c>
      <c r="C11" s="57" t="s">
        <v>449</v>
      </c>
      <c r="D11" s="58">
        <v>9474918</v>
      </c>
      <c r="E11" s="59">
        <v>28936807</v>
      </c>
      <c r="F11" s="59">
        <v>12260512</v>
      </c>
      <c r="G11" s="59">
        <v>872000</v>
      </c>
      <c r="H11" s="60">
        <v>51544237</v>
      </c>
      <c r="I11" s="61">
        <v>5414966</v>
      </c>
      <c r="J11" s="62">
        <v>23026473</v>
      </c>
      <c r="K11" s="59">
        <v>29232218</v>
      </c>
      <c r="L11" s="62">
        <v>7486000</v>
      </c>
      <c r="M11" s="60">
        <v>65159657</v>
      </c>
    </row>
    <row r="12" spans="1:13" s="8" customFormat="1" ht="12.75">
      <c r="A12" s="24" t="s">
        <v>89</v>
      </c>
      <c r="B12" s="77" t="s">
        <v>450</v>
      </c>
      <c r="C12" s="57" t="s">
        <v>451</v>
      </c>
      <c r="D12" s="58">
        <v>5278997</v>
      </c>
      <c r="E12" s="59">
        <v>28865036</v>
      </c>
      <c r="F12" s="59">
        <v>54116265</v>
      </c>
      <c r="G12" s="59">
        <v>2272000</v>
      </c>
      <c r="H12" s="60">
        <v>90532298</v>
      </c>
      <c r="I12" s="61">
        <v>5664627</v>
      </c>
      <c r="J12" s="62">
        <v>19057469</v>
      </c>
      <c r="K12" s="59">
        <v>30541911</v>
      </c>
      <c r="L12" s="62">
        <v>921000</v>
      </c>
      <c r="M12" s="60">
        <v>56185007</v>
      </c>
    </row>
    <row r="13" spans="1:13" s="8" customFormat="1" ht="12.75">
      <c r="A13" s="24" t="s">
        <v>89</v>
      </c>
      <c r="B13" s="77" t="s">
        <v>452</v>
      </c>
      <c r="C13" s="57" t="s">
        <v>453</v>
      </c>
      <c r="D13" s="58">
        <v>12645602</v>
      </c>
      <c r="E13" s="59">
        <v>64707725</v>
      </c>
      <c r="F13" s="59">
        <v>28227246</v>
      </c>
      <c r="G13" s="59">
        <v>857000</v>
      </c>
      <c r="H13" s="60">
        <v>106437573</v>
      </c>
      <c r="I13" s="61">
        <v>6500815</v>
      </c>
      <c r="J13" s="62">
        <v>26914744</v>
      </c>
      <c r="K13" s="59">
        <v>3403349</v>
      </c>
      <c r="L13" s="62">
        <v>357000</v>
      </c>
      <c r="M13" s="60">
        <v>37175908</v>
      </c>
    </row>
    <row r="14" spans="1:13" s="8" customFormat="1" ht="12.75">
      <c r="A14" s="24" t="s">
        <v>89</v>
      </c>
      <c r="B14" s="77" t="s">
        <v>454</v>
      </c>
      <c r="C14" s="57" t="s">
        <v>455</v>
      </c>
      <c r="D14" s="58">
        <v>2363655</v>
      </c>
      <c r="E14" s="59">
        <v>17451724</v>
      </c>
      <c r="F14" s="59">
        <v>18761627</v>
      </c>
      <c r="G14" s="59">
        <v>431000</v>
      </c>
      <c r="H14" s="60">
        <v>39008006</v>
      </c>
      <c r="I14" s="61">
        <v>3800984</v>
      </c>
      <c r="J14" s="62">
        <v>15979840</v>
      </c>
      <c r="K14" s="59">
        <v>19961514</v>
      </c>
      <c r="L14" s="62">
        <v>300000</v>
      </c>
      <c r="M14" s="60">
        <v>40042338</v>
      </c>
    </row>
    <row r="15" spans="1:13" s="8" customFormat="1" ht="12.75">
      <c r="A15" s="24" t="s">
        <v>89</v>
      </c>
      <c r="B15" s="77" t="s">
        <v>62</v>
      </c>
      <c r="C15" s="57" t="s">
        <v>63</v>
      </c>
      <c r="D15" s="58">
        <v>33534771</v>
      </c>
      <c r="E15" s="59">
        <v>219350091</v>
      </c>
      <c r="F15" s="59">
        <v>60225923</v>
      </c>
      <c r="G15" s="59">
        <v>17621000</v>
      </c>
      <c r="H15" s="60">
        <v>330731785</v>
      </c>
      <c r="I15" s="61">
        <v>48198383</v>
      </c>
      <c r="J15" s="62">
        <v>181563499</v>
      </c>
      <c r="K15" s="59">
        <v>105563428</v>
      </c>
      <c r="L15" s="62">
        <v>26145000</v>
      </c>
      <c r="M15" s="60">
        <v>361470310</v>
      </c>
    </row>
    <row r="16" spans="1:13" s="8" customFormat="1" ht="12.75">
      <c r="A16" s="24" t="s">
        <v>108</v>
      </c>
      <c r="B16" s="77" t="s">
        <v>456</v>
      </c>
      <c r="C16" s="57" t="s">
        <v>457</v>
      </c>
      <c r="D16" s="58">
        <v>0</v>
      </c>
      <c r="E16" s="59">
        <v>333385</v>
      </c>
      <c r="F16" s="59">
        <v>87764914</v>
      </c>
      <c r="G16" s="59">
        <v>2476000</v>
      </c>
      <c r="H16" s="60">
        <v>90574299</v>
      </c>
      <c r="I16" s="61">
        <v>0</v>
      </c>
      <c r="J16" s="62">
        <v>0</v>
      </c>
      <c r="K16" s="59">
        <v>82828005</v>
      </c>
      <c r="L16" s="62">
        <v>1300000</v>
      </c>
      <c r="M16" s="60">
        <v>84128005</v>
      </c>
    </row>
    <row r="17" spans="1:13" s="37" customFormat="1" ht="12.75">
      <c r="A17" s="46"/>
      <c r="B17" s="78" t="s">
        <v>458</v>
      </c>
      <c r="C17" s="79"/>
      <c r="D17" s="66">
        <f aca="true" t="shared" si="0" ref="D17:M17">SUM(D9:D16)</f>
        <v>81234129</v>
      </c>
      <c r="E17" s="67">
        <f t="shared" si="0"/>
        <v>422917211</v>
      </c>
      <c r="F17" s="67">
        <f t="shared" si="0"/>
        <v>275030686</v>
      </c>
      <c r="G17" s="67">
        <f t="shared" si="0"/>
        <v>34253000</v>
      </c>
      <c r="H17" s="80">
        <f t="shared" si="0"/>
        <v>813435026</v>
      </c>
      <c r="I17" s="81">
        <f t="shared" si="0"/>
        <v>85649121</v>
      </c>
      <c r="J17" s="82">
        <f t="shared" si="0"/>
        <v>339154395</v>
      </c>
      <c r="K17" s="67">
        <f t="shared" si="0"/>
        <v>341552669</v>
      </c>
      <c r="L17" s="82">
        <f t="shared" si="0"/>
        <v>44222000</v>
      </c>
      <c r="M17" s="80">
        <f t="shared" si="0"/>
        <v>810578185</v>
      </c>
    </row>
    <row r="18" spans="1:13" s="8" customFormat="1" ht="12.75">
      <c r="A18" s="24" t="s">
        <v>89</v>
      </c>
      <c r="B18" s="77" t="s">
        <v>459</v>
      </c>
      <c r="C18" s="57" t="s">
        <v>460</v>
      </c>
      <c r="D18" s="58">
        <v>1713435</v>
      </c>
      <c r="E18" s="59">
        <v>30818283</v>
      </c>
      <c r="F18" s="59">
        <v>9334549</v>
      </c>
      <c r="G18" s="59">
        <v>782000</v>
      </c>
      <c r="H18" s="60">
        <v>42648267</v>
      </c>
      <c r="I18" s="61">
        <v>9478384</v>
      </c>
      <c r="J18" s="62">
        <v>41114506</v>
      </c>
      <c r="K18" s="59">
        <v>25432500</v>
      </c>
      <c r="L18" s="62">
        <v>439000</v>
      </c>
      <c r="M18" s="60">
        <v>76464390</v>
      </c>
    </row>
    <row r="19" spans="1:13" s="8" customFormat="1" ht="12.75">
      <c r="A19" s="24" t="s">
        <v>89</v>
      </c>
      <c r="B19" s="77" t="s">
        <v>64</v>
      </c>
      <c r="C19" s="57" t="s">
        <v>65</v>
      </c>
      <c r="D19" s="58">
        <v>82022089</v>
      </c>
      <c r="E19" s="59">
        <v>275916919</v>
      </c>
      <c r="F19" s="59">
        <v>31410283</v>
      </c>
      <c r="G19" s="59">
        <v>734000</v>
      </c>
      <c r="H19" s="60">
        <v>390083291</v>
      </c>
      <c r="I19" s="61">
        <v>69395227</v>
      </c>
      <c r="J19" s="62">
        <v>260771294</v>
      </c>
      <c r="K19" s="59">
        <v>26779543</v>
      </c>
      <c r="L19" s="62">
        <v>478000</v>
      </c>
      <c r="M19" s="60">
        <v>357424064</v>
      </c>
    </row>
    <row r="20" spans="1:13" s="8" customFormat="1" ht="12.75">
      <c r="A20" s="24" t="s">
        <v>89</v>
      </c>
      <c r="B20" s="77" t="s">
        <v>66</v>
      </c>
      <c r="C20" s="57" t="s">
        <v>67</v>
      </c>
      <c r="D20" s="58">
        <v>71007114</v>
      </c>
      <c r="E20" s="59">
        <v>161418051</v>
      </c>
      <c r="F20" s="59">
        <v>61702258</v>
      </c>
      <c r="G20" s="59">
        <v>512000</v>
      </c>
      <c r="H20" s="60">
        <v>294639423</v>
      </c>
      <c r="I20" s="61">
        <v>66274265</v>
      </c>
      <c r="J20" s="62">
        <v>163584337</v>
      </c>
      <c r="K20" s="59">
        <v>49643267</v>
      </c>
      <c r="L20" s="62">
        <v>9706000</v>
      </c>
      <c r="M20" s="60">
        <v>289207869</v>
      </c>
    </row>
    <row r="21" spans="1:13" s="8" customFormat="1" ht="12.75">
      <c r="A21" s="24" t="s">
        <v>89</v>
      </c>
      <c r="B21" s="77" t="s">
        <v>461</v>
      </c>
      <c r="C21" s="57" t="s">
        <v>462</v>
      </c>
      <c r="D21" s="58">
        <v>13457668</v>
      </c>
      <c r="E21" s="59">
        <v>15338527</v>
      </c>
      <c r="F21" s="59">
        <v>5756830</v>
      </c>
      <c r="G21" s="59">
        <v>371000</v>
      </c>
      <c r="H21" s="60">
        <v>34924025</v>
      </c>
      <c r="I21" s="61">
        <v>10857036</v>
      </c>
      <c r="J21" s="62">
        <v>13471944</v>
      </c>
      <c r="K21" s="59">
        <v>24975997</v>
      </c>
      <c r="L21" s="62">
        <v>300000</v>
      </c>
      <c r="M21" s="60">
        <v>49604977</v>
      </c>
    </row>
    <row r="22" spans="1:13" s="8" customFormat="1" ht="12.75">
      <c r="A22" s="24" t="s">
        <v>89</v>
      </c>
      <c r="B22" s="77" t="s">
        <v>463</v>
      </c>
      <c r="C22" s="57" t="s">
        <v>464</v>
      </c>
      <c r="D22" s="58">
        <v>66895435</v>
      </c>
      <c r="E22" s="59">
        <v>8881197</v>
      </c>
      <c r="F22" s="59">
        <v>10531844</v>
      </c>
      <c r="G22" s="59">
        <v>3627000</v>
      </c>
      <c r="H22" s="60">
        <v>89935476</v>
      </c>
      <c r="I22" s="61">
        <v>1525279</v>
      </c>
      <c r="J22" s="62">
        <v>6790387</v>
      </c>
      <c r="K22" s="59">
        <v>71860097</v>
      </c>
      <c r="L22" s="62">
        <v>3352000</v>
      </c>
      <c r="M22" s="60">
        <v>83527763</v>
      </c>
    </row>
    <row r="23" spans="1:13" s="8" customFormat="1" ht="12.75">
      <c r="A23" s="24" t="s">
        <v>89</v>
      </c>
      <c r="B23" s="77" t="s">
        <v>465</v>
      </c>
      <c r="C23" s="57" t="s">
        <v>466</v>
      </c>
      <c r="D23" s="58">
        <v>3398820</v>
      </c>
      <c r="E23" s="59">
        <v>7704298</v>
      </c>
      <c r="F23" s="59">
        <v>2686714</v>
      </c>
      <c r="G23" s="59">
        <v>4772000</v>
      </c>
      <c r="H23" s="60">
        <v>18561832</v>
      </c>
      <c r="I23" s="61">
        <v>1297766</v>
      </c>
      <c r="J23" s="62">
        <v>7705366</v>
      </c>
      <c r="K23" s="59">
        <v>75912503</v>
      </c>
      <c r="L23" s="62">
        <v>4457000</v>
      </c>
      <c r="M23" s="60">
        <v>89372635</v>
      </c>
    </row>
    <row r="24" spans="1:13" s="8" customFormat="1" ht="12.75">
      <c r="A24" s="24" t="s">
        <v>108</v>
      </c>
      <c r="B24" s="77" t="s">
        <v>467</v>
      </c>
      <c r="C24" s="57" t="s">
        <v>468</v>
      </c>
      <c r="D24" s="58">
        <v>0</v>
      </c>
      <c r="E24" s="59">
        <v>0</v>
      </c>
      <c r="F24" s="59">
        <v>91335577</v>
      </c>
      <c r="G24" s="59">
        <v>636000</v>
      </c>
      <c r="H24" s="60">
        <v>91971577</v>
      </c>
      <c r="I24" s="61">
        <v>0</v>
      </c>
      <c r="J24" s="62">
        <v>0</v>
      </c>
      <c r="K24" s="59">
        <v>80907697</v>
      </c>
      <c r="L24" s="62">
        <v>300000</v>
      </c>
      <c r="M24" s="60">
        <v>81207697</v>
      </c>
    </row>
    <row r="25" spans="1:13" s="37" customFormat="1" ht="12.75">
      <c r="A25" s="46"/>
      <c r="B25" s="78" t="s">
        <v>469</v>
      </c>
      <c r="C25" s="79"/>
      <c r="D25" s="66">
        <f aca="true" t="shared" si="1" ref="D25:M25">SUM(D18:D24)</f>
        <v>238494561</v>
      </c>
      <c r="E25" s="67">
        <f t="shared" si="1"/>
        <v>500077275</v>
      </c>
      <c r="F25" s="67">
        <f t="shared" si="1"/>
        <v>212758055</v>
      </c>
      <c r="G25" s="67">
        <f t="shared" si="1"/>
        <v>11434000</v>
      </c>
      <c r="H25" s="80">
        <f t="shared" si="1"/>
        <v>962763891</v>
      </c>
      <c r="I25" s="81">
        <f t="shared" si="1"/>
        <v>158827957</v>
      </c>
      <c r="J25" s="82">
        <f t="shared" si="1"/>
        <v>493437834</v>
      </c>
      <c r="K25" s="67">
        <f t="shared" si="1"/>
        <v>355511604</v>
      </c>
      <c r="L25" s="82">
        <f t="shared" si="1"/>
        <v>19032000</v>
      </c>
      <c r="M25" s="80">
        <f t="shared" si="1"/>
        <v>1026809395</v>
      </c>
    </row>
    <row r="26" spans="1:13" s="8" customFormat="1" ht="12.75">
      <c r="A26" s="24" t="s">
        <v>89</v>
      </c>
      <c r="B26" s="77" t="s">
        <v>470</v>
      </c>
      <c r="C26" s="57" t="s">
        <v>471</v>
      </c>
      <c r="D26" s="58">
        <v>-502662</v>
      </c>
      <c r="E26" s="59">
        <v>43734836</v>
      </c>
      <c r="F26" s="59">
        <v>29901804</v>
      </c>
      <c r="G26" s="59">
        <v>497000</v>
      </c>
      <c r="H26" s="60">
        <v>73630978</v>
      </c>
      <c r="I26" s="61">
        <v>91820</v>
      </c>
      <c r="J26" s="62">
        <v>38893734</v>
      </c>
      <c r="K26" s="59">
        <v>14143769</v>
      </c>
      <c r="L26" s="62">
        <v>12673000</v>
      </c>
      <c r="M26" s="60">
        <v>65802323</v>
      </c>
    </row>
    <row r="27" spans="1:13" s="8" customFormat="1" ht="12.75">
      <c r="A27" s="24" t="s">
        <v>89</v>
      </c>
      <c r="B27" s="77" t="s">
        <v>68</v>
      </c>
      <c r="C27" s="57" t="s">
        <v>69</v>
      </c>
      <c r="D27" s="58">
        <v>84341953</v>
      </c>
      <c r="E27" s="59">
        <v>210351464</v>
      </c>
      <c r="F27" s="59">
        <v>-66954145</v>
      </c>
      <c r="G27" s="59">
        <v>165711000</v>
      </c>
      <c r="H27" s="60">
        <v>393450272</v>
      </c>
      <c r="I27" s="61">
        <v>71285704</v>
      </c>
      <c r="J27" s="62">
        <v>173287932</v>
      </c>
      <c r="K27" s="59">
        <v>42003780</v>
      </c>
      <c r="L27" s="62">
        <v>105630000</v>
      </c>
      <c r="M27" s="60">
        <v>392207416</v>
      </c>
    </row>
    <row r="28" spans="1:13" s="8" customFormat="1" ht="12.75">
      <c r="A28" s="24" t="s">
        <v>89</v>
      </c>
      <c r="B28" s="77" t="s">
        <v>472</v>
      </c>
      <c r="C28" s="57" t="s">
        <v>473</v>
      </c>
      <c r="D28" s="58">
        <v>3574173</v>
      </c>
      <c r="E28" s="59">
        <v>25152593</v>
      </c>
      <c r="F28" s="59">
        <v>-14511924</v>
      </c>
      <c r="G28" s="59">
        <v>19420000</v>
      </c>
      <c r="H28" s="60">
        <v>33634842</v>
      </c>
      <c r="I28" s="61">
        <v>5184311</v>
      </c>
      <c r="J28" s="62">
        <v>24363383</v>
      </c>
      <c r="K28" s="59">
        <v>12851855</v>
      </c>
      <c r="L28" s="62">
        <v>5545000</v>
      </c>
      <c r="M28" s="60">
        <v>47944549</v>
      </c>
    </row>
    <row r="29" spans="1:13" s="8" customFormat="1" ht="12.75">
      <c r="A29" s="24" t="s">
        <v>89</v>
      </c>
      <c r="B29" s="77" t="s">
        <v>474</v>
      </c>
      <c r="C29" s="57" t="s">
        <v>475</v>
      </c>
      <c r="D29" s="58">
        <v>26303723</v>
      </c>
      <c r="E29" s="59">
        <v>23997814</v>
      </c>
      <c r="F29" s="59">
        <v>-7545225</v>
      </c>
      <c r="G29" s="59">
        <v>35103000</v>
      </c>
      <c r="H29" s="60">
        <v>77859312</v>
      </c>
      <c r="I29" s="61">
        <v>17092047</v>
      </c>
      <c r="J29" s="62">
        <v>21305546</v>
      </c>
      <c r="K29" s="59">
        <v>59621235</v>
      </c>
      <c r="L29" s="62">
        <v>26463000</v>
      </c>
      <c r="M29" s="60">
        <v>124481828</v>
      </c>
    </row>
    <row r="30" spans="1:13" s="8" customFormat="1" ht="12.75">
      <c r="A30" s="24" t="s">
        <v>89</v>
      </c>
      <c r="B30" s="77" t="s">
        <v>476</v>
      </c>
      <c r="C30" s="57" t="s">
        <v>477</v>
      </c>
      <c r="D30" s="58">
        <v>3342124</v>
      </c>
      <c r="E30" s="59">
        <v>13253581</v>
      </c>
      <c r="F30" s="59">
        <v>2040552</v>
      </c>
      <c r="G30" s="59">
        <v>24641000</v>
      </c>
      <c r="H30" s="60">
        <v>43277257</v>
      </c>
      <c r="I30" s="61">
        <v>2739327</v>
      </c>
      <c r="J30" s="62">
        <v>6936669</v>
      </c>
      <c r="K30" s="59">
        <v>61989564</v>
      </c>
      <c r="L30" s="62">
        <v>30354000</v>
      </c>
      <c r="M30" s="60">
        <v>102019560</v>
      </c>
    </row>
    <row r="31" spans="1:13" s="8" customFormat="1" ht="12.75">
      <c r="A31" s="24" t="s">
        <v>108</v>
      </c>
      <c r="B31" s="77" t="s">
        <v>478</v>
      </c>
      <c r="C31" s="57" t="s">
        <v>479</v>
      </c>
      <c r="D31" s="58">
        <v>0</v>
      </c>
      <c r="E31" s="59">
        <v>0</v>
      </c>
      <c r="F31" s="59">
        <v>54708180</v>
      </c>
      <c r="G31" s="59">
        <v>866000</v>
      </c>
      <c r="H31" s="60">
        <v>55574180</v>
      </c>
      <c r="I31" s="61">
        <v>0</v>
      </c>
      <c r="J31" s="62">
        <v>0</v>
      </c>
      <c r="K31" s="59">
        <v>44719458</v>
      </c>
      <c r="L31" s="62">
        <v>2878000</v>
      </c>
      <c r="M31" s="60">
        <v>47597458</v>
      </c>
    </row>
    <row r="32" spans="1:13" s="37" customFormat="1" ht="12.75">
      <c r="A32" s="46"/>
      <c r="B32" s="78" t="s">
        <v>480</v>
      </c>
      <c r="C32" s="79"/>
      <c r="D32" s="66">
        <f aca="true" t="shared" si="2" ref="D32:M32">SUM(D26:D31)</f>
        <v>117059311</v>
      </c>
      <c r="E32" s="67">
        <f t="shared" si="2"/>
        <v>316490288</v>
      </c>
      <c r="F32" s="67">
        <f t="shared" si="2"/>
        <v>-2360758</v>
      </c>
      <c r="G32" s="67">
        <f t="shared" si="2"/>
        <v>246238000</v>
      </c>
      <c r="H32" s="80">
        <f t="shared" si="2"/>
        <v>677426841</v>
      </c>
      <c r="I32" s="81">
        <f t="shared" si="2"/>
        <v>96393209</v>
      </c>
      <c r="J32" s="82">
        <f t="shared" si="2"/>
        <v>264787264</v>
      </c>
      <c r="K32" s="67">
        <f t="shared" si="2"/>
        <v>235329661</v>
      </c>
      <c r="L32" s="82">
        <f t="shared" si="2"/>
        <v>183543000</v>
      </c>
      <c r="M32" s="80">
        <f t="shared" si="2"/>
        <v>780053134</v>
      </c>
    </row>
    <row r="33" spans="1:13" s="37" customFormat="1" ht="12.75">
      <c r="A33" s="46"/>
      <c r="B33" s="78" t="s">
        <v>481</v>
      </c>
      <c r="C33" s="79"/>
      <c r="D33" s="66">
        <f aca="true" t="shared" si="3" ref="D33:M33">SUM(D9:D16,D18:D24,D26:D31)</f>
        <v>436788001</v>
      </c>
      <c r="E33" s="67">
        <f t="shared" si="3"/>
        <v>1239484774</v>
      </c>
      <c r="F33" s="67">
        <f t="shared" si="3"/>
        <v>485427983</v>
      </c>
      <c r="G33" s="67">
        <f t="shared" si="3"/>
        <v>291925000</v>
      </c>
      <c r="H33" s="80">
        <f t="shared" si="3"/>
        <v>2453625758</v>
      </c>
      <c r="I33" s="81">
        <f t="shared" si="3"/>
        <v>340870287</v>
      </c>
      <c r="J33" s="82">
        <f t="shared" si="3"/>
        <v>1097379493</v>
      </c>
      <c r="K33" s="67">
        <f t="shared" si="3"/>
        <v>932393934</v>
      </c>
      <c r="L33" s="82">
        <f t="shared" si="3"/>
        <v>246797000</v>
      </c>
      <c r="M33" s="80">
        <f t="shared" si="3"/>
        <v>2617440714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2015-05-07T10:13:49Z</dcterms:created>
  <dcterms:modified xsi:type="dcterms:W3CDTF">2015-05-07T10:15:17Z</dcterms:modified>
  <cp:category/>
  <cp:version/>
  <cp:contentType/>
  <cp:contentStatus/>
</cp:coreProperties>
</file>