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'Operating'!$A$1:$W$357</definedName>
    <definedName name="_xlnm.Print_Titles" localSheetId="0">'Operating'!$1:$2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<sst xmlns="http://schemas.openxmlformats.org/spreadsheetml/2006/main" count="925" uniqueCount="646">
  <si>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</si>
  <si>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</si>
  <si>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</si>
  <si>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</si>
  <si>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</si>
  <si>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</si>
  <si>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</si>
  <si>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</si>
  <si>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</si>
  <si>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</si>
  <si>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</si>
  <si>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</si>
  <si>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</si>
  <si>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</si>
  <si>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</si>
  <si>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</si>
  <si>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</si>
  <si>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</si>
  <si>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</si>
  <si>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</si>
  <si>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</si>
  <si>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</si>
  <si>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</si>
  <si>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</si>
  <si>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</si>
  <si>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</si>
  <si>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</si>
  <si>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</si>
  <si>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</si>
  <si>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</si>
  <si>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</si>
  <si>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</si>
  <si>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</si>
  <si>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</si>
  <si>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</si>
  <si>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</si>
  <si>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</si>
  <si>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</si>
  <si>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</si>
  <si>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</si>
  <si>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</si>
  <si>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</si>
  <si>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</si>
  <si>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</si>
  <si>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</si>
  <si>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</si>
  <si>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</si>
  <si>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</si>
  <si>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</si>
  <si>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</si>
  <si>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</si>
  <si>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</si>
  <si>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</si>
  <si>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</si>
  <si>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</si>
  <si>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</si>
  <si>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</si>
  <si>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</si>
  <si>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</si>
  <si>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</si>
  <si>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</si>
  <si>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</si>
  <si>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</si>
  <si>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</si>
  <si>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</si>
  <si>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</si>
  <si>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</si>
  <si>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</si>
  <si>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</si>
  <si>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</si>
  <si>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</si>
  <si>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</si>
  <si>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</si>
  <si>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</si>
  <si>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</si>
  <si>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</si>
  <si>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</si>
  <si>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</si>
  <si>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</si>
  <si>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</si>
  <si>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</si>
  <si>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</si>
  <si>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</si>
  <si>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</si>
  <si>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</si>
  <si>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</si>
  <si>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</si>
  <si>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</si>
  <si>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</si>
  <si>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</si>
  <si>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</si>
  <si>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</si>
  <si>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</si>
  <si>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</si>
  <si>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</si>
  <si>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</si>
  <si>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</si>
  <si>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</si>
  <si>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</si>
  <si>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</si>
  <si>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</si>
  <si>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</si>
  <si>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</si>
  <si>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</si>
  <si>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</si>
  <si>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</si>
  <si>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</si>
  <si>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</si>
  <si>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</si>
  <si>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</si>
  <si>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</si>
  <si>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</si>
  <si>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</si>
  <si>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</si>
  <si>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</si>
  <si>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</si>
  <si>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</si>
  <si>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</si>
  <si>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</si>
  <si>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</si>
  <si>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</si>
  <si>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</si>
  <si>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</si>
  <si>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</si>
  <si>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</si>
  <si>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</si>
  <si>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</si>
  <si>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</si>
  <si>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</si>
  <si>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</si>
  <si>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</si>
  <si>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</si>
  <si>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</si>
  <si>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</si>
  <si>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</si>
  <si>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</si>
  <si>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</si>
  <si>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</si>
  <si>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</si>
  <si>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</si>
  <si>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</si>
  <si>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</si>
  <si>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</si>
  <si>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</si>
  <si>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</si>
  <si>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</si>
  <si>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</si>
  <si>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</si>
  <si>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</si>
  <si>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</si>
  <si>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</si>
  <si>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</si>
  <si>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</si>
  <si>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</si>
  <si>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</si>
  <si>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</si>
  <si>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</si>
  <si>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</si>
  <si>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</si>
  <si>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</si>
  <si>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</si>
  <si>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</si>
  <si>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</si>
  <si>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</si>
  <si>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</si>
  <si>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</si>
  <si>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</si>
  <si>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</si>
  <si>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</si>
  <si>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</si>
  <si>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</si>
  <si>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</si>
  <si>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</si>
  <si>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</si>
  <si>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</si>
  <si>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</si>
  <si>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</si>
  <si>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</si>
  <si>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</si>
  <si>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</si>
  <si>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</si>
  <si>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</si>
  <si>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</si>
  <si>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</si>
  <si>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</si>
  <si>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</si>
  <si>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</si>
  <si>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</si>
  <si>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</si>
  <si>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</si>
  <si>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</si>
  <si>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</si>
  <si>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</si>
  <si>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</si>
  <si>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</si>
  <si>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</si>
  <si>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</si>
  <si>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</si>
  <si>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</si>
  <si>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</si>
  <si>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</si>
  <si>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</si>
  <si>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</si>
  <si>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</si>
  <si>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</si>
  <si>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</si>
  <si>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</si>
  <si>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</si>
  <si>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</si>
  <si>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</si>
  <si>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</si>
  <si>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</si>
  <si>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</si>
  <si>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</si>
  <si>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</si>
  <si>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</si>
  <si>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</si>
  <si>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</si>
  <si>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</si>
  <si>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</si>
  <si>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</si>
  <si>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</si>
  <si>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</si>
  <si>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</si>
  <si>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</si>
  <si>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</si>
  <si>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</si>
  <si>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</si>
  <si>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</si>
  <si>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</si>
  <si>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</si>
  <si>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</si>
  <si>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</si>
  <si>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</si>
  <si>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</si>
  <si>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</si>
  <si>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</si>
  <si>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</si>
  <si>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</si>
  <si>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</si>
  <si>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</si>
  <si>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</si>
  <si>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</si>
  <si>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</si>
  <si>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</si>
  <si>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</si>
  <si>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</si>
  <si>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</si>
  <si>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</si>
  <si>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</si>
  <si>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</si>
  <si>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</si>
  <si>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</si>
  <si>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</si>
  <si>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</si>
  <si>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</si>
  <si>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</si>
  <si>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</si>
  <si>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</si>
  <si>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</si>
  <si>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</si>
  <si>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</si>
  <si>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</si>
  <si>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</si>
  <si>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</si>
  <si>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</si>
  <si>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</si>
  <si>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</si>
  <si>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</si>
  <si>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</si>
  <si>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</si>
  <si>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</si>
  <si>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</si>
  <si>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</si>
  <si>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</si>
  <si>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</si>
  <si>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</si>
  <si>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</si>
  <si>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</si>
  <si>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</si>
  <si>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</si>
  <si>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</si>
  <si>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</si>
  <si>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</si>
  <si>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</si>
  <si>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</si>
  <si>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</si>
  <si>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</si>
  <si>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</si>
  <si>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</si>
  <si>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</si>
  <si>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</si>
  <si>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</si>
  <si>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</si>
  <si>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</si>
  <si>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</si>
  <si>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</si>
  <si>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</si>
  <si>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</si>
  <si>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</si>
  <si>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</si>
  <si>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</si>
  <si>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</si>
  <si>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</si>
  <si>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</si>
  <si>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</si>
  <si>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</si>
  <si>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</si>
  <si>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</si>
  <si>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</si>
  <si>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</si>
  <si>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</si>
  <si>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</si>
  <si>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</si>
  <si>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</si>
  <si>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</si>
  <si>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</si>
  <si>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</si>
  <si>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</si>
  <si>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</si>
  <si>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</si>
  <si>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</si>
  <si>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</si>
  <si>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</si>
  <si>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</si>
  <si>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</si>
  <si>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</si>
  <si>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</si>
  <si>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</si>
  <si>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</si>
  <si>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</si>
  <si>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</si>
  <si>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</si>
  <si>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</si>
  <si>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</si>
  <si>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</si>
  <si>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</si>
  <si>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</si>
  <si>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</si>
  <si>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</si>
  <si>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</si>
  <si>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</si>
  <si>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</si>
  <si>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</si>
  <si>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</si>
  <si>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</si>
  <si>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</si>
  <si>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</si>
  <si>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</si>
  <si>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</si>
  <si>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</si>
  <si>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</si>
  <si>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</si>
  <si>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</si>
  <si>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</si>
  <si>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</si>
  <si>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</si>
  <si>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</si>
  <si>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</si>
  <si>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</si>
  <si>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</si>
  <si>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</si>
  <si>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</si>
  <si>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</si>
  <si>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</si>
  <si>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</si>
  <si>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</si>
  <si>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</si>
  <si>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</si>
  <si>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</si>
  <si>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</si>
  <si>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</si>
  <si>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</si>
  <si>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</si>
  <si>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</si>
  <si>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</si>
  <si>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</si>
  <si>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</si>
  <si>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</si>
  <si>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</si>
  <si>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</si>
  <si>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</si>
  <si>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</si>
  <si>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</si>
  <si>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</si>
  <si>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</si>
  <si>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</si>
  <si>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</si>
  <si>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</si>
  <si>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</si>
  <si>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</si>
  <si>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</si>
  <si>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</si>
  <si>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</si>
  <si>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</si>
  <si>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</si>
  <si>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</si>
  <si>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</si>
  <si>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</si>
  <si>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</si>
  <si>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</si>
  <si>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</si>
  <si>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</si>
  <si>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</si>
  <si>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</si>
  <si>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</si>
  <si>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</si>
  <si>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</si>
  <si>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</si>
  <si>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</si>
  <si>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</si>
  <si>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</si>
  <si>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</si>
  <si>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</si>
  <si>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</si>
  <si>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</si>
  <si>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</si>
  <si>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</si>
  <si>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</si>
  <si>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</si>
  <si>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</si>
  <si>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</si>
  <si>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</si>
  <si>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</si>
  <si>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</si>
  <si>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</si>
  <si>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</si>
  <si>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</si>
  <si>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</si>
  <si>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</si>
  <si>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</si>
  <si>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</si>
  <si>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</si>
  <si>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</si>
  <si>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</si>
  <si>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</si>
  <si>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</si>
  <si>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</si>
  <si>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</si>
  <si>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</si>
  <si>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</si>
  <si>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</si>
  <si>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</si>
  <si>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</si>
  <si>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</si>
  <si>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</si>
  <si>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</si>
  <si>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</si>
  <si>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</si>
  <si>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</si>
  <si>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</si>
  <si>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</si>
  <si>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</si>
  <si>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</si>
  <si>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</si>
  <si>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</si>
  <si>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</si>
  <si>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</si>
  <si>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</si>
  <si>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</si>
  <si>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</si>
  <si>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</si>
  <si>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</si>
  <si>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</si>
  <si>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</si>
  <si>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</si>
  <si>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</si>
  <si>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</si>
  <si>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</si>
  <si>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</si>
  <si>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</si>
  <si>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</si>
  <si>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</si>
  <si>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</si>
  <si>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</si>
  <si>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</si>
  <si>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</si>
  <si>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</si>
  <si>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</si>
  <si>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</si>
  <si>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</si>
  <si>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</si>
  <si>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</si>
  <si>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</si>
  <si>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</si>
  <si>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</si>
  <si>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</si>
  <si>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</si>
  <si>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</si>
  <si>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</si>
  <si>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</si>
  <si>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</si>
  <si>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</si>
  <si>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</si>
  <si>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</si>
  <si>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</si>
  <si>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</si>
  <si>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</si>
  <si>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</si>
  <si>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</si>
  <si>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</si>
  <si>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</si>
  <si>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</si>
  <si>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</si>
  <si>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</si>
  <si>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</si>
  <si>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</si>
  <si>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</si>
  <si>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</si>
  <si>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</si>
  <si>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</si>
  <si>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</si>
  <si>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</si>
  <si>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</si>
  <si>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</si>
  <si>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</si>
  <si>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</si>
  <si>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</si>
  <si>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</si>
  <si>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</si>
  <si>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</si>
  <si>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</si>
  <si>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</si>
  <si>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</si>
  <si>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</si>
  <si>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</si>
  <si>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</si>
  <si>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</si>
  <si>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</si>
  <si>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</si>
  <si>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</si>
  <si>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</si>
  <si>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</si>
  <si>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</si>
  <si>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</si>
  <si>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</si>
  <si>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</si>
  <si>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</si>
  <si>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</si>
  <si>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</si>
  <si>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</si>
  <si>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</si>
  <si>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</si>
  <si>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</si>
  <si>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</si>
  <si>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</si>
  <si>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</si>
  <si>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</si>
  <si>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</si>
  <si>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</si>
  <si>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</si>
  <si>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</si>
  <si>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</si>
  <si>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</si>
  <si>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</si>
  <si>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</si>
  <si>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</si>
  <si>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</si>
  <si>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</si>
  <si>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</si>
  <si>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</si>
  <si>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</si>
  <si>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</si>
  <si>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</si>
  <si>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</si>
  <si>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</si>
  <si>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</si>
  <si>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</si>
  <si>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</si>
  <si>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</si>
  <si>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</si>
  <si>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</si>
  <si>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</si>
  <si>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</si>
  <si>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</si>
  <si>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</si>
  <si>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</si>
  <si>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</si>
  <si>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</si>
  <si>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</si>
  <si>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</si>
  <si>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</si>
  <si>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</si>
  <si>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</si>
  <si>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</si>
  <si>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</si>
  <si>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</si>
  <si>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</si>
  <si>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</si>
  <si>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</si>
  <si>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</si>
  <si>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</si>
  <si>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</si>
  <si>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</si>
  <si>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</si>
  <si>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</si>
  <si>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</si>
  <si>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</si>
  <si>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</si>
  <si>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</si>
  <si>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</si>
  <si>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</si>
  <si>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</si>
  <si>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</si>
  <si>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</si>
  <si>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</si>
  <si>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</si>
  <si>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</si>
  <si>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</si>
  <si>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</si>
  <si>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</si>
  <si>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</si>
  <si>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</si>
  <si>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</si>
  <si>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</si>
  <si>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</si>
  <si>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</si>
  <si>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</si>
  <si>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</si>
  <si>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</si>
  <si>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</si>
  <si>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</si>
  <si>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</si>
  <si>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</si>
  <si>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</si>
  <si>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</si>
  <si>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</si>
  <si>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</si>
  <si>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</si>
  <si>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</si>
  <si>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</si>
  <si>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</si>
  <si>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</si>
  <si>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</si>
  <si>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</si>
  <si>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</si>
  <si>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</si>
  <si>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</si>
  <si>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</si>
  <si>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</si>
  <si>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</si>
  <si>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</si>
  <si>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</si>
  <si>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</si>
  <si>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</si>
  <si>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>MONTHLY OPERATING REVENUE AS AT 30 JUNE 2015 (Preliminary results)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</si>
</sst>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horizontal="left" wrapText="1" indent="1"/>
      <protection/>
    </xf>
    <xf numFmtId="0" fontId="22" fillId="0" borderId="17" xfId="0" applyFont="1" applyBorder="1" applyAlignment="1" applyProtection="1">
      <alignment horizontal="left" vertical="center" wrapText="1"/>
      <protection/>
    </xf>
    <xf numFmtId="172" fontId="22" fillId="0" borderId="16" xfId="0" applyNumberFormat="1" applyFont="1" applyBorder="1" applyAlignment="1" applyProtection="1">
      <alignment wrapText="1"/>
      <protection/>
    </xf>
    <xf numFmtId="172" fontId="23" fillId="0" borderId="0" xfId="0" applyNumberFormat="1" applyFont="1" applyFill="1" applyBorder="1" applyAlignment="1" applyProtection="1">
      <alignment/>
      <protection/>
    </xf>
    <xf numFmtId="171" fontId="23" fillId="0" borderId="17" xfId="0" applyNumberFormat="1" applyFont="1" applyFill="1" applyBorder="1" applyAlignment="1" applyProtection="1">
      <alignment/>
      <protection/>
    </xf>
    <xf numFmtId="172" fontId="23" fillId="0" borderId="16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24" fillId="0" borderId="0" xfId="0" applyNumberFormat="1" applyFont="1" applyFill="1" applyBorder="1" applyAlignment="1" applyProtection="1">
      <alignment/>
      <protection/>
    </xf>
    <xf numFmtId="171" fontId="24" fillId="0" borderId="17" xfId="0" applyNumberFormat="1" applyFont="1" applyFill="1" applyBorder="1" applyAlignment="1" applyProtection="1">
      <alignment/>
      <protection/>
    </xf>
    <xf numFmtId="172" fontId="24" fillId="0" borderId="16" xfId="0" applyNumberFormat="1" applyFont="1" applyFill="1" applyBorder="1" applyAlignment="1" applyProtection="1">
      <alignment/>
      <protection/>
    </xf>
    <xf numFmtId="172" fontId="24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24" fillId="0" borderId="19" xfId="0" applyNumberFormat="1" applyFont="1" applyFill="1" applyBorder="1" applyAlignment="1" applyProtection="1">
      <alignment/>
      <protection/>
    </xf>
    <xf numFmtId="171" fontId="24" fillId="0" borderId="20" xfId="0" applyNumberFormat="1" applyFont="1" applyFill="1" applyBorder="1" applyAlignment="1" applyProtection="1">
      <alignment/>
      <protection/>
    </xf>
    <xf numFmtId="172" fontId="24" fillId="0" borderId="18" xfId="0" applyNumberFormat="1" applyFont="1" applyFill="1" applyBorder="1" applyAlignment="1" applyProtection="1">
      <alignment/>
      <protection/>
    </xf>
    <xf numFmtId="172" fontId="24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24" fillId="0" borderId="22" xfId="0" applyNumberFormat="1" applyFont="1" applyFill="1" applyBorder="1" applyAlignment="1" applyProtection="1">
      <alignment/>
      <protection/>
    </xf>
    <xf numFmtId="171" fontId="24" fillId="0" borderId="23" xfId="0" applyNumberFormat="1" applyFont="1" applyFill="1" applyBorder="1" applyAlignment="1" applyProtection="1">
      <alignment/>
      <protection/>
    </xf>
    <xf numFmtId="172" fontId="24" fillId="0" borderId="21" xfId="0" applyNumberFormat="1" applyFont="1" applyFill="1" applyBorder="1" applyAlignment="1" applyProtection="1">
      <alignment/>
      <protection/>
    </xf>
    <xf numFmtId="172" fontId="24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24" fillId="0" borderId="25" xfId="0" applyNumberFormat="1" applyFont="1" applyFill="1" applyBorder="1" applyAlignment="1" applyProtection="1">
      <alignment/>
      <protection/>
    </xf>
    <xf numFmtId="171" fontId="24" fillId="0" borderId="26" xfId="0" applyNumberFormat="1" applyFont="1" applyFill="1" applyBorder="1" applyAlignment="1" applyProtection="1">
      <alignment/>
      <protection/>
    </xf>
    <xf numFmtId="172" fontId="24" fillId="0" borderId="24" xfId="0" applyNumberFormat="1" applyFont="1" applyFill="1" applyBorder="1" applyAlignment="1" applyProtection="1">
      <alignment/>
      <protection/>
    </xf>
    <xf numFmtId="172" fontId="24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24" fillId="0" borderId="27" xfId="0" applyNumberFormat="1" applyFont="1" applyFill="1" applyBorder="1" applyAlignment="1" applyProtection="1">
      <alignment/>
      <protection/>
    </xf>
    <xf numFmtId="172" fontId="24" fillId="0" borderId="28" xfId="0" applyNumberFormat="1" applyFont="1" applyFill="1" applyBorder="1" applyAlignment="1" applyProtection="1">
      <alignment/>
      <protection/>
    </xf>
    <xf numFmtId="172" fontId="24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5" fillId="0" borderId="28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8" customWidth="1"/>
    <col min="2" max="2" width="23.28125" style="78" customWidth="1"/>
    <col min="3" max="3" width="6.7109375" style="78" customWidth="1"/>
    <col min="4" max="6" width="9.7109375" style="78" customWidth="1"/>
    <col min="7" max="7" width="7.140625" style="78" customWidth="1"/>
    <col min="8" max="23" width="9.7109375" style="78" customWidth="1"/>
    <col min="24" max="16384" width="9.140625" style="1" customWidth="1"/>
  </cols>
  <sheetData>
    <row r="1" spans="1:23" s="79" customFormat="1" ht="12.75">
      <c r="A1" s="80" t="s">
        <v>645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642</v>
      </c>
      <c r="G2" s="7" t="s">
        <v>4</v>
      </c>
      <c r="H2" s="5" t="s">
        <v>643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644</v>
      </c>
      <c r="V2" s="7" t="s">
        <v>17</v>
      </c>
      <c r="W2" s="7" t="s">
        <v>18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19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20</v>
      </c>
      <c r="B5" s="24" t="s">
        <v>21</v>
      </c>
      <c r="C5" s="25" t="s">
        <v>22</v>
      </c>
      <c r="D5" s="26">
        <v>4758545629</v>
      </c>
      <c r="E5" s="27">
        <v>4871757646</v>
      </c>
      <c r="F5" s="27">
        <v>4855235240</v>
      </c>
      <c r="G5" s="28">
        <f>IF($E5=0,0,$F5/$E5)</f>
        <v>0.996608532853935</v>
      </c>
      <c r="H5" s="29">
        <v>555627455</v>
      </c>
      <c r="I5" s="27">
        <v>454736472</v>
      </c>
      <c r="J5" s="30">
        <v>330319043</v>
      </c>
      <c r="K5" s="30">
        <v>1340682970</v>
      </c>
      <c r="L5" s="29">
        <v>334363227</v>
      </c>
      <c r="M5" s="27">
        <v>314119122</v>
      </c>
      <c r="N5" s="30">
        <v>659560472</v>
      </c>
      <c r="O5" s="30">
        <v>1308042821</v>
      </c>
      <c r="P5" s="29">
        <v>305147915</v>
      </c>
      <c r="Q5" s="27">
        <v>291712457</v>
      </c>
      <c r="R5" s="30">
        <v>627294254</v>
      </c>
      <c r="S5" s="30">
        <v>1224154626</v>
      </c>
      <c r="T5" s="29">
        <v>385169987</v>
      </c>
      <c r="U5" s="27">
        <v>354432468</v>
      </c>
      <c r="V5" s="30">
        <v>242752368</v>
      </c>
      <c r="W5" s="30">
        <v>982354823</v>
      </c>
    </row>
    <row r="6" spans="1:23" ht="12.75">
      <c r="A6" s="23" t="s">
        <v>20</v>
      </c>
      <c r="B6" s="24" t="s">
        <v>23</v>
      </c>
      <c r="C6" s="25" t="s">
        <v>24</v>
      </c>
      <c r="D6" s="26">
        <v>8119587739</v>
      </c>
      <c r="E6" s="27">
        <v>8291268226</v>
      </c>
      <c r="F6" s="27">
        <v>7818963664</v>
      </c>
      <c r="G6" s="28">
        <f>IF($E6=0,0,$F6/$E6)</f>
        <v>0.9430359084851538</v>
      </c>
      <c r="H6" s="29">
        <v>891206675</v>
      </c>
      <c r="I6" s="27">
        <v>371540071</v>
      </c>
      <c r="J6" s="30">
        <v>565376441</v>
      </c>
      <c r="K6" s="30">
        <v>1828123187</v>
      </c>
      <c r="L6" s="29">
        <v>580239183</v>
      </c>
      <c r="M6" s="27">
        <v>553968081</v>
      </c>
      <c r="N6" s="30">
        <v>1078924675</v>
      </c>
      <c r="O6" s="30">
        <v>2213131939</v>
      </c>
      <c r="P6" s="29">
        <v>519100857</v>
      </c>
      <c r="Q6" s="27">
        <v>534484902</v>
      </c>
      <c r="R6" s="30">
        <v>990015855</v>
      </c>
      <c r="S6" s="30">
        <v>2043601614</v>
      </c>
      <c r="T6" s="29">
        <v>607276186</v>
      </c>
      <c r="U6" s="27">
        <v>522762895</v>
      </c>
      <c r="V6" s="30">
        <v>604067843</v>
      </c>
      <c r="W6" s="30">
        <v>1734106924</v>
      </c>
    </row>
    <row r="7" spans="1:23" ht="12.75">
      <c r="A7" s="31"/>
      <c r="B7" s="32" t="s">
        <v>25</v>
      </c>
      <c r="C7" s="33"/>
      <c r="D7" s="34">
        <f>SUM(D5:D6)</f>
        <v>12878133368</v>
      </c>
      <c r="E7" s="35">
        <f>SUM(E5:E6)</f>
        <v>13163025872</v>
      </c>
      <c r="F7" s="35">
        <f>SUM(F5:F6)</f>
        <v>12674198904</v>
      </c>
      <c r="G7" s="36">
        <f>IF($E7=0,0,$F7/$E7)</f>
        <v>0.9628636323628431</v>
      </c>
      <c r="H7" s="37">
        <f aca="true" t="shared" si="0" ref="H7:W7">SUM(H5:H6)</f>
        <v>1446834130</v>
      </c>
      <c r="I7" s="35">
        <f t="shared" si="0"/>
        <v>826276543</v>
      </c>
      <c r="J7" s="38">
        <f t="shared" si="0"/>
        <v>895695484</v>
      </c>
      <c r="K7" s="38">
        <f t="shared" si="0"/>
        <v>3168806157</v>
      </c>
      <c r="L7" s="37">
        <f t="shared" si="0"/>
        <v>914602410</v>
      </c>
      <c r="M7" s="35">
        <f t="shared" si="0"/>
        <v>868087203</v>
      </c>
      <c r="N7" s="38">
        <f t="shared" si="0"/>
        <v>1738485147</v>
      </c>
      <c r="O7" s="38">
        <f t="shared" si="0"/>
        <v>3521174760</v>
      </c>
      <c r="P7" s="37">
        <f t="shared" si="0"/>
        <v>824248772</v>
      </c>
      <c r="Q7" s="35">
        <f t="shared" si="0"/>
        <v>826197359</v>
      </c>
      <c r="R7" s="38">
        <f t="shared" si="0"/>
        <v>1617310109</v>
      </c>
      <c r="S7" s="38">
        <f t="shared" si="0"/>
        <v>3267756240</v>
      </c>
      <c r="T7" s="37">
        <f t="shared" si="0"/>
        <v>992446173</v>
      </c>
      <c r="U7" s="35">
        <f t="shared" si="0"/>
        <v>877195363</v>
      </c>
      <c r="V7" s="38">
        <f t="shared" si="0"/>
        <v>846820211</v>
      </c>
      <c r="W7" s="38">
        <f t="shared" si="0"/>
        <v>2716461747</v>
      </c>
    </row>
    <row r="8" spans="1:23" ht="12.75">
      <c r="A8" s="23" t="s">
        <v>26</v>
      </c>
      <c r="B8" s="24" t="s">
        <v>27</v>
      </c>
      <c r="C8" s="25" t="s">
        <v>28</v>
      </c>
      <c r="D8" s="26">
        <v>227262791</v>
      </c>
      <c r="E8" s="27">
        <v>234403762</v>
      </c>
      <c r="F8" s="27">
        <v>211876637</v>
      </c>
      <c r="G8" s="28">
        <f>IF($E8=0,0,$F8/$E8)</f>
        <v>0.9038960603371203</v>
      </c>
      <c r="H8" s="29">
        <v>64877825</v>
      </c>
      <c r="I8" s="27">
        <v>11128568</v>
      </c>
      <c r="J8" s="30">
        <v>8828110</v>
      </c>
      <c r="K8" s="30">
        <v>84834503</v>
      </c>
      <c r="L8" s="29">
        <v>10345393</v>
      </c>
      <c r="M8" s="27">
        <v>12088257</v>
      </c>
      <c r="N8" s="30">
        <v>23047527</v>
      </c>
      <c r="O8" s="30">
        <v>45481177</v>
      </c>
      <c r="P8" s="29">
        <v>10171440</v>
      </c>
      <c r="Q8" s="27">
        <v>10604203</v>
      </c>
      <c r="R8" s="30">
        <v>30472386</v>
      </c>
      <c r="S8" s="30">
        <v>51248029</v>
      </c>
      <c r="T8" s="29">
        <v>9265659</v>
      </c>
      <c r="U8" s="27">
        <v>12776326</v>
      </c>
      <c r="V8" s="30">
        <v>8270943</v>
      </c>
      <c r="W8" s="30">
        <v>30312928</v>
      </c>
    </row>
    <row r="9" spans="1:23" ht="12.75">
      <c r="A9" s="23" t="s">
        <v>26</v>
      </c>
      <c r="B9" s="24" t="s">
        <v>29</v>
      </c>
      <c r="C9" s="25" t="s">
        <v>30</v>
      </c>
      <c r="D9" s="26">
        <v>173569620</v>
      </c>
      <c r="E9" s="27">
        <v>171823570</v>
      </c>
      <c r="F9" s="27">
        <v>173616476</v>
      </c>
      <c r="G9" s="28">
        <f aca="true" t="shared" si="1" ref="G9:G40">IF($E9=0,0,$F9/$E9)</f>
        <v>1.010434575419426</v>
      </c>
      <c r="H9" s="29">
        <v>35715708</v>
      </c>
      <c r="I9" s="27">
        <v>8904843</v>
      </c>
      <c r="J9" s="30">
        <v>11145544</v>
      </c>
      <c r="K9" s="30">
        <v>55766095</v>
      </c>
      <c r="L9" s="29">
        <v>11236755</v>
      </c>
      <c r="M9" s="27">
        <v>9904547</v>
      </c>
      <c r="N9" s="30">
        <v>23793233</v>
      </c>
      <c r="O9" s="30">
        <v>44934535</v>
      </c>
      <c r="P9" s="29">
        <v>10419476</v>
      </c>
      <c r="Q9" s="27">
        <v>10853398</v>
      </c>
      <c r="R9" s="30">
        <v>22239565</v>
      </c>
      <c r="S9" s="30">
        <v>43512439</v>
      </c>
      <c r="T9" s="29">
        <v>10188360</v>
      </c>
      <c r="U9" s="27">
        <v>9558168</v>
      </c>
      <c r="V9" s="30">
        <v>9656879</v>
      </c>
      <c r="W9" s="30">
        <v>29403407</v>
      </c>
    </row>
    <row r="10" spans="1:23" ht="12.75">
      <c r="A10" s="23" t="s">
        <v>26</v>
      </c>
      <c r="B10" s="24" t="s">
        <v>31</v>
      </c>
      <c r="C10" s="25" t="s">
        <v>32</v>
      </c>
      <c r="D10" s="26">
        <v>43788123</v>
      </c>
      <c r="E10" s="27">
        <v>47842244</v>
      </c>
      <c r="F10" s="27">
        <v>36505864</v>
      </c>
      <c r="G10" s="28">
        <f t="shared" si="1"/>
        <v>0.7630466497349079</v>
      </c>
      <c r="H10" s="29">
        <v>10476092</v>
      </c>
      <c r="I10" s="27">
        <v>739904</v>
      </c>
      <c r="J10" s="30">
        <v>910200</v>
      </c>
      <c r="K10" s="30">
        <v>12126196</v>
      </c>
      <c r="L10" s="29">
        <v>894991</v>
      </c>
      <c r="M10" s="27">
        <v>824505</v>
      </c>
      <c r="N10" s="30">
        <v>8853634</v>
      </c>
      <c r="O10" s="30">
        <v>10573130</v>
      </c>
      <c r="P10" s="29">
        <v>1357343</v>
      </c>
      <c r="Q10" s="27">
        <v>943985</v>
      </c>
      <c r="R10" s="30">
        <v>5458820</v>
      </c>
      <c r="S10" s="30">
        <v>7760148</v>
      </c>
      <c r="T10" s="29">
        <v>795260</v>
      </c>
      <c r="U10" s="27">
        <v>2818413</v>
      </c>
      <c r="V10" s="30">
        <v>2432717</v>
      </c>
      <c r="W10" s="30">
        <v>6046390</v>
      </c>
    </row>
    <row r="11" spans="1:23" ht="12.75">
      <c r="A11" s="23" t="s">
        <v>26</v>
      </c>
      <c r="B11" s="24" t="s">
        <v>33</v>
      </c>
      <c r="C11" s="25" t="s">
        <v>34</v>
      </c>
      <c r="D11" s="26">
        <v>382010080</v>
      </c>
      <c r="E11" s="27">
        <v>382010080</v>
      </c>
      <c r="F11" s="27">
        <v>360328545</v>
      </c>
      <c r="G11" s="28">
        <f t="shared" si="1"/>
        <v>0.9432435526308626</v>
      </c>
      <c r="H11" s="29">
        <v>109815874</v>
      </c>
      <c r="I11" s="27">
        <v>2315300</v>
      </c>
      <c r="J11" s="30">
        <v>16517296</v>
      </c>
      <c r="K11" s="30">
        <v>128648470</v>
      </c>
      <c r="L11" s="29">
        <v>17204646</v>
      </c>
      <c r="M11" s="27">
        <v>34129896</v>
      </c>
      <c r="N11" s="30">
        <v>21095035</v>
      </c>
      <c r="O11" s="30">
        <v>72429577</v>
      </c>
      <c r="P11" s="29">
        <v>45197765</v>
      </c>
      <c r="Q11" s="27">
        <v>20281972</v>
      </c>
      <c r="R11" s="30">
        <v>21095035</v>
      </c>
      <c r="S11" s="30">
        <v>86574772</v>
      </c>
      <c r="T11" s="29">
        <v>21095035</v>
      </c>
      <c r="U11" s="27">
        <v>21095035</v>
      </c>
      <c r="V11" s="30">
        <v>30485656</v>
      </c>
      <c r="W11" s="30">
        <v>72675726</v>
      </c>
    </row>
    <row r="12" spans="1:23" ht="12.75">
      <c r="A12" s="23" t="s">
        <v>26</v>
      </c>
      <c r="B12" s="24" t="s">
        <v>35</v>
      </c>
      <c r="C12" s="25" t="s">
        <v>36</v>
      </c>
      <c r="D12" s="26">
        <v>294544000</v>
      </c>
      <c r="E12" s="27">
        <v>294544000</v>
      </c>
      <c r="F12" s="27">
        <v>280810538</v>
      </c>
      <c r="G12" s="28">
        <f t="shared" si="1"/>
        <v>0.953373818512684</v>
      </c>
      <c r="H12" s="29">
        <v>42462624</v>
      </c>
      <c r="I12" s="27">
        <v>22120608</v>
      </c>
      <c r="J12" s="30">
        <v>20599758</v>
      </c>
      <c r="K12" s="30">
        <v>85182990</v>
      </c>
      <c r="L12" s="29">
        <v>20833013</v>
      </c>
      <c r="M12" s="27">
        <v>37957678</v>
      </c>
      <c r="N12" s="30">
        <v>17177570</v>
      </c>
      <c r="O12" s="30">
        <v>75968261</v>
      </c>
      <c r="P12" s="29">
        <v>22252896</v>
      </c>
      <c r="Q12" s="27">
        <v>17009154</v>
      </c>
      <c r="R12" s="30">
        <v>37526554</v>
      </c>
      <c r="S12" s="30">
        <v>76788604</v>
      </c>
      <c r="T12" s="29">
        <v>17805015</v>
      </c>
      <c r="U12" s="27">
        <v>1520274</v>
      </c>
      <c r="V12" s="30">
        <v>23545394</v>
      </c>
      <c r="W12" s="30">
        <v>42870683</v>
      </c>
    </row>
    <row r="13" spans="1:23" ht="12.75">
      <c r="A13" s="23" t="s">
        <v>26</v>
      </c>
      <c r="B13" s="24" t="s">
        <v>37</v>
      </c>
      <c r="C13" s="25" t="s">
        <v>38</v>
      </c>
      <c r="D13" s="26">
        <v>109008188</v>
      </c>
      <c r="E13" s="27">
        <v>134164155</v>
      </c>
      <c r="F13" s="27">
        <v>102398902</v>
      </c>
      <c r="G13" s="28">
        <f t="shared" si="1"/>
        <v>0.7632359179692967</v>
      </c>
      <c r="H13" s="29">
        <v>12655574</v>
      </c>
      <c r="I13" s="27">
        <v>9434987</v>
      </c>
      <c r="J13" s="30">
        <v>6674642</v>
      </c>
      <c r="K13" s="30">
        <v>28765203</v>
      </c>
      <c r="L13" s="29">
        <v>6032884</v>
      </c>
      <c r="M13" s="27">
        <v>7161956</v>
      </c>
      <c r="N13" s="30">
        <v>8319059</v>
      </c>
      <c r="O13" s="30">
        <v>21513899</v>
      </c>
      <c r="P13" s="29">
        <v>7007443</v>
      </c>
      <c r="Q13" s="27">
        <v>7499123</v>
      </c>
      <c r="R13" s="30">
        <v>7949018</v>
      </c>
      <c r="S13" s="30">
        <v>22455584</v>
      </c>
      <c r="T13" s="29">
        <v>7776786</v>
      </c>
      <c r="U13" s="27">
        <v>8099781</v>
      </c>
      <c r="V13" s="30">
        <v>13787649</v>
      </c>
      <c r="W13" s="30">
        <v>29664216</v>
      </c>
    </row>
    <row r="14" spans="1:23" ht="12.75">
      <c r="A14" s="23" t="s">
        <v>26</v>
      </c>
      <c r="B14" s="24" t="s">
        <v>39</v>
      </c>
      <c r="C14" s="25" t="s">
        <v>40</v>
      </c>
      <c r="D14" s="26">
        <v>52444507</v>
      </c>
      <c r="E14" s="27">
        <v>54462355</v>
      </c>
      <c r="F14" s="27">
        <v>54472486</v>
      </c>
      <c r="G14" s="28">
        <f t="shared" si="1"/>
        <v>1.0001860183974784</v>
      </c>
      <c r="H14" s="29">
        <v>14375299</v>
      </c>
      <c r="I14" s="27">
        <v>3161066</v>
      </c>
      <c r="J14" s="30">
        <v>2066389</v>
      </c>
      <c r="K14" s="30">
        <v>19602754</v>
      </c>
      <c r="L14" s="29">
        <v>2195244</v>
      </c>
      <c r="M14" s="27">
        <v>2178931</v>
      </c>
      <c r="N14" s="30">
        <v>8637777</v>
      </c>
      <c r="O14" s="30">
        <v>13011952</v>
      </c>
      <c r="P14" s="29">
        <v>2161239</v>
      </c>
      <c r="Q14" s="27">
        <v>2109278</v>
      </c>
      <c r="R14" s="30">
        <v>6469600</v>
      </c>
      <c r="S14" s="30">
        <v>10740117</v>
      </c>
      <c r="T14" s="29">
        <v>6057469</v>
      </c>
      <c r="U14" s="27">
        <v>2842972</v>
      </c>
      <c r="V14" s="30">
        <v>2217222</v>
      </c>
      <c r="W14" s="30">
        <v>11117663</v>
      </c>
    </row>
    <row r="15" spans="1:23" ht="12.75">
      <c r="A15" s="23" t="s">
        <v>26</v>
      </c>
      <c r="B15" s="24" t="s">
        <v>41</v>
      </c>
      <c r="C15" s="25" t="s">
        <v>42</v>
      </c>
      <c r="D15" s="26">
        <v>619063916</v>
      </c>
      <c r="E15" s="27">
        <v>621907163</v>
      </c>
      <c r="F15" s="27">
        <v>564349812</v>
      </c>
      <c r="G15" s="28">
        <f t="shared" si="1"/>
        <v>0.907450252345783</v>
      </c>
      <c r="H15" s="29">
        <v>95034608</v>
      </c>
      <c r="I15" s="27">
        <v>59233608</v>
      </c>
      <c r="J15" s="30">
        <v>25257533</v>
      </c>
      <c r="K15" s="30">
        <v>179525749</v>
      </c>
      <c r="L15" s="29">
        <v>36892259</v>
      </c>
      <c r="M15" s="27">
        <v>38251153</v>
      </c>
      <c r="N15" s="30">
        <v>60876252</v>
      </c>
      <c r="O15" s="30">
        <v>136019664</v>
      </c>
      <c r="P15" s="29">
        <v>38830559</v>
      </c>
      <c r="Q15" s="27">
        <v>38212236</v>
      </c>
      <c r="R15" s="30">
        <v>56434717</v>
      </c>
      <c r="S15" s="30">
        <v>133477512</v>
      </c>
      <c r="T15" s="29">
        <v>34337654</v>
      </c>
      <c r="U15" s="27">
        <v>37071062</v>
      </c>
      <c r="V15" s="30">
        <v>43918171</v>
      </c>
      <c r="W15" s="30">
        <v>115326887</v>
      </c>
    </row>
    <row r="16" spans="1:23" ht="12.75">
      <c r="A16" s="23" t="s">
        <v>26</v>
      </c>
      <c r="B16" s="24" t="s">
        <v>43</v>
      </c>
      <c r="C16" s="25" t="s">
        <v>44</v>
      </c>
      <c r="D16" s="26">
        <v>108593060</v>
      </c>
      <c r="E16" s="27">
        <v>117679791</v>
      </c>
      <c r="F16" s="27">
        <v>125846868</v>
      </c>
      <c r="G16" s="28">
        <f t="shared" si="1"/>
        <v>1.069400845553847</v>
      </c>
      <c r="H16" s="29">
        <v>31891545</v>
      </c>
      <c r="I16" s="27">
        <v>8245568</v>
      </c>
      <c r="J16" s="30">
        <v>6387571</v>
      </c>
      <c r="K16" s="30">
        <v>46524684</v>
      </c>
      <c r="L16" s="29">
        <v>8341514</v>
      </c>
      <c r="M16" s="27">
        <v>19432368</v>
      </c>
      <c r="N16" s="30">
        <v>5214872</v>
      </c>
      <c r="O16" s="30">
        <v>32988754</v>
      </c>
      <c r="P16" s="29">
        <v>4233007</v>
      </c>
      <c r="Q16" s="27">
        <v>4500543</v>
      </c>
      <c r="R16" s="30">
        <v>15779754</v>
      </c>
      <c r="S16" s="30">
        <v>24513304</v>
      </c>
      <c r="T16" s="29">
        <v>8363583</v>
      </c>
      <c r="U16" s="27">
        <v>3901334</v>
      </c>
      <c r="V16" s="30">
        <v>9555209</v>
      </c>
      <c r="W16" s="30">
        <v>21820126</v>
      </c>
    </row>
    <row r="17" spans="1:23" ht="12.75">
      <c r="A17" s="23" t="s">
        <v>45</v>
      </c>
      <c r="B17" s="24" t="s">
        <v>46</v>
      </c>
      <c r="C17" s="25" t="s">
        <v>47</v>
      </c>
      <c r="D17" s="26">
        <v>153708200</v>
      </c>
      <c r="E17" s="27">
        <v>162788450</v>
      </c>
      <c r="F17" s="27">
        <v>110810115</v>
      </c>
      <c r="G17" s="28">
        <f t="shared" si="1"/>
        <v>0.6807001049521634</v>
      </c>
      <c r="H17" s="29">
        <v>37074158</v>
      </c>
      <c r="I17" s="27">
        <v>1471864</v>
      </c>
      <c r="J17" s="30">
        <v>2057431</v>
      </c>
      <c r="K17" s="30">
        <v>40603453</v>
      </c>
      <c r="L17" s="29">
        <v>2348982</v>
      </c>
      <c r="M17" s="27">
        <v>1842600</v>
      </c>
      <c r="N17" s="30">
        <v>29704111</v>
      </c>
      <c r="O17" s="30">
        <v>33895693</v>
      </c>
      <c r="P17" s="29">
        <v>3605333</v>
      </c>
      <c r="Q17" s="27">
        <v>2819210</v>
      </c>
      <c r="R17" s="30">
        <v>23229145</v>
      </c>
      <c r="S17" s="30">
        <v>29653688</v>
      </c>
      <c r="T17" s="29">
        <v>2091632</v>
      </c>
      <c r="U17" s="27">
        <v>2025484</v>
      </c>
      <c r="V17" s="30">
        <v>2540165</v>
      </c>
      <c r="W17" s="30">
        <v>6657281</v>
      </c>
    </row>
    <row r="18" spans="1:23" ht="12.75">
      <c r="A18" s="31"/>
      <c r="B18" s="32" t="s">
        <v>48</v>
      </c>
      <c r="C18" s="33"/>
      <c r="D18" s="34">
        <f>SUM(D8:D17)</f>
        <v>2163992485</v>
      </c>
      <c r="E18" s="35">
        <f>SUM(E8:E17)</f>
        <v>2221625570</v>
      </c>
      <c r="F18" s="35">
        <f>SUM(F8:F17)</f>
        <v>2021016243</v>
      </c>
      <c r="G18" s="36">
        <f t="shared" si="1"/>
        <v>0.9097015583053448</v>
      </c>
      <c r="H18" s="37">
        <f aca="true" t="shared" si="2" ref="H18:W18">SUM(H8:H17)</f>
        <v>454379307</v>
      </c>
      <c r="I18" s="35">
        <f t="shared" si="2"/>
        <v>126756316</v>
      </c>
      <c r="J18" s="38">
        <f t="shared" si="2"/>
        <v>100444474</v>
      </c>
      <c r="K18" s="38">
        <f t="shared" si="2"/>
        <v>681580097</v>
      </c>
      <c r="L18" s="37">
        <f t="shared" si="2"/>
        <v>116325681</v>
      </c>
      <c r="M18" s="35">
        <f t="shared" si="2"/>
        <v>163771891</v>
      </c>
      <c r="N18" s="38">
        <f t="shared" si="2"/>
        <v>206719070</v>
      </c>
      <c r="O18" s="38">
        <f t="shared" si="2"/>
        <v>486816642</v>
      </c>
      <c r="P18" s="37">
        <f t="shared" si="2"/>
        <v>145236501</v>
      </c>
      <c r="Q18" s="35">
        <f t="shared" si="2"/>
        <v>114833102</v>
      </c>
      <c r="R18" s="38">
        <f t="shared" si="2"/>
        <v>226654594</v>
      </c>
      <c r="S18" s="38">
        <f t="shared" si="2"/>
        <v>486724197</v>
      </c>
      <c r="T18" s="37">
        <f t="shared" si="2"/>
        <v>117776453</v>
      </c>
      <c r="U18" s="35">
        <f t="shared" si="2"/>
        <v>101708849</v>
      </c>
      <c r="V18" s="38">
        <f t="shared" si="2"/>
        <v>146410005</v>
      </c>
      <c r="W18" s="38">
        <f t="shared" si="2"/>
        <v>365895307</v>
      </c>
    </row>
    <row r="19" spans="1:23" ht="12.75">
      <c r="A19" s="23" t="s">
        <v>26</v>
      </c>
      <c r="B19" s="24" t="s">
        <v>49</v>
      </c>
      <c r="C19" s="25" t="s">
        <v>50</v>
      </c>
      <c r="D19" s="26">
        <v>245989468</v>
      </c>
      <c r="E19" s="27">
        <v>245989468</v>
      </c>
      <c r="F19" s="27">
        <v>146611791</v>
      </c>
      <c r="G19" s="28">
        <f t="shared" si="1"/>
        <v>0.5960084071566837</v>
      </c>
      <c r="H19" s="29">
        <v>5000</v>
      </c>
      <c r="I19" s="27">
        <v>69343717</v>
      </c>
      <c r="J19" s="30">
        <v>313008</v>
      </c>
      <c r="K19" s="30">
        <v>69661725</v>
      </c>
      <c r="L19" s="29">
        <v>3943801</v>
      </c>
      <c r="M19" s="27">
        <v>1035355</v>
      </c>
      <c r="N19" s="30">
        <v>3943801</v>
      </c>
      <c r="O19" s="30">
        <v>8922957</v>
      </c>
      <c r="P19" s="29">
        <v>0</v>
      </c>
      <c r="Q19" s="27">
        <v>60223303</v>
      </c>
      <c r="R19" s="30">
        <v>33150</v>
      </c>
      <c r="S19" s="30">
        <v>60256453</v>
      </c>
      <c r="T19" s="29">
        <v>371142</v>
      </c>
      <c r="U19" s="27">
        <v>1034446</v>
      </c>
      <c r="V19" s="30">
        <v>6365068</v>
      </c>
      <c r="W19" s="30">
        <v>7770656</v>
      </c>
    </row>
    <row r="20" spans="1:23" ht="12.75">
      <c r="A20" s="23" t="s">
        <v>26</v>
      </c>
      <c r="B20" s="24" t="s">
        <v>51</v>
      </c>
      <c r="C20" s="25" t="s">
        <v>52</v>
      </c>
      <c r="D20" s="26">
        <v>214494060</v>
      </c>
      <c r="E20" s="27">
        <v>229142684</v>
      </c>
      <c r="F20" s="27">
        <v>169680529</v>
      </c>
      <c r="G20" s="28">
        <f t="shared" si="1"/>
        <v>0.7405016212518485</v>
      </c>
      <c r="H20" s="29">
        <v>0</v>
      </c>
      <c r="I20" s="27">
        <v>97111571</v>
      </c>
      <c r="J20" s="30">
        <v>0</v>
      </c>
      <c r="K20" s="30">
        <v>97111571</v>
      </c>
      <c r="L20" s="29">
        <v>2554508</v>
      </c>
      <c r="M20" s="27">
        <v>1248465</v>
      </c>
      <c r="N20" s="30">
        <v>2369493</v>
      </c>
      <c r="O20" s="30">
        <v>6172466</v>
      </c>
      <c r="P20" s="29">
        <v>4474460</v>
      </c>
      <c r="Q20" s="27">
        <v>1591258</v>
      </c>
      <c r="R20" s="30">
        <v>53981548</v>
      </c>
      <c r="S20" s="30">
        <v>60047266</v>
      </c>
      <c r="T20" s="29">
        <v>3504693</v>
      </c>
      <c r="U20" s="27">
        <v>1103595</v>
      </c>
      <c r="V20" s="30">
        <v>1740938</v>
      </c>
      <c r="W20" s="30">
        <v>6349226</v>
      </c>
    </row>
    <row r="21" spans="1:23" ht="12.75">
      <c r="A21" s="23" t="s">
        <v>26</v>
      </c>
      <c r="B21" s="24" t="s">
        <v>53</v>
      </c>
      <c r="C21" s="25" t="s">
        <v>54</v>
      </c>
      <c r="D21" s="26">
        <v>78851003</v>
      </c>
      <c r="E21" s="27">
        <v>82020648</v>
      </c>
      <c r="F21" s="27">
        <v>75761173</v>
      </c>
      <c r="G21" s="28">
        <f t="shared" si="1"/>
        <v>0.9236841557262507</v>
      </c>
      <c r="H21" s="29">
        <v>15040156</v>
      </c>
      <c r="I21" s="27">
        <v>3125118</v>
      </c>
      <c r="J21" s="30">
        <v>5260439</v>
      </c>
      <c r="K21" s="30">
        <v>23425713</v>
      </c>
      <c r="L21" s="29">
        <v>3065959</v>
      </c>
      <c r="M21" s="27">
        <v>15120663</v>
      </c>
      <c r="N21" s="30">
        <v>3200556</v>
      </c>
      <c r="O21" s="30">
        <v>21387178</v>
      </c>
      <c r="P21" s="29">
        <v>2336129</v>
      </c>
      <c r="Q21" s="27">
        <v>2961891</v>
      </c>
      <c r="R21" s="30">
        <v>13348796</v>
      </c>
      <c r="S21" s="30">
        <v>18646816</v>
      </c>
      <c r="T21" s="29">
        <v>5201840</v>
      </c>
      <c r="U21" s="27">
        <v>3116244</v>
      </c>
      <c r="V21" s="30">
        <v>3983382</v>
      </c>
      <c r="W21" s="30">
        <v>12301466</v>
      </c>
    </row>
    <row r="22" spans="1:23" ht="12.75">
      <c r="A22" s="23" t="s">
        <v>26</v>
      </c>
      <c r="B22" s="24" t="s">
        <v>55</v>
      </c>
      <c r="C22" s="25" t="s">
        <v>56</v>
      </c>
      <c r="D22" s="26">
        <v>214090491</v>
      </c>
      <c r="E22" s="27">
        <v>215844704</v>
      </c>
      <c r="F22" s="27">
        <v>174893771</v>
      </c>
      <c r="G22" s="28">
        <f t="shared" si="1"/>
        <v>0.8102759426518058</v>
      </c>
      <c r="H22" s="29">
        <v>47416402</v>
      </c>
      <c r="I22" s="27">
        <v>6065185</v>
      </c>
      <c r="J22" s="30">
        <v>5515337</v>
      </c>
      <c r="K22" s="30">
        <v>58996924</v>
      </c>
      <c r="L22" s="29">
        <v>7137125</v>
      </c>
      <c r="M22" s="27">
        <v>4027755</v>
      </c>
      <c r="N22" s="30">
        <v>42648071</v>
      </c>
      <c r="O22" s="30">
        <v>53812951</v>
      </c>
      <c r="P22" s="29">
        <v>4086073</v>
      </c>
      <c r="Q22" s="27">
        <v>6017507</v>
      </c>
      <c r="R22" s="30">
        <v>33927135</v>
      </c>
      <c r="S22" s="30">
        <v>44030715</v>
      </c>
      <c r="T22" s="29">
        <v>4129552</v>
      </c>
      <c r="U22" s="27">
        <v>3040529</v>
      </c>
      <c r="V22" s="30">
        <v>10883100</v>
      </c>
      <c r="W22" s="30">
        <v>18053181</v>
      </c>
    </row>
    <row r="23" spans="1:23" ht="12.75">
      <c r="A23" s="23" t="s">
        <v>26</v>
      </c>
      <c r="B23" s="24" t="s">
        <v>57</v>
      </c>
      <c r="C23" s="25" t="s">
        <v>58</v>
      </c>
      <c r="D23" s="26">
        <v>118937976</v>
      </c>
      <c r="E23" s="27">
        <v>101362881</v>
      </c>
      <c r="F23" s="27">
        <v>92852823</v>
      </c>
      <c r="G23" s="28">
        <f t="shared" si="1"/>
        <v>0.916043645207756</v>
      </c>
      <c r="H23" s="29">
        <v>38681518</v>
      </c>
      <c r="I23" s="27">
        <v>853687</v>
      </c>
      <c r="J23" s="30">
        <v>795228</v>
      </c>
      <c r="K23" s="30">
        <v>40330433</v>
      </c>
      <c r="L23" s="29">
        <v>784856</v>
      </c>
      <c r="M23" s="27">
        <v>5585499</v>
      </c>
      <c r="N23" s="30">
        <v>18957670</v>
      </c>
      <c r="O23" s="30">
        <v>25328025</v>
      </c>
      <c r="P23" s="29">
        <v>1371512</v>
      </c>
      <c r="Q23" s="27">
        <v>997539</v>
      </c>
      <c r="R23" s="30">
        <v>21737388</v>
      </c>
      <c r="S23" s="30">
        <v>24106439</v>
      </c>
      <c r="T23" s="29">
        <v>1055555</v>
      </c>
      <c r="U23" s="27">
        <v>982536</v>
      </c>
      <c r="V23" s="30">
        <v>1049835</v>
      </c>
      <c r="W23" s="30">
        <v>3087926</v>
      </c>
    </row>
    <row r="24" spans="1:23" ht="12.75">
      <c r="A24" s="23" t="s">
        <v>26</v>
      </c>
      <c r="B24" s="24" t="s">
        <v>59</v>
      </c>
      <c r="C24" s="25" t="s">
        <v>60</v>
      </c>
      <c r="D24" s="26">
        <v>216636182</v>
      </c>
      <c r="E24" s="27">
        <v>206545924</v>
      </c>
      <c r="F24" s="27">
        <v>176219324</v>
      </c>
      <c r="G24" s="28">
        <f t="shared" si="1"/>
        <v>0.8531726048488858</v>
      </c>
      <c r="H24" s="29">
        <v>49137059</v>
      </c>
      <c r="I24" s="27">
        <v>0</v>
      </c>
      <c r="J24" s="30">
        <v>12316041</v>
      </c>
      <c r="K24" s="30">
        <v>61453100</v>
      </c>
      <c r="L24" s="29">
        <v>6273632</v>
      </c>
      <c r="M24" s="27">
        <v>35077235</v>
      </c>
      <c r="N24" s="30">
        <v>4322459</v>
      </c>
      <c r="O24" s="30">
        <v>45673326</v>
      </c>
      <c r="P24" s="29">
        <v>4572480</v>
      </c>
      <c r="Q24" s="27">
        <v>9450356</v>
      </c>
      <c r="R24" s="30">
        <v>41258369</v>
      </c>
      <c r="S24" s="30">
        <v>55281205</v>
      </c>
      <c r="T24" s="29">
        <v>5124396</v>
      </c>
      <c r="U24" s="27">
        <v>2907247</v>
      </c>
      <c r="V24" s="30">
        <v>5780050</v>
      </c>
      <c r="W24" s="30">
        <v>13811693</v>
      </c>
    </row>
    <row r="25" spans="1:23" ht="12.75">
      <c r="A25" s="23" t="s">
        <v>26</v>
      </c>
      <c r="B25" s="24" t="s">
        <v>61</v>
      </c>
      <c r="C25" s="25" t="s">
        <v>62</v>
      </c>
      <c r="D25" s="26">
        <v>62622858</v>
      </c>
      <c r="E25" s="27">
        <v>67124477</v>
      </c>
      <c r="F25" s="27">
        <v>41980912</v>
      </c>
      <c r="G25" s="28">
        <f t="shared" si="1"/>
        <v>0.6254188319411412</v>
      </c>
      <c r="H25" s="29">
        <v>12340811</v>
      </c>
      <c r="I25" s="27">
        <v>3467252</v>
      </c>
      <c r="J25" s="30">
        <v>2086598</v>
      </c>
      <c r="K25" s="30">
        <v>17894661</v>
      </c>
      <c r="L25" s="29">
        <v>2474057</v>
      </c>
      <c r="M25" s="27">
        <v>1822461</v>
      </c>
      <c r="N25" s="30">
        <v>2384472</v>
      </c>
      <c r="O25" s="30">
        <v>6680990</v>
      </c>
      <c r="P25" s="29">
        <v>1388833</v>
      </c>
      <c r="Q25" s="27">
        <v>4137513</v>
      </c>
      <c r="R25" s="30">
        <v>2202804</v>
      </c>
      <c r="S25" s="30">
        <v>7729150</v>
      </c>
      <c r="T25" s="29">
        <v>933851</v>
      </c>
      <c r="U25" s="27">
        <v>6770898</v>
      </c>
      <c r="V25" s="30">
        <v>1971362</v>
      </c>
      <c r="W25" s="30">
        <v>9676111</v>
      </c>
    </row>
    <row r="26" spans="1:23" ht="12.75">
      <c r="A26" s="23" t="s">
        <v>45</v>
      </c>
      <c r="B26" s="24" t="s">
        <v>63</v>
      </c>
      <c r="C26" s="25" t="s">
        <v>64</v>
      </c>
      <c r="D26" s="26">
        <v>1399999607</v>
      </c>
      <c r="E26" s="27">
        <v>1291819149</v>
      </c>
      <c r="F26" s="27">
        <v>1407113815</v>
      </c>
      <c r="G26" s="28">
        <f t="shared" si="1"/>
        <v>1.0892498505609318</v>
      </c>
      <c r="H26" s="29">
        <v>282262484</v>
      </c>
      <c r="I26" s="27">
        <v>27714056</v>
      </c>
      <c r="J26" s="30">
        <v>30387414</v>
      </c>
      <c r="K26" s="30">
        <v>340363954</v>
      </c>
      <c r="L26" s="29">
        <v>25416011</v>
      </c>
      <c r="M26" s="27">
        <v>248994430</v>
      </c>
      <c r="N26" s="30">
        <v>23842324</v>
      </c>
      <c r="O26" s="30">
        <v>298252765</v>
      </c>
      <c r="P26" s="29">
        <v>73434920</v>
      </c>
      <c r="Q26" s="27">
        <v>335198708</v>
      </c>
      <c r="R26" s="30">
        <v>237195737</v>
      </c>
      <c r="S26" s="30">
        <v>645829365</v>
      </c>
      <c r="T26" s="29">
        <v>48928387</v>
      </c>
      <c r="U26" s="27">
        <v>36869672</v>
      </c>
      <c r="V26" s="30">
        <v>36869672</v>
      </c>
      <c r="W26" s="30">
        <v>122667731</v>
      </c>
    </row>
    <row r="27" spans="1:23" ht="12.75">
      <c r="A27" s="31"/>
      <c r="B27" s="32" t="s">
        <v>65</v>
      </c>
      <c r="C27" s="33"/>
      <c r="D27" s="34">
        <f>SUM(D19:D26)</f>
        <v>2551621645</v>
      </c>
      <c r="E27" s="35">
        <f>SUM(E19:E26)</f>
        <v>2439849935</v>
      </c>
      <c r="F27" s="35">
        <f>SUM(F19:F26)</f>
        <v>2285114138</v>
      </c>
      <c r="G27" s="36">
        <f t="shared" si="1"/>
        <v>0.9365797892811797</v>
      </c>
      <c r="H27" s="37">
        <f aca="true" t="shared" si="3" ref="H27:W27">SUM(H19:H26)</f>
        <v>444883430</v>
      </c>
      <c r="I27" s="35">
        <f t="shared" si="3"/>
        <v>207680586</v>
      </c>
      <c r="J27" s="38">
        <f t="shared" si="3"/>
        <v>56674065</v>
      </c>
      <c r="K27" s="38">
        <f t="shared" si="3"/>
        <v>709238081</v>
      </c>
      <c r="L27" s="37">
        <f t="shared" si="3"/>
        <v>51649949</v>
      </c>
      <c r="M27" s="35">
        <f t="shared" si="3"/>
        <v>312911863</v>
      </c>
      <c r="N27" s="38">
        <f t="shared" si="3"/>
        <v>101668846</v>
      </c>
      <c r="O27" s="38">
        <f t="shared" si="3"/>
        <v>466230658</v>
      </c>
      <c r="P27" s="37">
        <f t="shared" si="3"/>
        <v>91664407</v>
      </c>
      <c r="Q27" s="35">
        <f t="shared" si="3"/>
        <v>420578075</v>
      </c>
      <c r="R27" s="38">
        <f t="shared" si="3"/>
        <v>403684927</v>
      </c>
      <c r="S27" s="38">
        <f t="shared" si="3"/>
        <v>915927409</v>
      </c>
      <c r="T27" s="37">
        <f t="shared" si="3"/>
        <v>69249416</v>
      </c>
      <c r="U27" s="35">
        <f t="shared" si="3"/>
        <v>55825167</v>
      </c>
      <c r="V27" s="38">
        <f t="shared" si="3"/>
        <v>68643407</v>
      </c>
      <c r="W27" s="38">
        <f t="shared" si="3"/>
        <v>193717990</v>
      </c>
    </row>
    <row r="28" spans="1:23" ht="12.75">
      <c r="A28" s="23" t="s">
        <v>26</v>
      </c>
      <c r="B28" s="24" t="s">
        <v>66</v>
      </c>
      <c r="C28" s="25" t="s">
        <v>67</v>
      </c>
      <c r="D28" s="26">
        <v>211233157</v>
      </c>
      <c r="E28" s="27">
        <v>211233157</v>
      </c>
      <c r="F28" s="27">
        <v>157888863</v>
      </c>
      <c r="G28" s="28">
        <f t="shared" si="1"/>
        <v>0.7474624970927268</v>
      </c>
      <c r="H28" s="29">
        <v>57301563</v>
      </c>
      <c r="I28" s="27">
        <v>12577655</v>
      </c>
      <c r="J28" s="30">
        <v>10218975</v>
      </c>
      <c r="K28" s="30">
        <v>80098193</v>
      </c>
      <c r="L28" s="29">
        <v>13359654</v>
      </c>
      <c r="M28" s="27">
        <v>6692081</v>
      </c>
      <c r="N28" s="30">
        <v>16329940</v>
      </c>
      <c r="O28" s="30">
        <v>36381675</v>
      </c>
      <c r="P28" s="29">
        <v>622034</v>
      </c>
      <c r="Q28" s="27">
        <v>758723</v>
      </c>
      <c r="R28" s="30">
        <v>19754391</v>
      </c>
      <c r="S28" s="30">
        <v>21135148</v>
      </c>
      <c r="T28" s="29">
        <v>20273847</v>
      </c>
      <c r="U28" s="27">
        <v>0</v>
      </c>
      <c r="V28" s="30">
        <v>0</v>
      </c>
      <c r="W28" s="30">
        <v>20273847</v>
      </c>
    </row>
    <row r="29" spans="1:23" ht="12.75">
      <c r="A29" s="23" t="s">
        <v>26</v>
      </c>
      <c r="B29" s="24" t="s">
        <v>68</v>
      </c>
      <c r="C29" s="25" t="s">
        <v>69</v>
      </c>
      <c r="D29" s="26">
        <v>96824276</v>
      </c>
      <c r="E29" s="27">
        <v>96824276</v>
      </c>
      <c r="F29" s="27">
        <v>53966106</v>
      </c>
      <c r="G29" s="28">
        <f t="shared" si="1"/>
        <v>0.5573613171143155</v>
      </c>
      <c r="H29" s="29">
        <v>17983818</v>
      </c>
      <c r="I29" s="27">
        <v>-59931</v>
      </c>
      <c r="J29" s="30">
        <v>1141742</v>
      </c>
      <c r="K29" s="30">
        <v>19065629</v>
      </c>
      <c r="L29" s="29">
        <v>1144512</v>
      </c>
      <c r="M29" s="27">
        <v>11276244</v>
      </c>
      <c r="N29" s="30">
        <v>6448959</v>
      </c>
      <c r="O29" s="30">
        <v>18869715</v>
      </c>
      <c r="P29" s="29">
        <v>1766169</v>
      </c>
      <c r="Q29" s="27">
        <v>910614</v>
      </c>
      <c r="R29" s="30">
        <v>9896949</v>
      </c>
      <c r="S29" s="30">
        <v>12573732</v>
      </c>
      <c r="T29" s="29">
        <v>2522050</v>
      </c>
      <c r="U29" s="27">
        <v>934980</v>
      </c>
      <c r="V29" s="30">
        <v>0</v>
      </c>
      <c r="W29" s="30">
        <v>3457030</v>
      </c>
    </row>
    <row r="30" spans="1:23" ht="12.75">
      <c r="A30" s="23" t="s">
        <v>26</v>
      </c>
      <c r="B30" s="24" t="s">
        <v>70</v>
      </c>
      <c r="C30" s="25" t="s">
        <v>71</v>
      </c>
      <c r="D30" s="26">
        <v>61222258</v>
      </c>
      <c r="E30" s="27">
        <v>61222258</v>
      </c>
      <c r="F30" s="27">
        <v>28100634</v>
      </c>
      <c r="G30" s="28">
        <f t="shared" si="1"/>
        <v>0.4589937535463001</v>
      </c>
      <c r="H30" s="29">
        <v>2650658</v>
      </c>
      <c r="I30" s="27">
        <v>2732740</v>
      </c>
      <c r="J30" s="30">
        <v>2542139</v>
      </c>
      <c r="K30" s="30">
        <v>7925537</v>
      </c>
      <c r="L30" s="29">
        <v>2100744</v>
      </c>
      <c r="M30" s="27">
        <v>2099854</v>
      </c>
      <c r="N30" s="30">
        <v>2210790</v>
      </c>
      <c r="O30" s="30">
        <v>6411388</v>
      </c>
      <c r="P30" s="29">
        <v>0</v>
      </c>
      <c r="Q30" s="27">
        <v>0</v>
      </c>
      <c r="R30" s="30">
        <v>13763709</v>
      </c>
      <c r="S30" s="30">
        <v>13763709</v>
      </c>
      <c r="T30" s="29">
        <v>0</v>
      </c>
      <c r="U30" s="27">
        <v>0</v>
      </c>
      <c r="V30" s="30">
        <v>0</v>
      </c>
      <c r="W30" s="30">
        <v>0</v>
      </c>
    </row>
    <row r="31" spans="1:23" ht="12.75">
      <c r="A31" s="23" t="s">
        <v>26</v>
      </c>
      <c r="B31" s="24" t="s">
        <v>72</v>
      </c>
      <c r="C31" s="25" t="s">
        <v>73</v>
      </c>
      <c r="D31" s="26">
        <v>456212643</v>
      </c>
      <c r="E31" s="27">
        <v>480931578</v>
      </c>
      <c r="F31" s="27">
        <v>453062611</v>
      </c>
      <c r="G31" s="28">
        <f t="shared" si="1"/>
        <v>0.942052116611066</v>
      </c>
      <c r="H31" s="29">
        <v>117396424</v>
      </c>
      <c r="I31" s="27">
        <v>15312283</v>
      </c>
      <c r="J31" s="30">
        <v>65561432</v>
      </c>
      <c r="K31" s="30">
        <v>198270139</v>
      </c>
      <c r="L31" s="29">
        <v>25999701</v>
      </c>
      <c r="M31" s="27">
        <v>63411297</v>
      </c>
      <c r="N31" s="30">
        <v>18938594</v>
      </c>
      <c r="O31" s="30">
        <v>108349592</v>
      </c>
      <c r="P31" s="29">
        <v>12054036</v>
      </c>
      <c r="Q31" s="27">
        <v>31198340</v>
      </c>
      <c r="R31" s="30">
        <v>56531474</v>
      </c>
      <c r="S31" s="30">
        <v>99783850</v>
      </c>
      <c r="T31" s="29">
        <v>20310026</v>
      </c>
      <c r="U31" s="27">
        <v>-6616965</v>
      </c>
      <c r="V31" s="30">
        <v>32965969</v>
      </c>
      <c r="W31" s="30">
        <v>46659030</v>
      </c>
    </row>
    <row r="32" spans="1:23" ht="12.75">
      <c r="A32" s="23" t="s">
        <v>26</v>
      </c>
      <c r="B32" s="24" t="s">
        <v>74</v>
      </c>
      <c r="C32" s="25" t="s">
        <v>75</v>
      </c>
      <c r="D32" s="26">
        <v>147572000</v>
      </c>
      <c r="E32" s="27">
        <v>147572000</v>
      </c>
      <c r="F32" s="27">
        <v>103396597</v>
      </c>
      <c r="G32" s="28">
        <f t="shared" si="1"/>
        <v>0.700651864852411</v>
      </c>
      <c r="H32" s="29">
        <v>47075919</v>
      </c>
      <c r="I32" s="27">
        <v>2283080</v>
      </c>
      <c r="J32" s="30">
        <v>2939427</v>
      </c>
      <c r="K32" s="30">
        <v>52298426</v>
      </c>
      <c r="L32" s="29">
        <v>1375652</v>
      </c>
      <c r="M32" s="27">
        <v>37912540</v>
      </c>
      <c r="N32" s="30">
        <v>1458048</v>
      </c>
      <c r="O32" s="30">
        <v>40746240</v>
      </c>
      <c r="P32" s="29">
        <v>1458048</v>
      </c>
      <c r="Q32" s="27">
        <v>2484074</v>
      </c>
      <c r="R32" s="30">
        <v>0</v>
      </c>
      <c r="S32" s="30">
        <v>3942122</v>
      </c>
      <c r="T32" s="29">
        <v>0</v>
      </c>
      <c r="U32" s="27">
        <v>702845</v>
      </c>
      <c r="V32" s="30">
        <v>5706964</v>
      </c>
      <c r="W32" s="30">
        <v>6409809</v>
      </c>
    </row>
    <row r="33" spans="1:23" ht="12.75">
      <c r="A33" s="23" t="s">
        <v>26</v>
      </c>
      <c r="B33" s="24" t="s">
        <v>76</v>
      </c>
      <c r="C33" s="25" t="s">
        <v>77</v>
      </c>
      <c r="D33" s="26">
        <v>168489051</v>
      </c>
      <c r="E33" s="27">
        <v>172567455</v>
      </c>
      <c r="F33" s="27">
        <v>146285261</v>
      </c>
      <c r="G33" s="28">
        <f t="shared" si="1"/>
        <v>0.847699011380796</v>
      </c>
      <c r="H33" s="29">
        <v>40935815</v>
      </c>
      <c r="I33" s="27">
        <v>1626925</v>
      </c>
      <c r="J33" s="30">
        <v>5954334</v>
      </c>
      <c r="K33" s="30">
        <v>48517074</v>
      </c>
      <c r="L33" s="29">
        <v>1791365</v>
      </c>
      <c r="M33" s="27">
        <v>38146585</v>
      </c>
      <c r="N33" s="30">
        <v>10413288</v>
      </c>
      <c r="O33" s="30">
        <v>50351238</v>
      </c>
      <c r="P33" s="29">
        <v>-498630</v>
      </c>
      <c r="Q33" s="27">
        <v>3572412</v>
      </c>
      <c r="R33" s="30">
        <v>33593022</v>
      </c>
      <c r="S33" s="30">
        <v>36666804</v>
      </c>
      <c r="T33" s="29">
        <v>2697030</v>
      </c>
      <c r="U33" s="27">
        <v>3512793</v>
      </c>
      <c r="V33" s="30">
        <v>4540322</v>
      </c>
      <c r="W33" s="30">
        <v>10750145</v>
      </c>
    </row>
    <row r="34" spans="1:23" ht="12.75">
      <c r="A34" s="23" t="s">
        <v>26</v>
      </c>
      <c r="B34" s="24" t="s">
        <v>78</v>
      </c>
      <c r="C34" s="25" t="s">
        <v>79</v>
      </c>
      <c r="D34" s="26">
        <v>153899148</v>
      </c>
      <c r="E34" s="27">
        <v>153899148</v>
      </c>
      <c r="F34" s="27">
        <v>133247694</v>
      </c>
      <c r="G34" s="28">
        <f t="shared" si="1"/>
        <v>0.865811771745481</v>
      </c>
      <c r="H34" s="29">
        <v>43480826</v>
      </c>
      <c r="I34" s="27">
        <v>3781496</v>
      </c>
      <c r="J34" s="30">
        <v>1699702</v>
      </c>
      <c r="K34" s="30">
        <v>48962024</v>
      </c>
      <c r="L34" s="29">
        <v>1706436</v>
      </c>
      <c r="M34" s="27">
        <v>37520406</v>
      </c>
      <c r="N34" s="30">
        <v>1817797</v>
      </c>
      <c r="O34" s="30">
        <v>41044639</v>
      </c>
      <c r="P34" s="29">
        <v>2573866</v>
      </c>
      <c r="Q34" s="27">
        <v>5053752</v>
      </c>
      <c r="R34" s="30">
        <v>28892096</v>
      </c>
      <c r="S34" s="30">
        <v>36519714</v>
      </c>
      <c r="T34" s="29">
        <v>3265128</v>
      </c>
      <c r="U34" s="27">
        <v>1736020</v>
      </c>
      <c r="V34" s="30">
        <v>1720169</v>
      </c>
      <c r="W34" s="30">
        <v>6721317</v>
      </c>
    </row>
    <row r="35" spans="1:23" ht="12.75">
      <c r="A35" s="23" t="s">
        <v>26</v>
      </c>
      <c r="B35" s="24" t="s">
        <v>80</v>
      </c>
      <c r="C35" s="25" t="s">
        <v>81</v>
      </c>
      <c r="D35" s="26">
        <v>130473</v>
      </c>
      <c r="E35" s="27">
        <v>130473</v>
      </c>
      <c r="F35" s="27">
        <v>121718441</v>
      </c>
      <c r="G35" s="28">
        <v>0</v>
      </c>
      <c r="H35" s="29">
        <v>65068444</v>
      </c>
      <c r="I35" s="27">
        <v>2004729</v>
      </c>
      <c r="J35" s="30">
        <v>2543060</v>
      </c>
      <c r="K35" s="30">
        <v>69616233</v>
      </c>
      <c r="L35" s="29">
        <v>0</v>
      </c>
      <c r="M35" s="27">
        <v>22162404</v>
      </c>
      <c r="N35" s="30">
        <v>1679700</v>
      </c>
      <c r="O35" s="30">
        <v>23842104</v>
      </c>
      <c r="P35" s="29">
        <v>2871231</v>
      </c>
      <c r="Q35" s="27">
        <v>2805700</v>
      </c>
      <c r="R35" s="30">
        <v>16876609</v>
      </c>
      <c r="S35" s="30">
        <v>22553540</v>
      </c>
      <c r="T35" s="29">
        <v>2393609</v>
      </c>
      <c r="U35" s="27">
        <v>1842492</v>
      </c>
      <c r="V35" s="30">
        <v>1470463</v>
      </c>
      <c r="W35" s="30">
        <v>5706564</v>
      </c>
    </row>
    <row r="36" spans="1:23" ht="12.75">
      <c r="A36" s="23" t="s">
        <v>45</v>
      </c>
      <c r="B36" s="24" t="s">
        <v>82</v>
      </c>
      <c r="C36" s="25" t="s">
        <v>83</v>
      </c>
      <c r="D36" s="26">
        <v>1074624326</v>
      </c>
      <c r="E36" s="27">
        <v>1074624326</v>
      </c>
      <c r="F36" s="27">
        <v>597805659</v>
      </c>
      <c r="G36" s="28">
        <f t="shared" si="1"/>
        <v>0.556292691814609</v>
      </c>
      <c r="H36" s="29">
        <v>177118450</v>
      </c>
      <c r="I36" s="27">
        <v>19906626</v>
      </c>
      <c r="J36" s="30">
        <v>9193792</v>
      </c>
      <c r="K36" s="30">
        <v>206218868</v>
      </c>
      <c r="L36" s="29">
        <v>26885522</v>
      </c>
      <c r="M36" s="27">
        <v>46227535</v>
      </c>
      <c r="N36" s="30">
        <v>-7828166</v>
      </c>
      <c r="O36" s="30">
        <v>65284891</v>
      </c>
      <c r="P36" s="29">
        <v>2166490</v>
      </c>
      <c r="Q36" s="27">
        <v>24410364</v>
      </c>
      <c r="R36" s="30">
        <v>140480960</v>
      </c>
      <c r="S36" s="30">
        <v>167057814</v>
      </c>
      <c r="T36" s="29">
        <v>32168356</v>
      </c>
      <c r="U36" s="27">
        <v>27154950</v>
      </c>
      <c r="V36" s="30">
        <v>99920780</v>
      </c>
      <c r="W36" s="30">
        <v>159244086</v>
      </c>
    </row>
    <row r="37" spans="1:23" ht="12.75">
      <c r="A37" s="31"/>
      <c r="B37" s="32" t="s">
        <v>84</v>
      </c>
      <c r="C37" s="33"/>
      <c r="D37" s="34">
        <f>SUM(D28:D36)</f>
        <v>2370207332</v>
      </c>
      <c r="E37" s="35">
        <f>SUM(E28:E36)</f>
        <v>2399004671</v>
      </c>
      <c r="F37" s="35">
        <f>SUM(F28:F36)</f>
        <v>1795471866</v>
      </c>
      <c r="G37" s="36">
        <f t="shared" si="1"/>
        <v>0.7484236640738079</v>
      </c>
      <c r="H37" s="37">
        <f aca="true" t="shared" si="4" ref="H37:W37">SUM(H28:H36)</f>
        <v>569011917</v>
      </c>
      <c r="I37" s="35">
        <f t="shared" si="4"/>
        <v>60165603</v>
      </c>
      <c r="J37" s="38">
        <f t="shared" si="4"/>
        <v>101794603</v>
      </c>
      <c r="K37" s="38">
        <f t="shared" si="4"/>
        <v>730972123</v>
      </c>
      <c r="L37" s="37">
        <f t="shared" si="4"/>
        <v>74363586</v>
      </c>
      <c r="M37" s="35">
        <f t="shared" si="4"/>
        <v>265448946</v>
      </c>
      <c r="N37" s="38">
        <f t="shared" si="4"/>
        <v>51468950</v>
      </c>
      <c r="O37" s="38">
        <f t="shared" si="4"/>
        <v>391281482</v>
      </c>
      <c r="P37" s="37">
        <f t="shared" si="4"/>
        <v>23013244</v>
      </c>
      <c r="Q37" s="35">
        <f t="shared" si="4"/>
        <v>71193979</v>
      </c>
      <c r="R37" s="38">
        <f t="shared" si="4"/>
        <v>319789210</v>
      </c>
      <c r="S37" s="38">
        <f t="shared" si="4"/>
        <v>413996433</v>
      </c>
      <c r="T37" s="37">
        <f t="shared" si="4"/>
        <v>83630046</v>
      </c>
      <c r="U37" s="35">
        <f t="shared" si="4"/>
        <v>29267115</v>
      </c>
      <c r="V37" s="38">
        <f t="shared" si="4"/>
        <v>146324667</v>
      </c>
      <c r="W37" s="38">
        <f t="shared" si="4"/>
        <v>259221828</v>
      </c>
    </row>
    <row r="38" spans="1:23" ht="12.75">
      <c r="A38" s="23" t="s">
        <v>26</v>
      </c>
      <c r="B38" s="24" t="s">
        <v>85</v>
      </c>
      <c r="C38" s="25" t="s">
        <v>86</v>
      </c>
      <c r="D38" s="26">
        <v>199025199</v>
      </c>
      <c r="E38" s="27">
        <v>194385320</v>
      </c>
      <c r="F38" s="27">
        <v>215295588</v>
      </c>
      <c r="G38" s="28">
        <f t="shared" si="1"/>
        <v>1.1075712301731426</v>
      </c>
      <c r="H38" s="29">
        <v>59051547</v>
      </c>
      <c r="I38" s="27">
        <v>57675064</v>
      </c>
      <c r="J38" s="30">
        <v>3932096</v>
      </c>
      <c r="K38" s="30">
        <v>120658707</v>
      </c>
      <c r="L38" s="29">
        <v>3788108</v>
      </c>
      <c r="M38" s="27">
        <v>37003123</v>
      </c>
      <c r="N38" s="30">
        <v>4557639</v>
      </c>
      <c r="O38" s="30">
        <v>45348870</v>
      </c>
      <c r="P38" s="29">
        <v>3401006</v>
      </c>
      <c r="Q38" s="27">
        <v>4350134</v>
      </c>
      <c r="R38" s="30">
        <v>29756332</v>
      </c>
      <c r="S38" s="30">
        <v>37507472</v>
      </c>
      <c r="T38" s="29">
        <v>2091084</v>
      </c>
      <c r="U38" s="27">
        <v>2665370</v>
      </c>
      <c r="V38" s="30">
        <v>7024085</v>
      </c>
      <c r="W38" s="30">
        <v>11780539</v>
      </c>
    </row>
    <row r="39" spans="1:23" ht="12.75">
      <c r="A39" s="23" t="s">
        <v>26</v>
      </c>
      <c r="B39" s="24" t="s">
        <v>87</v>
      </c>
      <c r="C39" s="25" t="s">
        <v>88</v>
      </c>
      <c r="D39" s="26">
        <v>158751472</v>
      </c>
      <c r="E39" s="27">
        <v>165405879</v>
      </c>
      <c r="F39" s="27">
        <v>177892211</v>
      </c>
      <c r="G39" s="28">
        <f t="shared" si="1"/>
        <v>1.0754890459486026</v>
      </c>
      <c r="H39" s="29">
        <v>55230781</v>
      </c>
      <c r="I39" s="27">
        <v>6173961</v>
      </c>
      <c r="J39" s="30">
        <v>4410959</v>
      </c>
      <c r="K39" s="30">
        <v>65815701</v>
      </c>
      <c r="L39" s="29">
        <v>3715897</v>
      </c>
      <c r="M39" s="27">
        <v>41995942</v>
      </c>
      <c r="N39" s="30">
        <v>7582898</v>
      </c>
      <c r="O39" s="30">
        <v>53294737</v>
      </c>
      <c r="P39" s="29">
        <v>3790470</v>
      </c>
      <c r="Q39" s="27">
        <v>3914519</v>
      </c>
      <c r="R39" s="30">
        <v>35679294</v>
      </c>
      <c r="S39" s="30">
        <v>43384283</v>
      </c>
      <c r="T39" s="29">
        <v>4683035</v>
      </c>
      <c r="U39" s="27">
        <v>5007386</v>
      </c>
      <c r="V39" s="30">
        <v>5707069</v>
      </c>
      <c r="W39" s="30">
        <v>15397490</v>
      </c>
    </row>
    <row r="40" spans="1:23" ht="12.75">
      <c r="A40" s="23" t="s">
        <v>26</v>
      </c>
      <c r="B40" s="24" t="s">
        <v>89</v>
      </c>
      <c r="C40" s="25" t="s">
        <v>90</v>
      </c>
      <c r="D40" s="26">
        <v>130034620</v>
      </c>
      <c r="E40" s="27">
        <v>124822530</v>
      </c>
      <c r="F40" s="27">
        <v>108832556</v>
      </c>
      <c r="G40" s="28">
        <f t="shared" si="1"/>
        <v>0.8718983343792183</v>
      </c>
      <c r="H40" s="29">
        <v>28964950</v>
      </c>
      <c r="I40" s="27">
        <v>5828198</v>
      </c>
      <c r="J40" s="30">
        <v>6837957</v>
      </c>
      <c r="K40" s="30">
        <v>41631105</v>
      </c>
      <c r="L40" s="29">
        <v>6203049</v>
      </c>
      <c r="M40" s="27">
        <v>13256797</v>
      </c>
      <c r="N40" s="30">
        <v>7227087</v>
      </c>
      <c r="O40" s="30">
        <v>26686933</v>
      </c>
      <c r="P40" s="29">
        <v>5779667</v>
      </c>
      <c r="Q40" s="27">
        <v>6156318</v>
      </c>
      <c r="R40" s="30">
        <v>2664792</v>
      </c>
      <c r="S40" s="30">
        <v>14600777</v>
      </c>
      <c r="T40" s="29">
        <v>5963959</v>
      </c>
      <c r="U40" s="27">
        <v>6406016</v>
      </c>
      <c r="V40" s="30">
        <v>13543766</v>
      </c>
      <c r="W40" s="30">
        <v>25913741</v>
      </c>
    </row>
    <row r="41" spans="1:23" ht="12.75">
      <c r="A41" s="23" t="s">
        <v>26</v>
      </c>
      <c r="B41" s="24" t="s">
        <v>91</v>
      </c>
      <c r="C41" s="25" t="s">
        <v>92</v>
      </c>
      <c r="D41" s="26">
        <v>103149735</v>
      </c>
      <c r="E41" s="27">
        <v>103149735</v>
      </c>
      <c r="F41" s="27">
        <v>98280761</v>
      </c>
      <c r="G41" s="28">
        <f aca="true" t="shared" si="5" ref="G41:G57">IF($E41=0,0,$F41/$E41)</f>
        <v>0.9527970285139366</v>
      </c>
      <c r="H41" s="29">
        <v>10581714</v>
      </c>
      <c r="I41" s="27">
        <v>14053955</v>
      </c>
      <c r="J41" s="30">
        <v>5164828</v>
      </c>
      <c r="K41" s="30">
        <v>29800497</v>
      </c>
      <c r="L41" s="29">
        <v>5137952</v>
      </c>
      <c r="M41" s="27">
        <v>10062440</v>
      </c>
      <c r="N41" s="30">
        <v>9703089</v>
      </c>
      <c r="O41" s="30">
        <v>24903481</v>
      </c>
      <c r="P41" s="29">
        <v>7978986</v>
      </c>
      <c r="Q41" s="27">
        <v>2377707</v>
      </c>
      <c r="R41" s="30">
        <v>9179274</v>
      </c>
      <c r="S41" s="30">
        <v>19535967</v>
      </c>
      <c r="T41" s="29">
        <v>12970932</v>
      </c>
      <c r="U41" s="27">
        <v>5404813</v>
      </c>
      <c r="V41" s="30">
        <v>5665071</v>
      </c>
      <c r="W41" s="30">
        <v>24040816</v>
      </c>
    </row>
    <row r="42" spans="1:23" ht="12.75">
      <c r="A42" s="23" t="s">
        <v>45</v>
      </c>
      <c r="B42" s="24" t="s">
        <v>93</v>
      </c>
      <c r="C42" s="25" t="s">
        <v>94</v>
      </c>
      <c r="D42" s="26">
        <v>319652152</v>
      </c>
      <c r="E42" s="27">
        <v>325719002</v>
      </c>
      <c r="F42" s="27">
        <v>261453721</v>
      </c>
      <c r="G42" s="28">
        <f t="shared" si="5"/>
        <v>0.8026971696296675</v>
      </c>
      <c r="H42" s="29">
        <v>78125085</v>
      </c>
      <c r="I42" s="27">
        <v>10471266</v>
      </c>
      <c r="J42" s="30">
        <v>1169681</v>
      </c>
      <c r="K42" s="30">
        <v>89766032</v>
      </c>
      <c r="L42" s="29">
        <v>6123056</v>
      </c>
      <c r="M42" s="27">
        <v>72542889</v>
      </c>
      <c r="N42" s="30">
        <v>2400604</v>
      </c>
      <c r="O42" s="30">
        <v>81066549</v>
      </c>
      <c r="P42" s="29">
        <v>2232658</v>
      </c>
      <c r="Q42" s="27">
        <v>9807608</v>
      </c>
      <c r="R42" s="30">
        <v>69570253</v>
      </c>
      <c r="S42" s="30">
        <v>81610519</v>
      </c>
      <c r="T42" s="29">
        <v>1642298</v>
      </c>
      <c r="U42" s="27">
        <v>5741277</v>
      </c>
      <c r="V42" s="30">
        <v>1627046</v>
      </c>
      <c r="W42" s="30">
        <v>9010621</v>
      </c>
    </row>
    <row r="43" spans="1:23" ht="12.75">
      <c r="A43" s="31"/>
      <c r="B43" s="32" t="s">
        <v>95</v>
      </c>
      <c r="C43" s="33"/>
      <c r="D43" s="34">
        <f>SUM(D38:D42)</f>
        <v>910613178</v>
      </c>
      <c r="E43" s="35">
        <f>SUM(E38:E42)</f>
        <v>913482466</v>
      </c>
      <c r="F43" s="35">
        <f>SUM(F38:F42)</f>
        <v>861754837</v>
      </c>
      <c r="G43" s="36">
        <f t="shared" si="5"/>
        <v>0.943373156108286</v>
      </c>
      <c r="H43" s="37">
        <f aca="true" t="shared" si="6" ref="H43:W43">SUM(H38:H42)</f>
        <v>231954077</v>
      </c>
      <c r="I43" s="35">
        <f t="shared" si="6"/>
        <v>94202444</v>
      </c>
      <c r="J43" s="38">
        <f t="shared" si="6"/>
        <v>21515521</v>
      </c>
      <c r="K43" s="38">
        <f t="shared" si="6"/>
        <v>347672042</v>
      </c>
      <c r="L43" s="37">
        <f t="shared" si="6"/>
        <v>24968062</v>
      </c>
      <c r="M43" s="35">
        <f t="shared" si="6"/>
        <v>174861191</v>
      </c>
      <c r="N43" s="38">
        <f t="shared" si="6"/>
        <v>31471317</v>
      </c>
      <c r="O43" s="38">
        <f t="shared" si="6"/>
        <v>231300570</v>
      </c>
      <c r="P43" s="37">
        <f t="shared" si="6"/>
        <v>23182787</v>
      </c>
      <c r="Q43" s="35">
        <f t="shared" si="6"/>
        <v>26606286</v>
      </c>
      <c r="R43" s="38">
        <f t="shared" si="6"/>
        <v>146849945</v>
      </c>
      <c r="S43" s="38">
        <f t="shared" si="6"/>
        <v>196639018</v>
      </c>
      <c r="T43" s="37">
        <f t="shared" si="6"/>
        <v>27351308</v>
      </c>
      <c r="U43" s="35">
        <f t="shared" si="6"/>
        <v>25224862</v>
      </c>
      <c r="V43" s="38">
        <f t="shared" si="6"/>
        <v>33567037</v>
      </c>
      <c r="W43" s="38">
        <f t="shared" si="6"/>
        <v>86143207</v>
      </c>
    </row>
    <row r="44" spans="1:23" ht="12.75">
      <c r="A44" s="23" t="s">
        <v>26</v>
      </c>
      <c r="B44" s="24" t="s">
        <v>96</v>
      </c>
      <c r="C44" s="25" t="s">
        <v>97</v>
      </c>
      <c r="D44" s="26">
        <v>221194268</v>
      </c>
      <c r="E44" s="27">
        <v>194541940</v>
      </c>
      <c r="F44" s="27">
        <v>151839678</v>
      </c>
      <c r="G44" s="28">
        <f t="shared" si="5"/>
        <v>0.7804984262005407</v>
      </c>
      <c r="H44" s="29">
        <v>68131698</v>
      </c>
      <c r="I44" s="27">
        <v>2581307</v>
      </c>
      <c r="J44" s="30">
        <v>1093149</v>
      </c>
      <c r="K44" s="30">
        <v>71806154</v>
      </c>
      <c r="L44" s="29">
        <v>2004552</v>
      </c>
      <c r="M44" s="27">
        <v>51607409</v>
      </c>
      <c r="N44" s="30">
        <v>2815651</v>
      </c>
      <c r="O44" s="30">
        <v>56427612</v>
      </c>
      <c r="P44" s="29">
        <v>1934207</v>
      </c>
      <c r="Q44" s="27">
        <v>1170923</v>
      </c>
      <c r="R44" s="30">
        <v>12130749</v>
      </c>
      <c r="S44" s="30">
        <v>15235879</v>
      </c>
      <c r="T44" s="29">
        <v>1180843</v>
      </c>
      <c r="U44" s="27">
        <v>4207392</v>
      </c>
      <c r="V44" s="30">
        <v>2981798</v>
      </c>
      <c r="W44" s="30">
        <v>8370033</v>
      </c>
    </row>
    <row r="45" spans="1:23" ht="12.75">
      <c r="A45" s="23" t="s">
        <v>26</v>
      </c>
      <c r="B45" s="24" t="s">
        <v>98</v>
      </c>
      <c r="C45" s="25" t="s">
        <v>99</v>
      </c>
      <c r="D45" s="26">
        <v>108758164</v>
      </c>
      <c r="E45" s="27">
        <v>108758164</v>
      </c>
      <c r="F45" s="27">
        <v>103523986</v>
      </c>
      <c r="G45" s="28">
        <f t="shared" si="5"/>
        <v>0.9518732405228908</v>
      </c>
      <c r="H45" s="29">
        <v>36178810</v>
      </c>
      <c r="I45" s="27">
        <v>35905701</v>
      </c>
      <c r="J45" s="30">
        <v>265441</v>
      </c>
      <c r="K45" s="30">
        <v>72349952</v>
      </c>
      <c r="L45" s="29">
        <v>1346830</v>
      </c>
      <c r="M45" s="27">
        <v>25846868</v>
      </c>
      <c r="N45" s="30">
        <v>1570779</v>
      </c>
      <c r="O45" s="30">
        <v>28764477</v>
      </c>
      <c r="P45" s="29">
        <v>598580</v>
      </c>
      <c r="Q45" s="27">
        <v>615185</v>
      </c>
      <c r="R45" s="30">
        <v>0</v>
      </c>
      <c r="S45" s="30">
        <v>1213765</v>
      </c>
      <c r="T45" s="29">
        <v>263332</v>
      </c>
      <c r="U45" s="27">
        <v>932460</v>
      </c>
      <c r="V45" s="30">
        <v>0</v>
      </c>
      <c r="W45" s="30">
        <v>1195792</v>
      </c>
    </row>
    <row r="46" spans="1:23" ht="12.75">
      <c r="A46" s="23" t="s">
        <v>26</v>
      </c>
      <c r="B46" s="24" t="s">
        <v>100</v>
      </c>
      <c r="C46" s="25" t="s">
        <v>101</v>
      </c>
      <c r="D46" s="26">
        <v>210547175</v>
      </c>
      <c r="E46" s="27">
        <v>223587431</v>
      </c>
      <c r="F46" s="27">
        <v>196680309</v>
      </c>
      <c r="G46" s="28">
        <f t="shared" si="5"/>
        <v>0.8796572692854099</v>
      </c>
      <c r="H46" s="29">
        <v>69855068</v>
      </c>
      <c r="I46" s="27">
        <v>3813859</v>
      </c>
      <c r="J46" s="30">
        <v>1652979</v>
      </c>
      <c r="K46" s="30">
        <v>75321906</v>
      </c>
      <c r="L46" s="29">
        <v>2700837</v>
      </c>
      <c r="M46" s="27">
        <v>59301111</v>
      </c>
      <c r="N46" s="30">
        <v>1925281</v>
      </c>
      <c r="O46" s="30">
        <v>63927229</v>
      </c>
      <c r="P46" s="29">
        <v>1006506</v>
      </c>
      <c r="Q46" s="27">
        <v>4902567</v>
      </c>
      <c r="R46" s="30">
        <v>46809933</v>
      </c>
      <c r="S46" s="30">
        <v>52719006</v>
      </c>
      <c r="T46" s="29">
        <v>675245</v>
      </c>
      <c r="U46" s="27">
        <v>720095</v>
      </c>
      <c r="V46" s="30">
        <v>3316828</v>
      </c>
      <c r="W46" s="30">
        <v>4712168</v>
      </c>
    </row>
    <row r="47" spans="1:23" ht="12.75">
      <c r="A47" s="23" t="s">
        <v>26</v>
      </c>
      <c r="B47" s="24" t="s">
        <v>102</v>
      </c>
      <c r="C47" s="25" t="s">
        <v>103</v>
      </c>
      <c r="D47" s="26">
        <v>162163508</v>
      </c>
      <c r="E47" s="27">
        <v>162163508</v>
      </c>
      <c r="F47" s="27">
        <v>144965701</v>
      </c>
      <c r="G47" s="28">
        <f t="shared" si="5"/>
        <v>0.8939477369964147</v>
      </c>
      <c r="H47" s="29">
        <v>54916587</v>
      </c>
      <c r="I47" s="27">
        <v>1834686</v>
      </c>
      <c r="J47" s="30">
        <v>625466</v>
      </c>
      <c r="K47" s="30">
        <v>57376739</v>
      </c>
      <c r="L47" s="29">
        <v>1586055</v>
      </c>
      <c r="M47" s="27">
        <v>44682870</v>
      </c>
      <c r="N47" s="30">
        <v>1850103</v>
      </c>
      <c r="O47" s="30">
        <v>48119028</v>
      </c>
      <c r="P47" s="29">
        <v>710662</v>
      </c>
      <c r="Q47" s="27">
        <v>1748657</v>
      </c>
      <c r="R47" s="30">
        <v>35525280</v>
      </c>
      <c r="S47" s="30">
        <v>37984599</v>
      </c>
      <c r="T47" s="29">
        <v>1163174</v>
      </c>
      <c r="U47" s="27">
        <v>322161</v>
      </c>
      <c r="V47" s="30">
        <v>0</v>
      </c>
      <c r="W47" s="30">
        <v>1485335</v>
      </c>
    </row>
    <row r="48" spans="1:23" ht="12.75">
      <c r="A48" s="23" t="s">
        <v>26</v>
      </c>
      <c r="B48" s="24" t="s">
        <v>104</v>
      </c>
      <c r="C48" s="25" t="s">
        <v>105</v>
      </c>
      <c r="D48" s="26">
        <v>814452372</v>
      </c>
      <c r="E48" s="27">
        <v>798821954</v>
      </c>
      <c r="F48" s="27">
        <v>721443159</v>
      </c>
      <c r="G48" s="28">
        <f t="shared" si="5"/>
        <v>0.9031338652968469</v>
      </c>
      <c r="H48" s="29">
        <v>92537233</v>
      </c>
      <c r="I48" s="27">
        <v>27372185</v>
      </c>
      <c r="J48" s="30">
        <v>73144230</v>
      </c>
      <c r="K48" s="30">
        <v>193053648</v>
      </c>
      <c r="L48" s="29">
        <v>39802655</v>
      </c>
      <c r="M48" s="27">
        <v>95132754</v>
      </c>
      <c r="N48" s="30">
        <v>28042151</v>
      </c>
      <c r="O48" s="30">
        <v>162977560</v>
      </c>
      <c r="P48" s="29">
        <v>27563395</v>
      </c>
      <c r="Q48" s="27">
        <v>22227301</v>
      </c>
      <c r="R48" s="30">
        <v>326756544</v>
      </c>
      <c r="S48" s="30">
        <v>376547240</v>
      </c>
      <c r="T48" s="29">
        <v>11029737</v>
      </c>
      <c r="U48" s="27">
        <v>3836893</v>
      </c>
      <c r="V48" s="30">
        <v>-26001919</v>
      </c>
      <c r="W48" s="30">
        <v>-11135289</v>
      </c>
    </row>
    <row r="49" spans="1:23" ht="12.75">
      <c r="A49" s="23" t="s">
        <v>45</v>
      </c>
      <c r="B49" s="24" t="s">
        <v>106</v>
      </c>
      <c r="C49" s="25" t="s">
        <v>107</v>
      </c>
      <c r="D49" s="26">
        <v>1062138902</v>
      </c>
      <c r="E49" s="27">
        <v>1062138902</v>
      </c>
      <c r="F49" s="27">
        <v>915566338</v>
      </c>
      <c r="G49" s="28">
        <f t="shared" si="5"/>
        <v>0.8620024521048942</v>
      </c>
      <c r="H49" s="29">
        <v>263128558</v>
      </c>
      <c r="I49" s="27">
        <v>30227371</v>
      </c>
      <c r="J49" s="30">
        <v>20722398</v>
      </c>
      <c r="K49" s="30">
        <v>314078327</v>
      </c>
      <c r="L49" s="29">
        <v>54067897</v>
      </c>
      <c r="M49" s="27">
        <v>25067609</v>
      </c>
      <c r="N49" s="30">
        <v>200023191</v>
      </c>
      <c r="O49" s="30">
        <v>279158697</v>
      </c>
      <c r="P49" s="29">
        <v>22433814</v>
      </c>
      <c r="Q49" s="27">
        <v>39811319</v>
      </c>
      <c r="R49" s="30">
        <v>182237441</v>
      </c>
      <c r="S49" s="30">
        <v>244482574</v>
      </c>
      <c r="T49" s="29">
        <v>23214486</v>
      </c>
      <c r="U49" s="27">
        <v>25889367</v>
      </c>
      <c r="V49" s="30">
        <v>28742887</v>
      </c>
      <c r="W49" s="30">
        <v>77846740</v>
      </c>
    </row>
    <row r="50" spans="1:23" ht="12.75">
      <c r="A50" s="31"/>
      <c r="B50" s="32" t="s">
        <v>108</v>
      </c>
      <c r="C50" s="33"/>
      <c r="D50" s="34">
        <f>SUM(D44:D49)</f>
        <v>2579254389</v>
      </c>
      <c r="E50" s="35">
        <f>SUM(E44:E49)</f>
        <v>2550011899</v>
      </c>
      <c r="F50" s="35">
        <f>SUM(F44:F49)</f>
        <v>2234019171</v>
      </c>
      <c r="G50" s="36">
        <f t="shared" si="5"/>
        <v>0.8760818613733065</v>
      </c>
      <c r="H50" s="37">
        <f aca="true" t="shared" si="7" ref="H50:W50">SUM(H44:H49)</f>
        <v>584747954</v>
      </c>
      <c r="I50" s="35">
        <f t="shared" si="7"/>
        <v>101735109</v>
      </c>
      <c r="J50" s="38">
        <f t="shared" si="7"/>
        <v>97503663</v>
      </c>
      <c r="K50" s="38">
        <f t="shared" si="7"/>
        <v>783986726</v>
      </c>
      <c r="L50" s="37">
        <f t="shared" si="7"/>
        <v>101508826</v>
      </c>
      <c r="M50" s="35">
        <f t="shared" si="7"/>
        <v>301638621</v>
      </c>
      <c r="N50" s="38">
        <f t="shared" si="7"/>
        <v>236227156</v>
      </c>
      <c r="O50" s="38">
        <f t="shared" si="7"/>
        <v>639374603</v>
      </c>
      <c r="P50" s="37">
        <f t="shared" si="7"/>
        <v>54247164</v>
      </c>
      <c r="Q50" s="35">
        <f t="shared" si="7"/>
        <v>70475952</v>
      </c>
      <c r="R50" s="38">
        <f t="shared" si="7"/>
        <v>603459947</v>
      </c>
      <c r="S50" s="38">
        <f t="shared" si="7"/>
        <v>728183063</v>
      </c>
      <c r="T50" s="37">
        <f t="shared" si="7"/>
        <v>37526817</v>
      </c>
      <c r="U50" s="35">
        <f t="shared" si="7"/>
        <v>35908368</v>
      </c>
      <c r="V50" s="38">
        <f t="shared" si="7"/>
        <v>9039594</v>
      </c>
      <c r="W50" s="38">
        <f t="shared" si="7"/>
        <v>82474779</v>
      </c>
    </row>
    <row r="51" spans="1:23" ht="12.75">
      <c r="A51" s="23" t="s">
        <v>26</v>
      </c>
      <c r="B51" s="24" t="s">
        <v>109</v>
      </c>
      <c r="C51" s="25" t="s">
        <v>110</v>
      </c>
      <c r="D51" s="26">
        <v>310950418</v>
      </c>
      <c r="E51" s="27">
        <v>307883017</v>
      </c>
      <c r="F51" s="27">
        <v>242224924</v>
      </c>
      <c r="G51" s="28">
        <f t="shared" si="5"/>
        <v>0.7867433753255705</v>
      </c>
      <c r="H51" s="29">
        <v>58976905</v>
      </c>
      <c r="I51" s="27">
        <v>26881091</v>
      </c>
      <c r="J51" s="30">
        <v>6655954</v>
      </c>
      <c r="K51" s="30">
        <v>92513950</v>
      </c>
      <c r="L51" s="29">
        <v>13263306</v>
      </c>
      <c r="M51" s="27">
        <v>51784816</v>
      </c>
      <c r="N51" s="30">
        <v>7055368</v>
      </c>
      <c r="O51" s="30">
        <v>72103490</v>
      </c>
      <c r="P51" s="29">
        <v>8717433</v>
      </c>
      <c r="Q51" s="27">
        <v>8079253</v>
      </c>
      <c r="R51" s="30">
        <v>46949436</v>
      </c>
      <c r="S51" s="30">
        <v>63746122</v>
      </c>
      <c r="T51" s="29">
        <v>6577451</v>
      </c>
      <c r="U51" s="27">
        <v>5685311</v>
      </c>
      <c r="V51" s="30">
        <v>1598600</v>
      </c>
      <c r="W51" s="30">
        <v>13861362</v>
      </c>
    </row>
    <row r="52" spans="1:23" ht="12.75">
      <c r="A52" s="23" t="s">
        <v>26</v>
      </c>
      <c r="B52" s="24" t="s">
        <v>111</v>
      </c>
      <c r="C52" s="25" t="s">
        <v>112</v>
      </c>
      <c r="D52" s="26">
        <v>205395400</v>
      </c>
      <c r="E52" s="27">
        <v>210400651</v>
      </c>
      <c r="F52" s="27">
        <v>104387323</v>
      </c>
      <c r="G52" s="28">
        <f t="shared" si="5"/>
        <v>0.496135931632645</v>
      </c>
      <c r="H52" s="29">
        <v>32412849</v>
      </c>
      <c r="I52" s="27">
        <v>24019582</v>
      </c>
      <c r="J52" s="30">
        <v>1360310</v>
      </c>
      <c r="K52" s="30">
        <v>57792741</v>
      </c>
      <c r="L52" s="29">
        <v>1509141</v>
      </c>
      <c r="M52" s="27">
        <v>1020120</v>
      </c>
      <c r="N52" s="30">
        <v>1227465</v>
      </c>
      <c r="O52" s="30">
        <v>3756726</v>
      </c>
      <c r="P52" s="29">
        <v>1919959</v>
      </c>
      <c r="Q52" s="27">
        <v>1919959</v>
      </c>
      <c r="R52" s="30">
        <v>4744299</v>
      </c>
      <c r="S52" s="30">
        <v>8584217</v>
      </c>
      <c r="T52" s="29">
        <v>1676097</v>
      </c>
      <c r="U52" s="27">
        <v>1676097</v>
      </c>
      <c r="V52" s="30">
        <v>30901445</v>
      </c>
      <c r="W52" s="30">
        <v>34253639</v>
      </c>
    </row>
    <row r="53" spans="1:23" ht="12.75">
      <c r="A53" s="23" t="s">
        <v>26</v>
      </c>
      <c r="B53" s="24" t="s">
        <v>113</v>
      </c>
      <c r="C53" s="25" t="s">
        <v>114</v>
      </c>
      <c r="D53" s="26">
        <v>307497178</v>
      </c>
      <c r="E53" s="27">
        <v>337715508</v>
      </c>
      <c r="F53" s="27">
        <v>199805718</v>
      </c>
      <c r="G53" s="28">
        <f t="shared" si="5"/>
        <v>0.5916391556410255</v>
      </c>
      <c r="H53" s="29">
        <v>62289586</v>
      </c>
      <c r="I53" s="27">
        <v>4843426</v>
      </c>
      <c r="J53" s="30">
        <v>3715172</v>
      </c>
      <c r="K53" s="30">
        <v>70848184</v>
      </c>
      <c r="L53" s="29">
        <v>3630768</v>
      </c>
      <c r="M53" s="27">
        <v>52203956</v>
      </c>
      <c r="N53" s="30">
        <v>4214022</v>
      </c>
      <c r="O53" s="30">
        <v>60048746</v>
      </c>
      <c r="P53" s="29">
        <v>4553467</v>
      </c>
      <c r="Q53" s="27">
        <v>4734124</v>
      </c>
      <c r="R53" s="30">
        <v>42676701</v>
      </c>
      <c r="S53" s="30">
        <v>51964292</v>
      </c>
      <c r="T53" s="29">
        <v>7085213</v>
      </c>
      <c r="U53" s="27">
        <v>4409281</v>
      </c>
      <c r="V53" s="30">
        <v>5450002</v>
      </c>
      <c r="W53" s="30">
        <v>16944496</v>
      </c>
    </row>
    <row r="54" spans="1:23" ht="12.75">
      <c r="A54" s="23" t="s">
        <v>26</v>
      </c>
      <c r="B54" s="24" t="s">
        <v>115</v>
      </c>
      <c r="C54" s="25" t="s">
        <v>116</v>
      </c>
      <c r="D54" s="26">
        <v>90614139</v>
      </c>
      <c r="E54" s="27">
        <v>105390762</v>
      </c>
      <c r="F54" s="27">
        <v>100822557</v>
      </c>
      <c r="G54" s="28">
        <f t="shared" si="5"/>
        <v>0.9566545974873965</v>
      </c>
      <c r="H54" s="29">
        <v>769242</v>
      </c>
      <c r="I54" s="27">
        <v>1971082</v>
      </c>
      <c r="J54" s="30">
        <v>351969</v>
      </c>
      <c r="K54" s="30">
        <v>3092293</v>
      </c>
      <c r="L54" s="29">
        <v>351969</v>
      </c>
      <c r="M54" s="27">
        <v>26994969</v>
      </c>
      <c r="N54" s="30">
        <v>741969</v>
      </c>
      <c r="O54" s="30">
        <v>28088907</v>
      </c>
      <c r="P54" s="29">
        <v>741969</v>
      </c>
      <c r="Q54" s="27">
        <v>740969</v>
      </c>
      <c r="R54" s="30">
        <v>22602150</v>
      </c>
      <c r="S54" s="30">
        <v>24085088</v>
      </c>
      <c r="T54" s="29">
        <v>22602150</v>
      </c>
      <c r="U54" s="27">
        <v>22602150</v>
      </c>
      <c r="V54" s="30">
        <v>351969</v>
      </c>
      <c r="W54" s="30">
        <v>45556269</v>
      </c>
    </row>
    <row r="55" spans="1:23" ht="12.75">
      <c r="A55" s="23" t="s">
        <v>45</v>
      </c>
      <c r="B55" s="24" t="s">
        <v>117</v>
      </c>
      <c r="C55" s="25" t="s">
        <v>118</v>
      </c>
      <c r="D55" s="26">
        <v>736229600</v>
      </c>
      <c r="E55" s="27">
        <v>736229600</v>
      </c>
      <c r="F55" s="27">
        <v>670295903</v>
      </c>
      <c r="G55" s="28">
        <f t="shared" si="5"/>
        <v>0.9104441100982629</v>
      </c>
      <c r="H55" s="29">
        <v>8724946</v>
      </c>
      <c r="I55" s="27">
        <v>279743276</v>
      </c>
      <c r="J55" s="30">
        <v>144713599</v>
      </c>
      <c r="K55" s="30">
        <v>433181821</v>
      </c>
      <c r="L55" s="29">
        <v>8026268</v>
      </c>
      <c r="M55" s="27">
        <v>112975161</v>
      </c>
      <c r="N55" s="30">
        <v>3071257</v>
      </c>
      <c r="O55" s="30">
        <v>124072686</v>
      </c>
      <c r="P55" s="29">
        <v>8437314</v>
      </c>
      <c r="Q55" s="27">
        <v>-794989</v>
      </c>
      <c r="R55" s="30">
        <v>96540831</v>
      </c>
      <c r="S55" s="30">
        <v>104183156</v>
      </c>
      <c r="T55" s="29">
        <v>0</v>
      </c>
      <c r="U55" s="27">
        <v>0</v>
      </c>
      <c r="V55" s="30">
        <v>8858240</v>
      </c>
      <c r="W55" s="30">
        <v>8858240</v>
      </c>
    </row>
    <row r="56" spans="1:23" ht="12.75">
      <c r="A56" s="31"/>
      <c r="B56" s="32" t="s">
        <v>119</v>
      </c>
      <c r="C56" s="33"/>
      <c r="D56" s="34">
        <f>SUM(D51:D55)</f>
        <v>1650686735</v>
      </c>
      <c r="E56" s="35">
        <f>SUM(E51:E55)</f>
        <v>1697619538</v>
      </c>
      <c r="F56" s="35">
        <f>SUM(F51:F55)</f>
        <v>1317536425</v>
      </c>
      <c r="G56" s="36">
        <f t="shared" si="5"/>
        <v>0.7761081888537972</v>
      </c>
      <c r="H56" s="37">
        <f aca="true" t="shared" si="8" ref="H56:W56">SUM(H51:H55)</f>
        <v>163173528</v>
      </c>
      <c r="I56" s="35">
        <f t="shared" si="8"/>
        <v>337458457</v>
      </c>
      <c r="J56" s="38">
        <f t="shared" si="8"/>
        <v>156797004</v>
      </c>
      <c r="K56" s="38">
        <f t="shared" si="8"/>
        <v>657428989</v>
      </c>
      <c r="L56" s="37">
        <f t="shared" si="8"/>
        <v>26781452</v>
      </c>
      <c r="M56" s="35">
        <f t="shared" si="8"/>
        <v>244979022</v>
      </c>
      <c r="N56" s="38">
        <f t="shared" si="8"/>
        <v>16310081</v>
      </c>
      <c r="O56" s="38">
        <f t="shared" si="8"/>
        <v>288070555</v>
      </c>
      <c r="P56" s="37">
        <f t="shared" si="8"/>
        <v>24370142</v>
      </c>
      <c r="Q56" s="35">
        <f t="shared" si="8"/>
        <v>14679316</v>
      </c>
      <c r="R56" s="38">
        <f t="shared" si="8"/>
        <v>213513417</v>
      </c>
      <c r="S56" s="38">
        <f t="shared" si="8"/>
        <v>252562875</v>
      </c>
      <c r="T56" s="37">
        <f t="shared" si="8"/>
        <v>37940911</v>
      </c>
      <c r="U56" s="35">
        <f t="shared" si="8"/>
        <v>34372839</v>
      </c>
      <c r="V56" s="38">
        <f t="shared" si="8"/>
        <v>47160256</v>
      </c>
      <c r="W56" s="38">
        <f t="shared" si="8"/>
        <v>119474006</v>
      </c>
    </row>
    <row r="57" spans="1:23" ht="12.75">
      <c r="A57" s="39"/>
      <c r="B57" s="40" t="s">
        <v>120</v>
      </c>
      <c r="C57" s="41"/>
      <c r="D57" s="42">
        <f>SUM(D5:D6,D8:D17,D19:D26,D28:D36,D38:D42,D44:D49,D51:D55)</f>
        <v>25104509132</v>
      </c>
      <c r="E57" s="43">
        <f>SUM(E5:E6,E8:E17,E19:E26,E28:E36,E38:E42,E44:E49,E51:E55)</f>
        <v>25384619951</v>
      </c>
      <c r="F57" s="43">
        <f>SUM(F5:F6,F8:F17,F19:F26,F28:F36,F38:F42,F44:F49,F51:F55)</f>
        <v>23189111584</v>
      </c>
      <c r="G57" s="44">
        <f t="shared" si="5"/>
        <v>0.9135102920099653</v>
      </c>
      <c r="H57" s="45">
        <f aca="true" t="shared" si="9" ref="H57:W57">SUM(H5:H6,H8:H17,H19:H26,H28:H36,H38:H42,H44:H49,H51:H55)</f>
        <v>3894984343</v>
      </c>
      <c r="I57" s="43">
        <f t="shared" si="9"/>
        <v>1754275058</v>
      </c>
      <c r="J57" s="46">
        <f t="shared" si="9"/>
        <v>1430424814</v>
      </c>
      <c r="K57" s="46">
        <f t="shared" si="9"/>
        <v>7079684215</v>
      </c>
      <c r="L57" s="45">
        <f t="shared" si="9"/>
        <v>1310199966</v>
      </c>
      <c r="M57" s="43">
        <f t="shared" si="9"/>
        <v>2331698737</v>
      </c>
      <c r="N57" s="46">
        <f t="shared" si="9"/>
        <v>2382350567</v>
      </c>
      <c r="O57" s="46">
        <f t="shared" si="9"/>
        <v>6024249270</v>
      </c>
      <c r="P57" s="45">
        <f t="shared" si="9"/>
        <v>1185963017</v>
      </c>
      <c r="Q57" s="43">
        <f t="shared" si="9"/>
        <v>1544564069</v>
      </c>
      <c r="R57" s="46">
        <f t="shared" si="9"/>
        <v>3531262149</v>
      </c>
      <c r="S57" s="46">
        <f t="shared" si="9"/>
        <v>6261789235</v>
      </c>
      <c r="T57" s="45">
        <f t="shared" si="9"/>
        <v>1365921124</v>
      </c>
      <c r="U57" s="43">
        <f t="shared" si="9"/>
        <v>1159502563</v>
      </c>
      <c r="V57" s="46">
        <f t="shared" si="9"/>
        <v>1297965177</v>
      </c>
      <c r="W57" s="46">
        <f t="shared" si="9"/>
        <v>3823388864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121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20</v>
      </c>
      <c r="B60" s="24" t="s">
        <v>122</v>
      </c>
      <c r="C60" s="25" t="s">
        <v>123</v>
      </c>
      <c r="D60" s="26">
        <v>6312594088</v>
      </c>
      <c r="E60" s="27">
        <v>5729939295</v>
      </c>
      <c r="F60" s="27">
        <v>5397164943</v>
      </c>
      <c r="G60" s="28">
        <f aca="true" t="shared" si="10" ref="G60:G89">IF($E60=0,0,$F60/$E60)</f>
        <v>0.9419235815830751</v>
      </c>
      <c r="H60" s="29">
        <v>660889374</v>
      </c>
      <c r="I60" s="27">
        <v>531028416</v>
      </c>
      <c r="J60" s="30">
        <v>390566639</v>
      </c>
      <c r="K60" s="30">
        <v>1582484429</v>
      </c>
      <c r="L60" s="29">
        <v>379490798</v>
      </c>
      <c r="M60" s="27">
        <v>394787794</v>
      </c>
      <c r="N60" s="30">
        <v>662928917</v>
      </c>
      <c r="O60" s="30">
        <v>1437207509</v>
      </c>
      <c r="P60" s="29">
        <v>387109307</v>
      </c>
      <c r="Q60" s="27">
        <v>392774437</v>
      </c>
      <c r="R60" s="30">
        <v>589097316</v>
      </c>
      <c r="S60" s="30">
        <v>1368981060</v>
      </c>
      <c r="T60" s="29">
        <v>412296173</v>
      </c>
      <c r="U60" s="27">
        <v>302595790</v>
      </c>
      <c r="V60" s="30">
        <v>293599982</v>
      </c>
      <c r="W60" s="30">
        <v>1008491945</v>
      </c>
    </row>
    <row r="61" spans="1:23" ht="12.75">
      <c r="A61" s="31"/>
      <c r="B61" s="32" t="s">
        <v>25</v>
      </c>
      <c r="C61" s="33"/>
      <c r="D61" s="34">
        <f>D60</f>
        <v>6312594088</v>
      </c>
      <c r="E61" s="35">
        <f>E60</f>
        <v>5729939295</v>
      </c>
      <c r="F61" s="35">
        <f>F60</f>
        <v>5397164943</v>
      </c>
      <c r="G61" s="36">
        <f t="shared" si="10"/>
        <v>0.9419235815830751</v>
      </c>
      <c r="H61" s="37">
        <f aca="true" t="shared" si="11" ref="H61:W61">H60</f>
        <v>660889374</v>
      </c>
      <c r="I61" s="35">
        <f t="shared" si="11"/>
        <v>531028416</v>
      </c>
      <c r="J61" s="38">
        <f t="shared" si="11"/>
        <v>390566639</v>
      </c>
      <c r="K61" s="38">
        <f t="shared" si="11"/>
        <v>1582484429</v>
      </c>
      <c r="L61" s="37">
        <f t="shared" si="11"/>
        <v>379490798</v>
      </c>
      <c r="M61" s="35">
        <f t="shared" si="11"/>
        <v>394787794</v>
      </c>
      <c r="N61" s="38">
        <f t="shared" si="11"/>
        <v>662928917</v>
      </c>
      <c r="O61" s="38">
        <f t="shared" si="11"/>
        <v>1437207509</v>
      </c>
      <c r="P61" s="37">
        <f t="shared" si="11"/>
        <v>387109307</v>
      </c>
      <c r="Q61" s="35">
        <f t="shared" si="11"/>
        <v>392774437</v>
      </c>
      <c r="R61" s="38">
        <f t="shared" si="11"/>
        <v>589097316</v>
      </c>
      <c r="S61" s="38">
        <f t="shared" si="11"/>
        <v>1368981060</v>
      </c>
      <c r="T61" s="37">
        <f t="shared" si="11"/>
        <v>412296173</v>
      </c>
      <c r="U61" s="35">
        <f t="shared" si="11"/>
        <v>302595790</v>
      </c>
      <c r="V61" s="38">
        <f t="shared" si="11"/>
        <v>293599982</v>
      </c>
      <c r="W61" s="38">
        <f t="shared" si="11"/>
        <v>1008491945</v>
      </c>
    </row>
    <row r="62" spans="1:23" ht="12.75">
      <c r="A62" s="23" t="s">
        <v>26</v>
      </c>
      <c r="B62" s="24" t="s">
        <v>124</v>
      </c>
      <c r="C62" s="25" t="s">
        <v>125</v>
      </c>
      <c r="D62" s="26">
        <v>112525351</v>
      </c>
      <c r="E62" s="27">
        <v>112524939</v>
      </c>
      <c r="F62" s="27">
        <v>62334878</v>
      </c>
      <c r="G62" s="28">
        <f t="shared" si="10"/>
        <v>0.5539650014829157</v>
      </c>
      <c r="H62" s="29">
        <v>4038937</v>
      </c>
      <c r="I62" s="27">
        <v>4049277</v>
      </c>
      <c r="J62" s="30">
        <v>4042493</v>
      </c>
      <c r="K62" s="30">
        <v>12130707</v>
      </c>
      <c r="L62" s="29">
        <v>3629332</v>
      </c>
      <c r="M62" s="27">
        <v>3909837</v>
      </c>
      <c r="N62" s="30">
        <v>20165702</v>
      </c>
      <c r="O62" s="30">
        <v>27704871</v>
      </c>
      <c r="P62" s="29">
        <v>3762688</v>
      </c>
      <c r="Q62" s="27">
        <v>3711699</v>
      </c>
      <c r="R62" s="30">
        <v>3345416</v>
      </c>
      <c r="S62" s="30">
        <v>10819803</v>
      </c>
      <c r="T62" s="29">
        <v>3889514</v>
      </c>
      <c r="U62" s="27">
        <v>3440606</v>
      </c>
      <c r="V62" s="30">
        <v>4349377</v>
      </c>
      <c r="W62" s="30">
        <v>11679497</v>
      </c>
    </row>
    <row r="63" spans="1:23" ht="12.75">
      <c r="A63" s="23" t="s">
        <v>26</v>
      </c>
      <c r="B63" s="24" t="s">
        <v>126</v>
      </c>
      <c r="C63" s="25" t="s">
        <v>127</v>
      </c>
      <c r="D63" s="26">
        <v>217961608</v>
      </c>
      <c r="E63" s="27">
        <v>209450000</v>
      </c>
      <c r="F63" s="27">
        <v>153686017</v>
      </c>
      <c r="G63" s="28">
        <f t="shared" si="10"/>
        <v>0.7337599283838625</v>
      </c>
      <c r="H63" s="29">
        <v>38181137</v>
      </c>
      <c r="I63" s="27">
        <v>6500049</v>
      </c>
      <c r="J63" s="30">
        <v>4549501</v>
      </c>
      <c r="K63" s="30">
        <v>49230687</v>
      </c>
      <c r="L63" s="29">
        <v>6000620</v>
      </c>
      <c r="M63" s="27">
        <v>6109896</v>
      </c>
      <c r="N63" s="30">
        <v>32815765</v>
      </c>
      <c r="O63" s="30">
        <v>44926281</v>
      </c>
      <c r="P63" s="29">
        <v>6573592</v>
      </c>
      <c r="Q63" s="27">
        <v>6814008</v>
      </c>
      <c r="R63" s="30">
        <v>27864313</v>
      </c>
      <c r="S63" s="30">
        <v>41251913</v>
      </c>
      <c r="T63" s="29">
        <v>6145712</v>
      </c>
      <c r="U63" s="27">
        <v>6065712</v>
      </c>
      <c r="V63" s="30">
        <v>6065712</v>
      </c>
      <c r="W63" s="30">
        <v>18277136</v>
      </c>
    </row>
    <row r="64" spans="1:23" ht="12.75">
      <c r="A64" s="23" t="s">
        <v>26</v>
      </c>
      <c r="B64" s="24" t="s">
        <v>128</v>
      </c>
      <c r="C64" s="25" t="s">
        <v>129</v>
      </c>
      <c r="D64" s="26">
        <v>132331987</v>
      </c>
      <c r="E64" s="27">
        <v>132727625</v>
      </c>
      <c r="F64" s="27">
        <v>76706958</v>
      </c>
      <c r="G64" s="28">
        <f t="shared" si="10"/>
        <v>0.5779276017332489</v>
      </c>
      <c r="H64" s="29">
        <v>20007580</v>
      </c>
      <c r="I64" s="27">
        <v>4088429</v>
      </c>
      <c r="J64" s="30">
        <v>2717247</v>
      </c>
      <c r="K64" s="30">
        <v>26813256</v>
      </c>
      <c r="L64" s="29">
        <v>2427571</v>
      </c>
      <c r="M64" s="27">
        <v>1949964</v>
      </c>
      <c r="N64" s="30">
        <v>19194906</v>
      </c>
      <c r="O64" s="30">
        <v>23572441</v>
      </c>
      <c r="P64" s="29">
        <v>1994311</v>
      </c>
      <c r="Q64" s="27">
        <v>2540271</v>
      </c>
      <c r="R64" s="30">
        <v>16498235</v>
      </c>
      <c r="S64" s="30">
        <v>21032817</v>
      </c>
      <c r="T64" s="29">
        <v>1825938</v>
      </c>
      <c r="U64" s="27">
        <v>1749137</v>
      </c>
      <c r="V64" s="30">
        <v>1713369</v>
      </c>
      <c r="W64" s="30">
        <v>5288444</v>
      </c>
    </row>
    <row r="65" spans="1:23" ht="12.75">
      <c r="A65" s="23" t="s">
        <v>26</v>
      </c>
      <c r="B65" s="24" t="s">
        <v>130</v>
      </c>
      <c r="C65" s="25" t="s">
        <v>131</v>
      </c>
      <c r="D65" s="26">
        <v>89547898</v>
      </c>
      <c r="E65" s="27">
        <v>81365059</v>
      </c>
      <c r="F65" s="27">
        <v>54784388</v>
      </c>
      <c r="G65" s="28">
        <f t="shared" si="10"/>
        <v>0.6733159008709132</v>
      </c>
      <c r="H65" s="29">
        <v>8654602</v>
      </c>
      <c r="I65" s="27">
        <v>4875534</v>
      </c>
      <c r="J65" s="30">
        <v>4909208</v>
      </c>
      <c r="K65" s="30">
        <v>18439344</v>
      </c>
      <c r="L65" s="29">
        <v>4852383</v>
      </c>
      <c r="M65" s="27">
        <v>4201843</v>
      </c>
      <c r="N65" s="30">
        <v>4002052</v>
      </c>
      <c r="O65" s="30">
        <v>13056278</v>
      </c>
      <c r="P65" s="29">
        <v>4134549</v>
      </c>
      <c r="Q65" s="27">
        <v>4075956</v>
      </c>
      <c r="R65" s="30">
        <v>4359502</v>
      </c>
      <c r="S65" s="30">
        <v>12570007</v>
      </c>
      <c r="T65" s="29">
        <v>3517950</v>
      </c>
      <c r="U65" s="27">
        <v>3489288</v>
      </c>
      <c r="V65" s="30">
        <v>3711521</v>
      </c>
      <c r="W65" s="30">
        <v>10718759</v>
      </c>
    </row>
    <row r="66" spans="1:23" ht="12.75">
      <c r="A66" s="23" t="s">
        <v>45</v>
      </c>
      <c r="B66" s="24" t="s">
        <v>132</v>
      </c>
      <c r="C66" s="25" t="s">
        <v>133</v>
      </c>
      <c r="D66" s="26">
        <v>64205371</v>
      </c>
      <c r="E66" s="27">
        <v>61907331</v>
      </c>
      <c r="F66" s="27">
        <v>49901085</v>
      </c>
      <c r="G66" s="28">
        <f t="shared" si="10"/>
        <v>0.8060609978485423</v>
      </c>
      <c r="H66" s="29">
        <v>11809636</v>
      </c>
      <c r="I66" s="27">
        <v>146068</v>
      </c>
      <c r="J66" s="30">
        <v>232347</v>
      </c>
      <c r="K66" s="30">
        <v>12188051</v>
      </c>
      <c r="L66" s="29">
        <v>1113974</v>
      </c>
      <c r="M66" s="27">
        <v>9108609</v>
      </c>
      <c r="N66" s="30">
        <v>858865</v>
      </c>
      <c r="O66" s="30">
        <v>11081448</v>
      </c>
      <c r="P66" s="29">
        <v>156935</v>
      </c>
      <c r="Q66" s="27">
        <v>177925</v>
      </c>
      <c r="R66" s="30">
        <v>7883723</v>
      </c>
      <c r="S66" s="30">
        <v>8218583</v>
      </c>
      <c r="T66" s="29">
        <v>16727508</v>
      </c>
      <c r="U66" s="27">
        <v>406391</v>
      </c>
      <c r="V66" s="30">
        <v>1279104</v>
      </c>
      <c r="W66" s="30">
        <v>18413003</v>
      </c>
    </row>
    <row r="67" spans="1:23" ht="12.75">
      <c r="A67" s="31"/>
      <c r="B67" s="32" t="s">
        <v>134</v>
      </c>
      <c r="C67" s="33"/>
      <c r="D67" s="34">
        <f>SUM(D62:D66)</f>
        <v>616572215</v>
      </c>
      <c r="E67" s="35">
        <f>SUM(E62:E66)</f>
        <v>597974954</v>
      </c>
      <c r="F67" s="35">
        <f>SUM(F62:F66)</f>
        <v>397413326</v>
      </c>
      <c r="G67" s="36">
        <f t="shared" si="10"/>
        <v>0.6645986146102032</v>
      </c>
      <c r="H67" s="37">
        <f aca="true" t="shared" si="12" ref="H67:W67">SUM(H62:H66)</f>
        <v>82691892</v>
      </c>
      <c r="I67" s="35">
        <f t="shared" si="12"/>
        <v>19659357</v>
      </c>
      <c r="J67" s="38">
        <f t="shared" si="12"/>
        <v>16450796</v>
      </c>
      <c r="K67" s="38">
        <f t="shared" si="12"/>
        <v>118802045</v>
      </c>
      <c r="L67" s="37">
        <f t="shared" si="12"/>
        <v>18023880</v>
      </c>
      <c r="M67" s="35">
        <f t="shared" si="12"/>
        <v>25280149</v>
      </c>
      <c r="N67" s="38">
        <f t="shared" si="12"/>
        <v>77037290</v>
      </c>
      <c r="O67" s="38">
        <f t="shared" si="12"/>
        <v>120341319</v>
      </c>
      <c r="P67" s="37">
        <f t="shared" si="12"/>
        <v>16622075</v>
      </c>
      <c r="Q67" s="35">
        <f t="shared" si="12"/>
        <v>17319859</v>
      </c>
      <c r="R67" s="38">
        <f t="shared" si="12"/>
        <v>59951189</v>
      </c>
      <c r="S67" s="38">
        <f t="shared" si="12"/>
        <v>93893123</v>
      </c>
      <c r="T67" s="37">
        <f t="shared" si="12"/>
        <v>32106622</v>
      </c>
      <c r="U67" s="35">
        <f t="shared" si="12"/>
        <v>15151134</v>
      </c>
      <c r="V67" s="38">
        <f t="shared" si="12"/>
        <v>17119083</v>
      </c>
      <c r="W67" s="38">
        <f t="shared" si="12"/>
        <v>64376839</v>
      </c>
    </row>
    <row r="68" spans="1:23" ht="12.75">
      <c r="A68" s="23" t="s">
        <v>26</v>
      </c>
      <c r="B68" s="24" t="s">
        <v>135</v>
      </c>
      <c r="C68" s="25" t="s">
        <v>136</v>
      </c>
      <c r="D68" s="26">
        <v>192682926</v>
      </c>
      <c r="E68" s="27">
        <v>192108000</v>
      </c>
      <c r="F68" s="27">
        <v>187457432</v>
      </c>
      <c r="G68" s="28">
        <f t="shared" si="10"/>
        <v>0.9757919087180128</v>
      </c>
      <c r="H68" s="29">
        <v>56299561</v>
      </c>
      <c r="I68" s="27">
        <v>11371025</v>
      </c>
      <c r="J68" s="30">
        <v>11053494</v>
      </c>
      <c r="K68" s="30">
        <v>78724080</v>
      </c>
      <c r="L68" s="29">
        <v>9750393</v>
      </c>
      <c r="M68" s="27">
        <v>21281096</v>
      </c>
      <c r="N68" s="30">
        <v>7893965</v>
      </c>
      <c r="O68" s="30">
        <v>38925454</v>
      </c>
      <c r="P68" s="29">
        <v>10373076</v>
      </c>
      <c r="Q68" s="27">
        <v>9606620</v>
      </c>
      <c r="R68" s="30">
        <v>9704198</v>
      </c>
      <c r="S68" s="30">
        <v>29683894</v>
      </c>
      <c r="T68" s="29">
        <v>6276659</v>
      </c>
      <c r="U68" s="27">
        <v>7136320</v>
      </c>
      <c r="V68" s="30">
        <v>26711025</v>
      </c>
      <c r="W68" s="30">
        <v>40124004</v>
      </c>
    </row>
    <row r="69" spans="1:23" ht="12.75">
      <c r="A69" s="23" t="s">
        <v>26</v>
      </c>
      <c r="B69" s="24" t="s">
        <v>137</v>
      </c>
      <c r="C69" s="25" t="s">
        <v>138</v>
      </c>
      <c r="D69" s="26">
        <v>72583041</v>
      </c>
      <c r="E69" s="27">
        <v>72583040</v>
      </c>
      <c r="F69" s="27">
        <v>76129460</v>
      </c>
      <c r="G69" s="28">
        <f t="shared" si="10"/>
        <v>1.0488601744980646</v>
      </c>
      <c r="H69" s="29">
        <v>19725474</v>
      </c>
      <c r="I69" s="27">
        <v>3747134</v>
      </c>
      <c r="J69" s="30">
        <v>12019006</v>
      </c>
      <c r="K69" s="30">
        <v>35491614</v>
      </c>
      <c r="L69" s="29">
        <v>2257088</v>
      </c>
      <c r="M69" s="27">
        <v>2233641</v>
      </c>
      <c r="N69" s="30">
        <v>16759112</v>
      </c>
      <c r="O69" s="30">
        <v>21249841</v>
      </c>
      <c r="P69" s="29">
        <v>2268489</v>
      </c>
      <c r="Q69" s="27">
        <v>-3311108</v>
      </c>
      <c r="R69" s="30">
        <v>14103246</v>
      </c>
      <c r="S69" s="30">
        <v>13060627</v>
      </c>
      <c r="T69" s="29">
        <v>1997809</v>
      </c>
      <c r="U69" s="27">
        <v>2052200</v>
      </c>
      <c r="V69" s="30">
        <v>2277369</v>
      </c>
      <c r="W69" s="30">
        <v>6327378</v>
      </c>
    </row>
    <row r="70" spans="1:23" ht="12.75">
      <c r="A70" s="23" t="s">
        <v>26</v>
      </c>
      <c r="B70" s="24" t="s">
        <v>139</v>
      </c>
      <c r="C70" s="25" t="s">
        <v>140</v>
      </c>
      <c r="D70" s="26">
        <v>112142419</v>
      </c>
      <c r="E70" s="27">
        <v>122374695</v>
      </c>
      <c r="F70" s="27">
        <v>117716058</v>
      </c>
      <c r="G70" s="28">
        <f t="shared" si="10"/>
        <v>0.961931369880023</v>
      </c>
      <c r="H70" s="29">
        <v>15015230</v>
      </c>
      <c r="I70" s="27">
        <v>26727869</v>
      </c>
      <c r="J70" s="30">
        <v>3805984</v>
      </c>
      <c r="K70" s="30">
        <v>45549083</v>
      </c>
      <c r="L70" s="29">
        <v>3950611</v>
      </c>
      <c r="M70" s="27">
        <v>3479144</v>
      </c>
      <c r="N70" s="30">
        <v>3862284</v>
      </c>
      <c r="O70" s="30">
        <v>11292039</v>
      </c>
      <c r="P70" s="29">
        <v>3471911</v>
      </c>
      <c r="Q70" s="27">
        <v>26078036</v>
      </c>
      <c r="R70" s="30">
        <v>20202957</v>
      </c>
      <c r="S70" s="30">
        <v>49752904</v>
      </c>
      <c r="T70" s="29">
        <v>3656809</v>
      </c>
      <c r="U70" s="27">
        <v>3686133</v>
      </c>
      <c r="V70" s="30">
        <v>3779090</v>
      </c>
      <c r="W70" s="30">
        <v>11122032</v>
      </c>
    </row>
    <row r="71" spans="1:23" ht="12.75">
      <c r="A71" s="23" t="s">
        <v>26</v>
      </c>
      <c r="B71" s="24" t="s">
        <v>141</v>
      </c>
      <c r="C71" s="25" t="s">
        <v>142</v>
      </c>
      <c r="D71" s="26">
        <v>1797825637</v>
      </c>
      <c r="E71" s="27">
        <v>1787825949</v>
      </c>
      <c r="F71" s="27">
        <v>1953209671</v>
      </c>
      <c r="G71" s="28">
        <f t="shared" si="10"/>
        <v>1.092505493665368</v>
      </c>
      <c r="H71" s="29">
        <v>291130992</v>
      </c>
      <c r="I71" s="27">
        <v>104837383</v>
      </c>
      <c r="J71" s="30">
        <v>147106890</v>
      </c>
      <c r="K71" s="30">
        <v>543075265</v>
      </c>
      <c r="L71" s="29">
        <v>135211437</v>
      </c>
      <c r="M71" s="27">
        <v>226428489</v>
      </c>
      <c r="N71" s="30">
        <v>124452423</v>
      </c>
      <c r="O71" s="30">
        <v>486092349</v>
      </c>
      <c r="P71" s="29">
        <v>128429109</v>
      </c>
      <c r="Q71" s="27">
        <v>123937292</v>
      </c>
      <c r="R71" s="30">
        <v>132659208</v>
      </c>
      <c r="S71" s="30">
        <v>385025609</v>
      </c>
      <c r="T71" s="29">
        <v>126951170</v>
      </c>
      <c r="U71" s="27">
        <v>176327401</v>
      </c>
      <c r="V71" s="30">
        <v>235737877</v>
      </c>
      <c r="W71" s="30">
        <v>539016448</v>
      </c>
    </row>
    <row r="72" spans="1:23" ht="12.75">
      <c r="A72" s="23" t="s">
        <v>26</v>
      </c>
      <c r="B72" s="24" t="s">
        <v>143</v>
      </c>
      <c r="C72" s="25" t="s">
        <v>144</v>
      </c>
      <c r="D72" s="26">
        <v>360759875</v>
      </c>
      <c r="E72" s="27">
        <v>338141000</v>
      </c>
      <c r="F72" s="27">
        <v>317949266</v>
      </c>
      <c r="G72" s="28">
        <f t="shared" si="10"/>
        <v>0.9402860522681367</v>
      </c>
      <c r="H72" s="29">
        <v>68977883</v>
      </c>
      <c r="I72" s="27">
        <v>19942824</v>
      </c>
      <c r="J72" s="30">
        <v>17530027</v>
      </c>
      <c r="K72" s="30">
        <v>106450734</v>
      </c>
      <c r="L72" s="29">
        <v>850409</v>
      </c>
      <c r="M72" s="27">
        <v>17397907</v>
      </c>
      <c r="N72" s="30">
        <v>53468756</v>
      </c>
      <c r="O72" s="30">
        <v>71717072</v>
      </c>
      <c r="P72" s="29">
        <v>18389667</v>
      </c>
      <c r="Q72" s="27">
        <v>14919606</v>
      </c>
      <c r="R72" s="30">
        <v>18184589</v>
      </c>
      <c r="S72" s="30">
        <v>51493862</v>
      </c>
      <c r="T72" s="29">
        <v>19538291</v>
      </c>
      <c r="U72" s="27">
        <v>30540030</v>
      </c>
      <c r="V72" s="30">
        <v>38209277</v>
      </c>
      <c r="W72" s="30">
        <v>88287598</v>
      </c>
    </row>
    <row r="73" spans="1:23" ht="12.75">
      <c r="A73" s="23" t="s">
        <v>45</v>
      </c>
      <c r="B73" s="24" t="s">
        <v>145</v>
      </c>
      <c r="C73" s="25" t="s">
        <v>146</v>
      </c>
      <c r="D73" s="26">
        <v>111250536</v>
      </c>
      <c r="E73" s="27">
        <v>111332022</v>
      </c>
      <c r="F73" s="27">
        <v>113000855</v>
      </c>
      <c r="G73" s="28">
        <f t="shared" si="10"/>
        <v>1.014989694519336</v>
      </c>
      <c r="H73" s="29">
        <v>42883541</v>
      </c>
      <c r="I73" s="27">
        <v>2782601</v>
      </c>
      <c r="J73" s="30">
        <v>252256</v>
      </c>
      <c r="K73" s="30">
        <v>45918398</v>
      </c>
      <c r="L73" s="29">
        <v>737893</v>
      </c>
      <c r="M73" s="27">
        <v>320843</v>
      </c>
      <c r="N73" s="30">
        <v>35207837</v>
      </c>
      <c r="O73" s="30">
        <v>36266573</v>
      </c>
      <c r="P73" s="29">
        <v>574229</v>
      </c>
      <c r="Q73" s="27">
        <v>184636</v>
      </c>
      <c r="R73" s="30">
        <v>546876</v>
      </c>
      <c r="S73" s="30">
        <v>1305741</v>
      </c>
      <c r="T73" s="29">
        <v>28498903</v>
      </c>
      <c r="U73" s="27">
        <v>505620</v>
      </c>
      <c r="V73" s="30">
        <v>505620</v>
      </c>
      <c r="W73" s="30">
        <v>29510143</v>
      </c>
    </row>
    <row r="74" spans="1:23" ht="12.75">
      <c r="A74" s="31"/>
      <c r="B74" s="32" t="s">
        <v>147</v>
      </c>
      <c r="C74" s="33"/>
      <c r="D74" s="34">
        <f>SUM(D68:D73)</f>
        <v>2647244434</v>
      </c>
      <c r="E74" s="35">
        <f>SUM(E68:E73)</f>
        <v>2624364706</v>
      </c>
      <c r="F74" s="35">
        <f>SUM(F68:F73)</f>
        <v>2765462742</v>
      </c>
      <c r="G74" s="36">
        <f t="shared" si="10"/>
        <v>1.0537646447071218</v>
      </c>
      <c r="H74" s="37">
        <f aca="true" t="shared" si="13" ref="H74:W74">SUM(H68:H73)</f>
        <v>494032681</v>
      </c>
      <c r="I74" s="35">
        <f t="shared" si="13"/>
        <v>169408836</v>
      </c>
      <c r="J74" s="38">
        <f t="shared" si="13"/>
        <v>191767657</v>
      </c>
      <c r="K74" s="38">
        <f t="shared" si="13"/>
        <v>855209174</v>
      </c>
      <c r="L74" s="37">
        <f t="shared" si="13"/>
        <v>152757831</v>
      </c>
      <c r="M74" s="35">
        <f t="shared" si="13"/>
        <v>271141120</v>
      </c>
      <c r="N74" s="38">
        <f t="shared" si="13"/>
        <v>241644377</v>
      </c>
      <c r="O74" s="38">
        <f t="shared" si="13"/>
        <v>665543328</v>
      </c>
      <c r="P74" s="37">
        <f t="shared" si="13"/>
        <v>163506481</v>
      </c>
      <c r="Q74" s="35">
        <f t="shared" si="13"/>
        <v>171415082</v>
      </c>
      <c r="R74" s="38">
        <f t="shared" si="13"/>
        <v>195401074</v>
      </c>
      <c r="S74" s="38">
        <f t="shared" si="13"/>
        <v>530322637</v>
      </c>
      <c r="T74" s="37">
        <f t="shared" si="13"/>
        <v>186919641</v>
      </c>
      <c r="U74" s="35">
        <f t="shared" si="13"/>
        <v>220247704</v>
      </c>
      <c r="V74" s="38">
        <f t="shared" si="13"/>
        <v>307220258</v>
      </c>
      <c r="W74" s="38">
        <f t="shared" si="13"/>
        <v>714387603</v>
      </c>
    </row>
    <row r="75" spans="1:23" ht="12.75">
      <c r="A75" s="23" t="s">
        <v>26</v>
      </c>
      <c r="B75" s="24" t="s">
        <v>148</v>
      </c>
      <c r="C75" s="25" t="s">
        <v>149</v>
      </c>
      <c r="D75" s="26">
        <v>392718780</v>
      </c>
      <c r="E75" s="27">
        <v>391002097</v>
      </c>
      <c r="F75" s="27">
        <v>423533108</v>
      </c>
      <c r="G75" s="28">
        <f t="shared" si="10"/>
        <v>1.0831990704131698</v>
      </c>
      <c r="H75" s="29">
        <v>81292065</v>
      </c>
      <c r="I75" s="27">
        <v>19558717</v>
      </c>
      <c r="J75" s="30">
        <v>22285265</v>
      </c>
      <c r="K75" s="30">
        <v>123136047</v>
      </c>
      <c r="L75" s="29">
        <v>18371188</v>
      </c>
      <c r="M75" s="27">
        <v>18370229</v>
      </c>
      <c r="N75" s="30">
        <v>72414745</v>
      </c>
      <c r="O75" s="30">
        <v>109156162</v>
      </c>
      <c r="P75" s="29">
        <v>17087013</v>
      </c>
      <c r="Q75" s="27">
        <v>15203381</v>
      </c>
      <c r="R75" s="30">
        <v>59620904</v>
      </c>
      <c r="S75" s="30">
        <v>91911298</v>
      </c>
      <c r="T75" s="29">
        <v>63457946</v>
      </c>
      <c r="U75" s="27">
        <v>18517929</v>
      </c>
      <c r="V75" s="30">
        <v>17353726</v>
      </c>
      <c r="W75" s="30">
        <v>99329601</v>
      </c>
    </row>
    <row r="76" spans="1:23" ht="12.75">
      <c r="A76" s="23" t="s">
        <v>26</v>
      </c>
      <c r="B76" s="24" t="s">
        <v>150</v>
      </c>
      <c r="C76" s="25" t="s">
        <v>151</v>
      </c>
      <c r="D76" s="26">
        <v>602996363</v>
      </c>
      <c r="E76" s="27">
        <v>602996363</v>
      </c>
      <c r="F76" s="27">
        <v>613251830</v>
      </c>
      <c r="G76" s="28">
        <f t="shared" si="10"/>
        <v>1.017007510541154</v>
      </c>
      <c r="H76" s="29">
        <v>103694771</v>
      </c>
      <c r="I76" s="27">
        <v>40285746</v>
      </c>
      <c r="J76" s="30">
        <v>36070635</v>
      </c>
      <c r="K76" s="30">
        <v>180051152</v>
      </c>
      <c r="L76" s="29">
        <v>65938063</v>
      </c>
      <c r="M76" s="27">
        <v>35782786</v>
      </c>
      <c r="N76" s="30">
        <v>76436897</v>
      </c>
      <c r="O76" s="30">
        <v>178157746</v>
      </c>
      <c r="P76" s="29">
        <v>39000472</v>
      </c>
      <c r="Q76" s="27">
        <v>37143242</v>
      </c>
      <c r="R76" s="30">
        <v>37025712</v>
      </c>
      <c r="S76" s="30">
        <v>113169426</v>
      </c>
      <c r="T76" s="29">
        <v>37189883</v>
      </c>
      <c r="U76" s="27">
        <v>34715802</v>
      </c>
      <c r="V76" s="30">
        <v>69967821</v>
      </c>
      <c r="W76" s="30">
        <v>141873506</v>
      </c>
    </row>
    <row r="77" spans="1:23" ht="12.75">
      <c r="A77" s="23" t="s">
        <v>26</v>
      </c>
      <c r="B77" s="24" t="s">
        <v>152</v>
      </c>
      <c r="C77" s="25" t="s">
        <v>153</v>
      </c>
      <c r="D77" s="26">
        <v>243341218</v>
      </c>
      <c r="E77" s="27">
        <v>285583000</v>
      </c>
      <c r="F77" s="27">
        <v>270041203</v>
      </c>
      <c r="G77" s="28">
        <f t="shared" si="10"/>
        <v>0.9455787039144486</v>
      </c>
      <c r="H77" s="29">
        <v>45718061</v>
      </c>
      <c r="I77" s="27">
        <v>17687725</v>
      </c>
      <c r="J77" s="30">
        <v>14761207</v>
      </c>
      <c r="K77" s="30">
        <v>78166993</v>
      </c>
      <c r="L77" s="29">
        <v>14534878</v>
      </c>
      <c r="M77" s="27">
        <v>15302443</v>
      </c>
      <c r="N77" s="30">
        <v>13344304</v>
      </c>
      <c r="O77" s="30">
        <v>43181625</v>
      </c>
      <c r="P77" s="29">
        <v>15815610</v>
      </c>
      <c r="Q77" s="27">
        <v>14367901</v>
      </c>
      <c r="R77" s="30">
        <v>13888004</v>
      </c>
      <c r="S77" s="30">
        <v>44071515</v>
      </c>
      <c r="T77" s="29">
        <v>23322613</v>
      </c>
      <c r="U77" s="27">
        <v>25800331</v>
      </c>
      <c r="V77" s="30">
        <v>55498126</v>
      </c>
      <c r="W77" s="30">
        <v>104621070</v>
      </c>
    </row>
    <row r="78" spans="1:23" ht="12.75">
      <c r="A78" s="23" t="s">
        <v>26</v>
      </c>
      <c r="B78" s="24" t="s">
        <v>154</v>
      </c>
      <c r="C78" s="25" t="s">
        <v>155</v>
      </c>
      <c r="D78" s="26">
        <v>1400829715</v>
      </c>
      <c r="E78" s="27">
        <v>1411446211</v>
      </c>
      <c r="F78" s="27">
        <v>850961424</v>
      </c>
      <c r="G78" s="28">
        <f t="shared" si="10"/>
        <v>0.6029003566470306</v>
      </c>
      <c r="H78" s="29">
        <v>220611115</v>
      </c>
      <c r="I78" s="27">
        <v>-18045875</v>
      </c>
      <c r="J78" s="30">
        <v>57006166</v>
      </c>
      <c r="K78" s="30">
        <v>259571406</v>
      </c>
      <c r="L78" s="29">
        <v>35278288</v>
      </c>
      <c r="M78" s="27">
        <v>203959555</v>
      </c>
      <c r="N78" s="30">
        <v>66527990</v>
      </c>
      <c r="O78" s="30">
        <v>305765833</v>
      </c>
      <c r="P78" s="29">
        <v>40470039</v>
      </c>
      <c r="Q78" s="27">
        <v>47576525</v>
      </c>
      <c r="R78" s="30">
        <v>47585814</v>
      </c>
      <c r="S78" s="30">
        <v>135632378</v>
      </c>
      <c r="T78" s="29">
        <v>42241977</v>
      </c>
      <c r="U78" s="27">
        <v>59114542</v>
      </c>
      <c r="V78" s="30">
        <v>48635288</v>
      </c>
      <c r="W78" s="30">
        <v>149991807</v>
      </c>
    </row>
    <row r="79" spans="1:23" ht="12.75">
      <c r="A79" s="23" t="s">
        <v>26</v>
      </c>
      <c r="B79" s="24" t="s">
        <v>156</v>
      </c>
      <c r="C79" s="25" t="s">
        <v>157</v>
      </c>
      <c r="D79" s="26">
        <v>109885728</v>
      </c>
      <c r="E79" s="27">
        <v>111679378</v>
      </c>
      <c r="F79" s="27">
        <v>113202340</v>
      </c>
      <c r="G79" s="28">
        <f t="shared" si="10"/>
        <v>1.013636913343124</v>
      </c>
      <c r="H79" s="29">
        <v>29016044</v>
      </c>
      <c r="I79" s="27">
        <v>9273550</v>
      </c>
      <c r="J79" s="30">
        <v>64140</v>
      </c>
      <c r="K79" s="30">
        <v>38353734</v>
      </c>
      <c r="L79" s="29">
        <v>4006652</v>
      </c>
      <c r="M79" s="27">
        <v>5730713</v>
      </c>
      <c r="N79" s="30">
        <v>22578063</v>
      </c>
      <c r="O79" s="30">
        <v>32315428</v>
      </c>
      <c r="P79" s="29">
        <v>5921350</v>
      </c>
      <c r="Q79" s="27">
        <v>8562769</v>
      </c>
      <c r="R79" s="30">
        <v>19749579</v>
      </c>
      <c r="S79" s="30">
        <v>34233698</v>
      </c>
      <c r="T79" s="29">
        <v>4423578</v>
      </c>
      <c r="U79" s="27">
        <v>3875902</v>
      </c>
      <c r="V79" s="30">
        <v>0</v>
      </c>
      <c r="W79" s="30">
        <v>8299480</v>
      </c>
    </row>
    <row r="80" spans="1:23" ht="12.75">
      <c r="A80" s="23" t="s">
        <v>26</v>
      </c>
      <c r="B80" s="24" t="s">
        <v>158</v>
      </c>
      <c r="C80" s="25" t="s">
        <v>159</v>
      </c>
      <c r="D80" s="26">
        <v>218108260</v>
      </c>
      <c r="E80" s="27">
        <v>218108260</v>
      </c>
      <c r="F80" s="27">
        <v>181201198</v>
      </c>
      <c r="G80" s="28">
        <f t="shared" si="10"/>
        <v>0.8307855832695195</v>
      </c>
      <c r="H80" s="29">
        <v>22523338</v>
      </c>
      <c r="I80" s="27">
        <v>10220341</v>
      </c>
      <c r="J80" s="30">
        <v>26471811</v>
      </c>
      <c r="K80" s="30">
        <v>59215490</v>
      </c>
      <c r="L80" s="29">
        <v>3177028</v>
      </c>
      <c r="M80" s="27">
        <v>9359026</v>
      </c>
      <c r="N80" s="30">
        <v>40032865</v>
      </c>
      <c r="O80" s="30">
        <v>52568919</v>
      </c>
      <c r="P80" s="29">
        <v>8562292</v>
      </c>
      <c r="Q80" s="27">
        <v>10203674</v>
      </c>
      <c r="R80" s="30">
        <v>10813172</v>
      </c>
      <c r="S80" s="30">
        <v>29579138</v>
      </c>
      <c r="T80" s="29">
        <v>10592821</v>
      </c>
      <c r="U80" s="27">
        <v>16661001</v>
      </c>
      <c r="V80" s="30">
        <v>12583829</v>
      </c>
      <c r="W80" s="30">
        <v>39837651</v>
      </c>
    </row>
    <row r="81" spans="1:23" ht="12.75">
      <c r="A81" s="23" t="s">
        <v>45</v>
      </c>
      <c r="B81" s="24" t="s">
        <v>160</v>
      </c>
      <c r="C81" s="25" t="s">
        <v>161</v>
      </c>
      <c r="D81" s="26">
        <v>95026066</v>
      </c>
      <c r="E81" s="27">
        <v>128577262</v>
      </c>
      <c r="F81" s="27">
        <v>110756178</v>
      </c>
      <c r="G81" s="28">
        <f t="shared" si="10"/>
        <v>0.8613978574221001</v>
      </c>
      <c r="H81" s="29">
        <v>35904234</v>
      </c>
      <c r="I81" s="27">
        <v>3576450</v>
      </c>
      <c r="J81" s="30">
        <v>226371</v>
      </c>
      <c r="K81" s="30">
        <v>39707055</v>
      </c>
      <c r="L81" s="29">
        <v>1425428</v>
      </c>
      <c r="M81" s="27">
        <v>29575057</v>
      </c>
      <c r="N81" s="30">
        <v>2045999</v>
      </c>
      <c r="O81" s="30">
        <v>33046484</v>
      </c>
      <c r="P81" s="29">
        <v>228469</v>
      </c>
      <c r="Q81" s="27">
        <v>579420</v>
      </c>
      <c r="R81" s="30">
        <v>23709661</v>
      </c>
      <c r="S81" s="30">
        <v>24517550</v>
      </c>
      <c r="T81" s="29">
        <v>1323832</v>
      </c>
      <c r="U81" s="27">
        <v>81237</v>
      </c>
      <c r="V81" s="30">
        <v>12080020</v>
      </c>
      <c r="W81" s="30">
        <v>13485089</v>
      </c>
    </row>
    <row r="82" spans="1:23" ht="12.75">
      <c r="A82" s="31"/>
      <c r="B82" s="32" t="s">
        <v>162</v>
      </c>
      <c r="C82" s="33"/>
      <c r="D82" s="34">
        <f>SUM(D75:D81)</f>
        <v>3062906130</v>
      </c>
      <c r="E82" s="35">
        <f>SUM(E75:E81)</f>
        <v>3149392571</v>
      </c>
      <c r="F82" s="35">
        <f>SUM(F75:F81)</f>
        <v>2562947281</v>
      </c>
      <c r="G82" s="36">
        <f t="shared" si="10"/>
        <v>0.8137909845218848</v>
      </c>
      <c r="H82" s="37">
        <f aca="true" t="shared" si="14" ref="H82:W82">SUM(H75:H81)</f>
        <v>538759628</v>
      </c>
      <c r="I82" s="35">
        <f t="shared" si="14"/>
        <v>82556654</v>
      </c>
      <c r="J82" s="38">
        <f t="shared" si="14"/>
        <v>156885595</v>
      </c>
      <c r="K82" s="38">
        <f t="shared" si="14"/>
        <v>778201877</v>
      </c>
      <c r="L82" s="37">
        <f t="shared" si="14"/>
        <v>142731525</v>
      </c>
      <c r="M82" s="35">
        <f t="shared" si="14"/>
        <v>318079809</v>
      </c>
      <c r="N82" s="38">
        <f t="shared" si="14"/>
        <v>293380863</v>
      </c>
      <c r="O82" s="38">
        <f t="shared" si="14"/>
        <v>754192197</v>
      </c>
      <c r="P82" s="37">
        <f t="shared" si="14"/>
        <v>127085245</v>
      </c>
      <c r="Q82" s="35">
        <f t="shared" si="14"/>
        <v>133636912</v>
      </c>
      <c r="R82" s="38">
        <f t="shared" si="14"/>
        <v>212392846</v>
      </c>
      <c r="S82" s="38">
        <f t="shared" si="14"/>
        <v>473115003</v>
      </c>
      <c r="T82" s="37">
        <f t="shared" si="14"/>
        <v>182552650</v>
      </c>
      <c r="U82" s="35">
        <f t="shared" si="14"/>
        <v>158766744</v>
      </c>
      <c r="V82" s="38">
        <f t="shared" si="14"/>
        <v>216118810</v>
      </c>
      <c r="W82" s="38">
        <f t="shared" si="14"/>
        <v>557438204</v>
      </c>
    </row>
    <row r="83" spans="1:23" ht="12.75">
      <c r="A83" s="23" t="s">
        <v>26</v>
      </c>
      <c r="B83" s="24" t="s">
        <v>163</v>
      </c>
      <c r="C83" s="25" t="s">
        <v>164</v>
      </c>
      <c r="D83" s="26">
        <v>447570182</v>
      </c>
      <c r="E83" s="27">
        <v>447570182</v>
      </c>
      <c r="F83" s="27">
        <v>512634280</v>
      </c>
      <c r="G83" s="28">
        <f t="shared" si="10"/>
        <v>1.1453718335507883</v>
      </c>
      <c r="H83" s="29">
        <v>104732863</v>
      </c>
      <c r="I83" s="27">
        <v>36886191</v>
      </c>
      <c r="J83" s="30">
        <v>36868328</v>
      </c>
      <c r="K83" s="30">
        <v>178487382</v>
      </c>
      <c r="L83" s="29">
        <v>35773062</v>
      </c>
      <c r="M83" s="27">
        <v>34058722</v>
      </c>
      <c r="N83" s="30">
        <v>38120209</v>
      </c>
      <c r="O83" s="30">
        <v>107951993</v>
      </c>
      <c r="P83" s="29">
        <v>34387172</v>
      </c>
      <c r="Q83" s="27">
        <v>34516454</v>
      </c>
      <c r="R83" s="30">
        <v>36659236</v>
      </c>
      <c r="S83" s="30">
        <v>105562862</v>
      </c>
      <c r="T83" s="29">
        <v>34469013</v>
      </c>
      <c r="U83" s="27">
        <v>53160422</v>
      </c>
      <c r="V83" s="30">
        <v>33002608</v>
      </c>
      <c r="W83" s="30">
        <v>120632043</v>
      </c>
    </row>
    <row r="84" spans="1:23" ht="12.75">
      <c r="A84" s="23" t="s">
        <v>26</v>
      </c>
      <c r="B84" s="24" t="s">
        <v>165</v>
      </c>
      <c r="C84" s="25" t="s">
        <v>166</v>
      </c>
      <c r="D84" s="26">
        <v>483684932</v>
      </c>
      <c r="E84" s="27">
        <v>484547000</v>
      </c>
      <c r="F84" s="27">
        <v>447317532</v>
      </c>
      <c r="G84" s="28">
        <f t="shared" si="10"/>
        <v>0.9231664461858189</v>
      </c>
      <c r="H84" s="29">
        <v>78945572</v>
      </c>
      <c r="I84" s="27">
        <v>30467103</v>
      </c>
      <c r="J84" s="30">
        <v>34709707</v>
      </c>
      <c r="K84" s="30">
        <v>144122382</v>
      </c>
      <c r="L84" s="29">
        <v>10201339</v>
      </c>
      <c r="M84" s="27">
        <v>50560396</v>
      </c>
      <c r="N84" s="30">
        <v>6297454</v>
      </c>
      <c r="O84" s="30">
        <v>67059189</v>
      </c>
      <c r="P84" s="29">
        <v>94804024</v>
      </c>
      <c r="Q84" s="27">
        <v>14885047</v>
      </c>
      <c r="R84" s="30">
        <v>51481696</v>
      </c>
      <c r="S84" s="30">
        <v>161170767</v>
      </c>
      <c r="T84" s="29">
        <v>29178567</v>
      </c>
      <c r="U84" s="27">
        <v>21628214</v>
      </c>
      <c r="V84" s="30">
        <v>24158413</v>
      </c>
      <c r="W84" s="30">
        <v>74965194</v>
      </c>
    </row>
    <row r="85" spans="1:23" ht="12.75">
      <c r="A85" s="23" t="s">
        <v>26</v>
      </c>
      <c r="B85" s="24" t="s">
        <v>167</v>
      </c>
      <c r="C85" s="25" t="s">
        <v>168</v>
      </c>
      <c r="D85" s="26">
        <v>828986180</v>
      </c>
      <c r="E85" s="27">
        <v>829294880</v>
      </c>
      <c r="F85" s="27">
        <v>757151425</v>
      </c>
      <c r="G85" s="28">
        <f t="shared" si="10"/>
        <v>0.913006269856628</v>
      </c>
      <c r="H85" s="29">
        <v>58610309</v>
      </c>
      <c r="I85" s="27">
        <v>92206901</v>
      </c>
      <c r="J85" s="30">
        <v>63763337</v>
      </c>
      <c r="K85" s="30">
        <v>214580547</v>
      </c>
      <c r="L85" s="29">
        <v>53394882</v>
      </c>
      <c r="M85" s="27">
        <v>51756222</v>
      </c>
      <c r="N85" s="30">
        <v>84964116</v>
      </c>
      <c r="O85" s="30">
        <v>190115220</v>
      </c>
      <c r="P85" s="29">
        <v>50797069</v>
      </c>
      <c r="Q85" s="27">
        <v>48456571</v>
      </c>
      <c r="R85" s="30">
        <v>46973165</v>
      </c>
      <c r="S85" s="30">
        <v>146226805</v>
      </c>
      <c r="T85" s="29">
        <v>82098523</v>
      </c>
      <c r="U85" s="27">
        <v>56805017</v>
      </c>
      <c r="V85" s="30">
        <v>67325313</v>
      </c>
      <c r="W85" s="30">
        <v>206228853</v>
      </c>
    </row>
    <row r="86" spans="1:23" ht="12.75">
      <c r="A86" s="23" t="s">
        <v>26</v>
      </c>
      <c r="B86" s="24" t="s">
        <v>169</v>
      </c>
      <c r="C86" s="25" t="s">
        <v>170</v>
      </c>
      <c r="D86" s="26">
        <v>154253106</v>
      </c>
      <c r="E86" s="27">
        <v>162620967</v>
      </c>
      <c r="F86" s="27">
        <v>91373381</v>
      </c>
      <c r="G86" s="28">
        <f t="shared" si="10"/>
        <v>0.5618794592458671</v>
      </c>
      <c r="H86" s="29">
        <v>7915569</v>
      </c>
      <c r="I86" s="27">
        <v>8469245</v>
      </c>
      <c r="J86" s="30">
        <v>6869518</v>
      </c>
      <c r="K86" s="30">
        <v>23254332</v>
      </c>
      <c r="L86" s="29">
        <v>8225775</v>
      </c>
      <c r="M86" s="27">
        <v>8058468</v>
      </c>
      <c r="N86" s="30">
        <v>7378581</v>
      </c>
      <c r="O86" s="30">
        <v>23662824</v>
      </c>
      <c r="P86" s="29">
        <v>7825656</v>
      </c>
      <c r="Q86" s="27">
        <v>7687317</v>
      </c>
      <c r="R86" s="30">
        <v>7619253</v>
      </c>
      <c r="S86" s="30">
        <v>23132226</v>
      </c>
      <c r="T86" s="29">
        <v>7292647</v>
      </c>
      <c r="U86" s="27">
        <v>7116042</v>
      </c>
      <c r="V86" s="30">
        <v>6915310</v>
      </c>
      <c r="W86" s="30">
        <v>21323999</v>
      </c>
    </row>
    <row r="87" spans="1:23" ht="12.75">
      <c r="A87" s="23" t="s">
        <v>45</v>
      </c>
      <c r="B87" s="24" t="s">
        <v>171</v>
      </c>
      <c r="C87" s="25" t="s">
        <v>172</v>
      </c>
      <c r="D87" s="26">
        <v>150248741</v>
      </c>
      <c r="E87" s="27">
        <v>155493685</v>
      </c>
      <c r="F87" s="27">
        <v>64330834</v>
      </c>
      <c r="G87" s="28">
        <f t="shared" si="10"/>
        <v>0.413719914091688</v>
      </c>
      <c r="H87" s="29">
        <v>3140157</v>
      </c>
      <c r="I87" s="27">
        <v>3140157</v>
      </c>
      <c r="J87" s="30">
        <v>218741</v>
      </c>
      <c r="K87" s="30">
        <v>6499055</v>
      </c>
      <c r="L87" s="29">
        <v>218741</v>
      </c>
      <c r="M87" s="27">
        <v>56343060</v>
      </c>
      <c r="N87" s="30">
        <v>232320</v>
      </c>
      <c r="O87" s="30">
        <v>56794121</v>
      </c>
      <c r="P87" s="29">
        <v>238820</v>
      </c>
      <c r="Q87" s="27">
        <v>238820</v>
      </c>
      <c r="R87" s="30">
        <v>163432</v>
      </c>
      <c r="S87" s="30">
        <v>641072</v>
      </c>
      <c r="T87" s="29">
        <v>163432</v>
      </c>
      <c r="U87" s="27">
        <v>116577</v>
      </c>
      <c r="V87" s="30">
        <v>116577</v>
      </c>
      <c r="W87" s="30">
        <v>396586</v>
      </c>
    </row>
    <row r="88" spans="1:23" ht="12.75">
      <c r="A88" s="31"/>
      <c r="B88" s="32" t="s">
        <v>173</v>
      </c>
      <c r="C88" s="33"/>
      <c r="D88" s="34">
        <f>SUM(D83:D87)</f>
        <v>2064743141</v>
      </c>
      <c r="E88" s="35">
        <f>SUM(E83:E87)</f>
        <v>2079526714</v>
      </c>
      <c r="F88" s="35">
        <f>SUM(F83:F87)</f>
        <v>1872807452</v>
      </c>
      <c r="G88" s="36">
        <f t="shared" si="10"/>
        <v>0.9005931202478412</v>
      </c>
      <c r="H88" s="37">
        <f aca="true" t="shared" si="15" ref="H88:W88">SUM(H83:H87)</f>
        <v>253344470</v>
      </c>
      <c r="I88" s="35">
        <f t="shared" si="15"/>
        <v>171169597</v>
      </c>
      <c r="J88" s="38">
        <f t="shared" si="15"/>
        <v>142429631</v>
      </c>
      <c r="K88" s="38">
        <f t="shared" si="15"/>
        <v>566943698</v>
      </c>
      <c r="L88" s="37">
        <f t="shared" si="15"/>
        <v>107813799</v>
      </c>
      <c r="M88" s="35">
        <f t="shared" si="15"/>
        <v>200776868</v>
      </c>
      <c r="N88" s="38">
        <f t="shared" si="15"/>
        <v>136992680</v>
      </c>
      <c r="O88" s="38">
        <f t="shared" si="15"/>
        <v>445583347</v>
      </c>
      <c r="P88" s="37">
        <f t="shared" si="15"/>
        <v>188052741</v>
      </c>
      <c r="Q88" s="35">
        <f t="shared" si="15"/>
        <v>105784209</v>
      </c>
      <c r="R88" s="38">
        <f t="shared" si="15"/>
        <v>142896782</v>
      </c>
      <c r="S88" s="38">
        <f t="shared" si="15"/>
        <v>436733732</v>
      </c>
      <c r="T88" s="37">
        <f t="shared" si="15"/>
        <v>153202182</v>
      </c>
      <c r="U88" s="35">
        <f t="shared" si="15"/>
        <v>138826272</v>
      </c>
      <c r="V88" s="38">
        <f t="shared" si="15"/>
        <v>131518221</v>
      </c>
      <c r="W88" s="38">
        <f t="shared" si="15"/>
        <v>423546675</v>
      </c>
    </row>
    <row r="89" spans="1:23" ht="12.75">
      <c r="A89" s="39"/>
      <c r="B89" s="40" t="s">
        <v>174</v>
      </c>
      <c r="C89" s="41"/>
      <c r="D89" s="42">
        <f>SUM(D60,D62:D66,D68:D73,D75:D81,D83:D87)</f>
        <v>14704060008</v>
      </c>
      <c r="E89" s="43">
        <f>SUM(E60,E62:E66,E68:E73,E75:E81,E83:E87)</f>
        <v>14181198240</v>
      </c>
      <c r="F89" s="43">
        <f>SUM(F60,F62:F66,F68:F73,F75:F81,F83:F87)</f>
        <v>12995795744</v>
      </c>
      <c r="G89" s="44">
        <f t="shared" si="10"/>
        <v>0.9164102725356161</v>
      </c>
      <c r="H89" s="45">
        <f aca="true" t="shared" si="16" ref="H89:W89">SUM(H60,H62:H66,H68:H73,H75:H81,H83:H87)</f>
        <v>2029718045</v>
      </c>
      <c r="I89" s="43">
        <f t="shared" si="16"/>
        <v>973822860</v>
      </c>
      <c r="J89" s="46">
        <f t="shared" si="16"/>
        <v>898100318</v>
      </c>
      <c r="K89" s="46">
        <f t="shared" si="16"/>
        <v>3901641223</v>
      </c>
      <c r="L89" s="45">
        <f t="shared" si="16"/>
        <v>800817833</v>
      </c>
      <c r="M89" s="43">
        <f t="shared" si="16"/>
        <v>1210065740</v>
      </c>
      <c r="N89" s="46">
        <f t="shared" si="16"/>
        <v>1411984127</v>
      </c>
      <c r="O89" s="46">
        <f t="shared" si="16"/>
        <v>3422867700</v>
      </c>
      <c r="P89" s="45">
        <f t="shared" si="16"/>
        <v>882375849</v>
      </c>
      <c r="Q89" s="43">
        <f t="shared" si="16"/>
        <v>820930499</v>
      </c>
      <c r="R89" s="46">
        <f t="shared" si="16"/>
        <v>1199739207</v>
      </c>
      <c r="S89" s="46">
        <f t="shared" si="16"/>
        <v>2903045555</v>
      </c>
      <c r="T89" s="45">
        <f t="shared" si="16"/>
        <v>967077268</v>
      </c>
      <c r="U89" s="43">
        <f t="shared" si="16"/>
        <v>835587644</v>
      </c>
      <c r="V89" s="46">
        <f t="shared" si="16"/>
        <v>965576354</v>
      </c>
      <c r="W89" s="46">
        <f t="shared" si="16"/>
        <v>2768241266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175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20</v>
      </c>
      <c r="B92" s="24" t="s">
        <v>176</v>
      </c>
      <c r="C92" s="25" t="s">
        <v>177</v>
      </c>
      <c r="D92" s="26">
        <v>26310700762</v>
      </c>
      <c r="E92" s="27">
        <v>26607068433</v>
      </c>
      <c r="F92" s="27">
        <v>26085096795</v>
      </c>
      <c r="G92" s="28">
        <f aca="true" t="shared" si="17" ref="G92:G98">IF($E92=0,0,$F92/$E92)</f>
        <v>0.9803822191341977</v>
      </c>
      <c r="H92" s="29">
        <v>2748100829</v>
      </c>
      <c r="I92" s="27">
        <v>2607732874</v>
      </c>
      <c r="J92" s="30">
        <v>2121583949</v>
      </c>
      <c r="K92" s="30">
        <v>7477417652</v>
      </c>
      <c r="L92" s="29">
        <v>1820111983</v>
      </c>
      <c r="M92" s="27">
        <v>2583789976</v>
      </c>
      <c r="N92" s="30">
        <v>2366773228</v>
      </c>
      <c r="O92" s="30">
        <v>6770675187</v>
      </c>
      <c r="P92" s="29">
        <v>1719079953</v>
      </c>
      <c r="Q92" s="27">
        <v>1793886915</v>
      </c>
      <c r="R92" s="30">
        <v>2855213181</v>
      </c>
      <c r="S92" s="30">
        <v>6368180049</v>
      </c>
      <c r="T92" s="29">
        <v>1802681833</v>
      </c>
      <c r="U92" s="27">
        <v>1761768516</v>
      </c>
      <c r="V92" s="30">
        <v>1904373558</v>
      </c>
      <c r="W92" s="30">
        <v>5468823907</v>
      </c>
    </row>
    <row r="93" spans="1:23" ht="12.75">
      <c r="A93" s="23" t="s">
        <v>20</v>
      </c>
      <c r="B93" s="24" t="s">
        <v>178</v>
      </c>
      <c r="C93" s="25" t="s">
        <v>179</v>
      </c>
      <c r="D93" s="26">
        <v>39307283000</v>
      </c>
      <c r="E93" s="27">
        <v>40793454280</v>
      </c>
      <c r="F93" s="27">
        <v>39670109304</v>
      </c>
      <c r="G93" s="28">
        <f t="shared" si="17"/>
        <v>0.972462616960811</v>
      </c>
      <c r="H93" s="29">
        <v>3033026169</v>
      </c>
      <c r="I93" s="27">
        <v>2959718536</v>
      </c>
      <c r="J93" s="30">
        <v>3391769423</v>
      </c>
      <c r="K93" s="30">
        <v>9384514128</v>
      </c>
      <c r="L93" s="29">
        <v>3234112625</v>
      </c>
      <c r="M93" s="27">
        <v>3058018697</v>
      </c>
      <c r="N93" s="30">
        <v>3825250901</v>
      </c>
      <c r="O93" s="30">
        <v>10117382223</v>
      </c>
      <c r="P93" s="29">
        <v>2860469789</v>
      </c>
      <c r="Q93" s="27">
        <v>3190723493</v>
      </c>
      <c r="R93" s="30">
        <v>4396582516</v>
      </c>
      <c r="S93" s="30">
        <v>10447775798</v>
      </c>
      <c r="T93" s="29">
        <v>2913218000</v>
      </c>
      <c r="U93" s="27">
        <v>2836151242</v>
      </c>
      <c r="V93" s="30">
        <v>3971067913</v>
      </c>
      <c r="W93" s="30">
        <v>9720437155</v>
      </c>
    </row>
    <row r="94" spans="1:23" ht="12.75">
      <c r="A94" s="23" t="s">
        <v>20</v>
      </c>
      <c r="B94" s="24" t="s">
        <v>180</v>
      </c>
      <c r="C94" s="25" t="s">
        <v>181</v>
      </c>
      <c r="D94" s="26">
        <v>24939484039</v>
      </c>
      <c r="E94" s="27">
        <v>25110961614</v>
      </c>
      <c r="F94" s="27">
        <v>24221518775</v>
      </c>
      <c r="G94" s="28">
        <f t="shared" si="17"/>
        <v>0.9645794990780395</v>
      </c>
      <c r="H94" s="29">
        <v>2417386267</v>
      </c>
      <c r="I94" s="27">
        <v>2208631997</v>
      </c>
      <c r="J94" s="30">
        <v>1819103533</v>
      </c>
      <c r="K94" s="30">
        <v>6445121797</v>
      </c>
      <c r="L94" s="29">
        <v>1777291320</v>
      </c>
      <c r="M94" s="27">
        <v>2272418646</v>
      </c>
      <c r="N94" s="30">
        <v>1936064055</v>
      </c>
      <c r="O94" s="30">
        <v>5985774021</v>
      </c>
      <c r="P94" s="29">
        <v>1472201500</v>
      </c>
      <c r="Q94" s="27">
        <v>1371891177</v>
      </c>
      <c r="R94" s="30">
        <v>3422221699</v>
      </c>
      <c r="S94" s="30">
        <v>6266314376</v>
      </c>
      <c r="T94" s="29">
        <v>1705916201</v>
      </c>
      <c r="U94" s="27">
        <v>1597115738</v>
      </c>
      <c r="V94" s="30">
        <v>2221276642</v>
      </c>
      <c r="W94" s="30">
        <v>5524308581</v>
      </c>
    </row>
    <row r="95" spans="1:23" ht="12.75">
      <c r="A95" s="31"/>
      <c r="B95" s="32" t="s">
        <v>25</v>
      </c>
      <c r="C95" s="33"/>
      <c r="D95" s="34">
        <f>SUM(D92:D94)</f>
        <v>90557467801</v>
      </c>
      <c r="E95" s="35">
        <f>SUM(E92:E94)</f>
        <v>92511484327</v>
      </c>
      <c r="F95" s="35">
        <f>SUM(F92:F94)</f>
        <v>89976724874</v>
      </c>
      <c r="G95" s="36">
        <f t="shared" si="17"/>
        <v>0.9726005968724878</v>
      </c>
      <c r="H95" s="37">
        <f aca="true" t="shared" si="18" ref="H95:W95">SUM(H92:H94)</f>
        <v>8198513265</v>
      </c>
      <c r="I95" s="35">
        <f t="shared" si="18"/>
        <v>7776083407</v>
      </c>
      <c r="J95" s="38">
        <f t="shared" si="18"/>
        <v>7332456905</v>
      </c>
      <c r="K95" s="38">
        <f t="shared" si="18"/>
        <v>23307053577</v>
      </c>
      <c r="L95" s="37">
        <f t="shared" si="18"/>
        <v>6831515928</v>
      </c>
      <c r="M95" s="35">
        <f t="shared" si="18"/>
        <v>7914227319</v>
      </c>
      <c r="N95" s="38">
        <f t="shared" si="18"/>
        <v>8128088184</v>
      </c>
      <c r="O95" s="38">
        <f t="shared" si="18"/>
        <v>22873831431</v>
      </c>
      <c r="P95" s="37">
        <f t="shared" si="18"/>
        <v>6051751242</v>
      </c>
      <c r="Q95" s="35">
        <f t="shared" si="18"/>
        <v>6356501585</v>
      </c>
      <c r="R95" s="38">
        <f t="shared" si="18"/>
        <v>10674017396</v>
      </c>
      <c r="S95" s="38">
        <f t="shared" si="18"/>
        <v>23082270223</v>
      </c>
      <c r="T95" s="37">
        <f t="shared" si="18"/>
        <v>6421816034</v>
      </c>
      <c r="U95" s="35">
        <f t="shared" si="18"/>
        <v>6195035496</v>
      </c>
      <c r="V95" s="38">
        <f t="shared" si="18"/>
        <v>8096718113</v>
      </c>
      <c r="W95" s="38">
        <f t="shared" si="18"/>
        <v>20713569643</v>
      </c>
    </row>
    <row r="96" spans="1:23" ht="12.75">
      <c r="A96" s="23" t="s">
        <v>26</v>
      </c>
      <c r="B96" s="24" t="s">
        <v>182</v>
      </c>
      <c r="C96" s="25" t="s">
        <v>183</v>
      </c>
      <c r="D96" s="26">
        <v>4708535688</v>
      </c>
      <c r="E96" s="27">
        <v>4808496278</v>
      </c>
      <c r="F96" s="27">
        <v>4817208863</v>
      </c>
      <c r="G96" s="28">
        <f t="shared" si="17"/>
        <v>1.0018119146810744</v>
      </c>
      <c r="H96" s="29">
        <v>575600445</v>
      </c>
      <c r="I96" s="27">
        <v>354085760</v>
      </c>
      <c r="J96" s="30">
        <v>358510690</v>
      </c>
      <c r="K96" s="30">
        <v>1288196895</v>
      </c>
      <c r="L96" s="29">
        <v>342040541</v>
      </c>
      <c r="M96" s="27">
        <v>534459559</v>
      </c>
      <c r="N96" s="30">
        <v>309664069</v>
      </c>
      <c r="O96" s="30">
        <v>1186164169</v>
      </c>
      <c r="P96" s="29">
        <v>407694646</v>
      </c>
      <c r="Q96" s="27">
        <v>314132111</v>
      </c>
      <c r="R96" s="30">
        <v>491728612</v>
      </c>
      <c r="S96" s="30">
        <v>1213555369</v>
      </c>
      <c r="T96" s="29">
        <v>780296020</v>
      </c>
      <c r="U96" s="27">
        <v>98302696</v>
      </c>
      <c r="V96" s="30">
        <v>250693714</v>
      </c>
      <c r="W96" s="30">
        <v>1129292430</v>
      </c>
    </row>
    <row r="97" spans="1:23" ht="12.75">
      <c r="A97" s="23" t="s">
        <v>26</v>
      </c>
      <c r="B97" s="24" t="s">
        <v>184</v>
      </c>
      <c r="C97" s="25" t="s">
        <v>185</v>
      </c>
      <c r="D97" s="26">
        <v>739384683</v>
      </c>
      <c r="E97" s="27">
        <v>774431692</v>
      </c>
      <c r="F97" s="27">
        <v>660910245</v>
      </c>
      <c r="G97" s="28">
        <f t="shared" si="17"/>
        <v>0.8534132213690448</v>
      </c>
      <c r="H97" s="29">
        <v>79949711</v>
      </c>
      <c r="I97" s="27">
        <v>54529401</v>
      </c>
      <c r="J97" s="30">
        <v>58864227</v>
      </c>
      <c r="K97" s="30">
        <v>193343339</v>
      </c>
      <c r="L97" s="29">
        <v>54467115</v>
      </c>
      <c r="M97" s="27">
        <v>75172161</v>
      </c>
      <c r="N97" s="30">
        <v>54216582</v>
      </c>
      <c r="O97" s="30">
        <v>183855858</v>
      </c>
      <c r="P97" s="29">
        <v>50836775</v>
      </c>
      <c r="Q97" s="27">
        <v>52449359</v>
      </c>
      <c r="R97" s="30">
        <v>70304646</v>
      </c>
      <c r="S97" s="30">
        <v>173590780</v>
      </c>
      <c r="T97" s="29">
        <v>52930267</v>
      </c>
      <c r="U97" s="27">
        <v>57190001</v>
      </c>
      <c r="V97" s="30">
        <v>0</v>
      </c>
      <c r="W97" s="30">
        <v>110120268</v>
      </c>
    </row>
    <row r="98" spans="1:23" ht="12.75">
      <c r="A98" s="23" t="s">
        <v>26</v>
      </c>
      <c r="B98" s="24" t="s">
        <v>186</v>
      </c>
      <c r="C98" s="25" t="s">
        <v>187</v>
      </c>
      <c r="D98" s="26">
        <v>546168132</v>
      </c>
      <c r="E98" s="27">
        <v>546168132</v>
      </c>
      <c r="F98" s="27">
        <v>533585779</v>
      </c>
      <c r="G98" s="28">
        <f t="shared" si="17"/>
        <v>0.9769624914695682</v>
      </c>
      <c r="H98" s="29">
        <v>39949886</v>
      </c>
      <c r="I98" s="27">
        <v>45006181</v>
      </c>
      <c r="J98" s="30">
        <v>44325607</v>
      </c>
      <c r="K98" s="30">
        <v>129281674</v>
      </c>
      <c r="L98" s="29">
        <v>45983004</v>
      </c>
      <c r="M98" s="27">
        <v>46298139</v>
      </c>
      <c r="N98" s="30">
        <v>35393390</v>
      </c>
      <c r="O98" s="30">
        <v>127674533</v>
      </c>
      <c r="P98" s="29">
        <v>42343146</v>
      </c>
      <c r="Q98" s="27">
        <v>52387836</v>
      </c>
      <c r="R98" s="30">
        <v>43766127</v>
      </c>
      <c r="S98" s="30">
        <v>138497109</v>
      </c>
      <c r="T98" s="29">
        <v>40068588</v>
      </c>
      <c r="U98" s="27">
        <v>44548012</v>
      </c>
      <c r="V98" s="30">
        <v>53515863</v>
      </c>
      <c r="W98" s="30">
        <v>138132463</v>
      </c>
    </row>
    <row r="99" spans="1:23" ht="12.75">
      <c r="A99" s="23" t="s">
        <v>45</v>
      </c>
      <c r="B99" s="24" t="s">
        <v>188</v>
      </c>
      <c r="C99" s="25" t="s">
        <v>189</v>
      </c>
      <c r="D99" s="26">
        <v>348845663</v>
      </c>
      <c r="E99" s="27">
        <v>379831481</v>
      </c>
      <c r="F99" s="27">
        <v>343004862</v>
      </c>
      <c r="G99" s="28">
        <f aca="true" t="shared" si="19" ref="G99:G107">IF($E99=0,0,$F99/$E99)</f>
        <v>0.9030448479334972</v>
      </c>
      <c r="H99" s="29">
        <v>96247395</v>
      </c>
      <c r="I99" s="27">
        <v>1790273</v>
      </c>
      <c r="J99" s="30">
        <v>6924079</v>
      </c>
      <c r="K99" s="30">
        <v>104961747</v>
      </c>
      <c r="L99" s="29">
        <v>13009061</v>
      </c>
      <c r="M99" s="27">
        <v>87544097</v>
      </c>
      <c r="N99" s="30">
        <v>1419832</v>
      </c>
      <c r="O99" s="30">
        <v>101972990</v>
      </c>
      <c r="P99" s="29">
        <v>12638355</v>
      </c>
      <c r="Q99" s="27">
        <v>6479031</v>
      </c>
      <c r="R99" s="30">
        <v>70474714</v>
      </c>
      <c r="S99" s="30">
        <v>89592100</v>
      </c>
      <c r="T99" s="29">
        <v>26644943</v>
      </c>
      <c r="U99" s="27">
        <v>10925764</v>
      </c>
      <c r="V99" s="30">
        <v>8907318</v>
      </c>
      <c r="W99" s="30">
        <v>46478025</v>
      </c>
    </row>
    <row r="100" spans="1:23" ht="12.75">
      <c r="A100" s="31"/>
      <c r="B100" s="32" t="s">
        <v>190</v>
      </c>
      <c r="C100" s="33"/>
      <c r="D100" s="34">
        <f>SUM(D96:D99)</f>
        <v>6342934166</v>
      </c>
      <c r="E100" s="35">
        <f>SUM(E96:E99)</f>
        <v>6508927583</v>
      </c>
      <c r="F100" s="35">
        <f>SUM(F96:F99)</f>
        <v>6354709749</v>
      </c>
      <c r="G100" s="36">
        <f t="shared" si="19"/>
        <v>0.9763067214939085</v>
      </c>
      <c r="H100" s="37">
        <f aca="true" t="shared" si="20" ref="H100:W100">SUM(H96:H99)</f>
        <v>791747437</v>
      </c>
      <c r="I100" s="35">
        <f t="shared" si="20"/>
        <v>455411615</v>
      </c>
      <c r="J100" s="38">
        <f t="shared" si="20"/>
        <v>468624603</v>
      </c>
      <c r="K100" s="38">
        <f t="shared" si="20"/>
        <v>1715783655</v>
      </c>
      <c r="L100" s="37">
        <f t="shared" si="20"/>
        <v>455499721</v>
      </c>
      <c r="M100" s="35">
        <f t="shared" si="20"/>
        <v>743473956</v>
      </c>
      <c r="N100" s="38">
        <f t="shared" si="20"/>
        <v>400693873</v>
      </c>
      <c r="O100" s="38">
        <f t="shared" si="20"/>
        <v>1599667550</v>
      </c>
      <c r="P100" s="37">
        <f t="shared" si="20"/>
        <v>513512922</v>
      </c>
      <c r="Q100" s="35">
        <f t="shared" si="20"/>
        <v>425448337</v>
      </c>
      <c r="R100" s="38">
        <f t="shared" si="20"/>
        <v>676274099</v>
      </c>
      <c r="S100" s="38">
        <f t="shared" si="20"/>
        <v>1615235358</v>
      </c>
      <c r="T100" s="37">
        <f t="shared" si="20"/>
        <v>899939818</v>
      </c>
      <c r="U100" s="35">
        <f t="shared" si="20"/>
        <v>210966473</v>
      </c>
      <c r="V100" s="38">
        <f t="shared" si="20"/>
        <v>313116895</v>
      </c>
      <c r="W100" s="38">
        <f t="shared" si="20"/>
        <v>1424023186</v>
      </c>
    </row>
    <row r="101" spans="1:23" ht="12.75">
      <c r="A101" s="23" t="s">
        <v>26</v>
      </c>
      <c r="B101" s="24" t="s">
        <v>191</v>
      </c>
      <c r="C101" s="25" t="s">
        <v>192</v>
      </c>
      <c r="D101" s="26">
        <v>2001307949</v>
      </c>
      <c r="E101" s="27">
        <v>2036247569</v>
      </c>
      <c r="F101" s="27">
        <v>1985957520</v>
      </c>
      <c r="G101" s="28">
        <f t="shared" si="19"/>
        <v>0.9753025861071022</v>
      </c>
      <c r="H101" s="29">
        <v>230567406</v>
      </c>
      <c r="I101" s="27">
        <v>147530088</v>
      </c>
      <c r="J101" s="30">
        <v>192772501</v>
      </c>
      <c r="K101" s="30">
        <v>570869995</v>
      </c>
      <c r="L101" s="29">
        <v>119171333</v>
      </c>
      <c r="M101" s="27">
        <v>143664593</v>
      </c>
      <c r="N101" s="30">
        <v>145486470</v>
      </c>
      <c r="O101" s="30">
        <v>408322396</v>
      </c>
      <c r="P101" s="29">
        <v>143755104</v>
      </c>
      <c r="Q101" s="27">
        <v>153665970</v>
      </c>
      <c r="R101" s="30">
        <v>277886981</v>
      </c>
      <c r="S101" s="30">
        <v>575308055</v>
      </c>
      <c r="T101" s="29">
        <v>133766233</v>
      </c>
      <c r="U101" s="27">
        <v>133475495</v>
      </c>
      <c r="V101" s="30">
        <v>164215346</v>
      </c>
      <c r="W101" s="30">
        <v>431457074</v>
      </c>
    </row>
    <row r="102" spans="1:23" ht="12.75">
      <c r="A102" s="23" t="s">
        <v>26</v>
      </c>
      <c r="B102" s="24" t="s">
        <v>193</v>
      </c>
      <c r="C102" s="25" t="s">
        <v>194</v>
      </c>
      <c r="D102" s="26">
        <v>939819056</v>
      </c>
      <c r="E102" s="27">
        <v>908386976</v>
      </c>
      <c r="F102" s="27">
        <v>829135832</v>
      </c>
      <c r="G102" s="28">
        <f t="shared" si="19"/>
        <v>0.912756186411902</v>
      </c>
      <c r="H102" s="29">
        <v>103441583</v>
      </c>
      <c r="I102" s="27">
        <v>61661342</v>
      </c>
      <c r="J102" s="30">
        <v>61030323</v>
      </c>
      <c r="K102" s="30">
        <v>226133248</v>
      </c>
      <c r="L102" s="29">
        <v>59987365</v>
      </c>
      <c r="M102" s="27">
        <v>64599565</v>
      </c>
      <c r="N102" s="30">
        <v>84418641</v>
      </c>
      <c r="O102" s="30">
        <v>209005571</v>
      </c>
      <c r="P102" s="29">
        <v>54398281</v>
      </c>
      <c r="Q102" s="27">
        <v>87664283</v>
      </c>
      <c r="R102" s="30">
        <v>54780978</v>
      </c>
      <c r="S102" s="30">
        <v>196843542</v>
      </c>
      <c r="T102" s="29">
        <v>35276639</v>
      </c>
      <c r="U102" s="27">
        <v>79375603</v>
      </c>
      <c r="V102" s="30">
        <v>82501229</v>
      </c>
      <c r="W102" s="30">
        <v>197153471</v>
      </c>
    </row>
    <row r="103" spans="1:23" ht="12.75">
      <c r="A103" s="23" t="s">
        <v>26</v>
      </c>
      <c r="B103" s="24" t="s">
        <v>195</v>
      </c>
      <c r="C103" s="25" t="s">
        <v>196</v>
      </c>
      <c r="D103" s="26">
        <v>474256880</v>
      </c>
      <c r="E103" s="27">
        <v>622833502</v>
      </c>
      <c r="F103" s="27">
        <v>589063619</v>
      </c>
      <c r="G103" s="28">
        <f t="shared" si="19"/>
        <v>0.9457802399974303</v>
      </c>
      <c r="H103" s="29">
        <v>81192405</v>
      </c>
      <c r="I103" s="27">
        <v>61145516</v>
      </c>
      <c r="J103" s="30">
        <v>45852100</v>
      </c>
      <c r="K103" s="30">
        <v>188190021</v>
      </c>
      <c r="L103" s="29">
        <v>37741365</v>
      </c>
      <c r="M103" s="27">
        <v>0</v>
      </c>
      <c r="N103" s="30">
        <v>73322930</v>
      </c>
      <c r="O103" s="30">
        <v>111064295</v>
      </c>
      <c r="P103" s="29">
        <v>36423631</v>
      </c>
      <c r="Q103" s="27">
        <v>0</v>
      </c>
      <c r="R103" s="30">
        <v>62025718</v>
      </c>
      <c r="S103" s="30">
        <v>98449349</v>
      </c>
      <c r="T103" s="29">
        <v>62025718</v>
      </c>
      <c r="U103" s="27">
        <v>74643538</v>
      </c>
      <c r="V103" s="30">
        <v>54690698</v>
      </c>
      <c r="W103" s="30">
        <v>191359954</v>
      </c>
    </row>
    <row r="104" spans="1:23" ht="12.75">
      <c r="A104" s="23" t="s">
        <v>26</v>
      </c>
      <c r="B104" s="24" t="s">
        <v>197</v>
      </c>
      <c r="C104" s="25" t="s">
        <v>198</v>
      </c>
      <c r="D104" s="26">
        <v>1170174982</v>
      </c>
      <c r="E104" s="27">
        <v>1301472277</v>
      </c>
      <c r="F104" s="27">
        <v>921530032</v>
      </c>
      <c r="G104" s="28">
        <f t="shared" si="19"/>
        <v>0.7080673543997434</v>
      </c>
      <c r="H104" s="29">
        <v>137475613</v>
      </c>
      <c r="I104" s="27">
        <v>86943930</v>
      </c>
      <c r="J104" s="30">
        <v>92029578</v>
      </c>
      <c r="K104" s="30">
        <v>316449121</v>
      </c>
      <c r="L104" s="29">
        <v>81236835</v>
      </c>
      <c r="M104" s="27">
        <v>61883724</v>
      </c>
      <c r="N104" s="30">
        <v>10358339</v>
      </c>
      <c r="O104" s="30">
        <v>153478898</v>
      </c>
      <c r="P104" s="29">
        <v>66574659</v>
      </c>
      <c r="Q104" s="27">
        <v>80919366</v>
      </c>
      <c r="R104" s="30">
        <v>126175668</v>
      </c>
      <c r="S104" s="30">
        <v>273669693</v>
      </c>
      <c r="T104" s="29">
        <v>62960915</v>
      </c>
      <c r="U104" s="27">
        <v>59475290</v>
      </c>
      <c r="V104" s="30">
        <v>55496115</v>
      </c>
      <c r="W104" s="30">
        <v>177932320</v>
      </c>
    </row>
    <row r="105" spans="1:23" ht="12.75">
      <c r="A105" s="23" t="s">
        <v>45</v>
      </c>
      <c r="B105" s="24" t="s">
        <v>199</v>
      </c>
      <c r="C105" s="25" t="s">
        <v>200</v>
      </c>
      <c r="D105" s="26">
        <v>287987001</v>
      </c>
      <c r="E105" s="27">
        <v>287987001</v>
      </c>
      <c r="F105" s="27">
        <v>169790833</v>
      </c>
      <c r="G105" s="28">
        <f t="shared" si="19"/>
        <v>0.5895781143260699</v>
      </c>
      <c r="H105" s="29">
        <v>72409329</v>
      </c>
      <c r="I105" s="27">
        <v>6354652</v>
      </c>
      <c r="J105" s="30">
        <v>3700598</v>
      </c>
      <c r="K105" s="30">
        <v>82464579</v>
      </c>
      <c r="L105" s="29">
        <v>18774478</v>
      </c>
      <c r="M105" s="27">
        <v>58714</v>
      </c>
      <c r="N105" s="30">
        <v>931596</v>
      </c>
      <c r="O105" s="30">
        <v>19764788</v>
      </c>
      <c r="P105" s="29">
        <v>6632</v>
      </c>
      <c r="Q105" s="27">
        <v>17619417</v>
      </c>
      <c r="R105" s="30">
        <v>48955383</v>
      </c>
      <c r="S105" s="30">
        <v>66581432</v>
      </c>
      <c r="T105" s="29">
        <v>536373</v>
      </c>
      <c r="U105" s="27">
        <v>408197</v>
      </c>
      <c r="V105" s="30">
        <v>35464</v>
      </c>
      <c r="W105" s="30">
        <v>980034</v>
      </c>
    </row>
    <row r="106" spans="1:23" ht="12.75">
      <c r="A106" s="31"/>
      <c r="B106" s="32" t="s">
        <v>201</v>
      </c>
      <c r="C106" s="33"/>
      <c r="D106" s="34">
        <f>SUM(D101:D105)</f>
        <v>4873545868</v>
      </c>
      <c r="E106" s="35">
        <f>SUM(E101:E105)</f>
        <v>5156927325</v>
      </c>
      <c r="F106" s="35">
        <f>SUM(F101:F105)</f>
        <v>4495477836</v>
      </c>
      <c r="G106" s="36">
        <f t="shared" si="19"/>
        <v>0.8717357357755667</v>
      </c>
      <c r="H106" s="37">
        <f aca="true" t="shared" si="21" ref="H106:W106">SUM(H101:H105)</f>
        <v>625086336</v>
      </c>
      <c r="I106" s="35">
        <f t="shared" si="21"/>
        <v>363635528</v>
      </c>
      <c r="J106" s="38">
        <f t="shared" si="21"/>
        <v>395385100</v>
      </c>
      <c r="K106" s="38">
        <f t="shared" si="21"/>
        <v>1384106964</v>
      </c>
      <c r="L106" s="37">
        <f t="shared" si="21"/>
        <v>316911376</v>
      </c>
      <c r="M106" s="35">
        <f t="shared" si="21"/>
        <v>270206596</v>
      </c>
      <c r="N106" s="38">
        <f t="shared" si="21"/>
        <v>314517976</v>
      </c>
      <c r="O106" s="38">
        <f t="shared" si="21"/>
        <v>901635948</v>
      </c>
      <c r="P106" s="37">
        <f t="shared" si="21"/>
        <v>301158307</v>
      </c>
      <c r="Q106" s="35">
        <f t="shared" si="21"/>
        <v>339869036</v>
      </c>
      <c r="R106" s="38">
        <f t="shared" si="21"/>
        <v>569824728</v>
      </c>
      <c r="S106" s="38">
        <f t="shared" si="21"/>
        <v>1210852071</v>
      </c>
      <c r="T106" s="37">
        <f t="shared" si="21"/>
        <v>294565878</v>
      </c>
      <c r="U106" s="35">
        <f t="shared" si="21"/>
        <v>347378123</v>
      </c>
      <c r="V106" s="38">
        <f t="shared" si="21"/>
        <v>356938852</v>
      </c>
      <c r="W106" s="38">
        <f t="shared" si="21"/>
        <v>998882853</v>
      </c>
    </row>
    <row r="107" spans="1:23" ht="12.75">
      <c r="A107" s="39"/>
      <c r="B107" s="40" t="s">
        <v>202</v>
      </c>
      <c r="C107" s="41"/>
      <c r="D107" s="42">
        <f>SUM(D92:D94,D96:D99,D101:D105)</f>
        <v>101773947835</v>
      </c>
      <c r="E107" s="43">
        <f>SUM(E92:E94,E96:E99,E101:E105)</f>
        <v>104177339235</v>
      </c>
      <c r="F107" s="43">
        <f>SUM(F92:F94,F96:F99,F101:F105)</f>
        <v>100826912459</v>
      </c>
      <c r="G107" s="44">
        <f t="shared" si="19"/>
        <v>0.9678391980386233</v>
      </c>
      <c r="H107" s="45">
        <f aca="true" t="shared" si="22" ref="H107:W107">SUM(H92:H94,H96:H99,H101:H105)</f>
        <v>9615347038</v>
      </c>
      <c r="I107" s="43">
        <f t="shared" si="22"/>
        <v>8595130550</v>
      </c>
      <c r="J107" s="46">
        <f t="shared" si="22"/>
        <v>8196466608</v>
      </c>
      <c r="K107" s="46">
        <f t="shared" si="22"/>
        <v>26406944196</v>
      </c>
      <c r="L107" s="45">
        <f t="shared" si="22"/>
        <v>7603927025</v>
      </c>
      <c r="M107" s="43">
        <f t="shared" si="22"/>
        <v>8927907871</v>
      </c>
      <c r="N107" s="46">
        <f t="shared" si="22"/>
        <v>8843300033</v>
      </c>
      <c r="O107" s="46">
        <f t="shared" si="22"/>
        <v>25375134929</v>
      </c>
      <c r="P107" s="45">
        <f t="shared" si="22"/>
        <v>6866422471</v>
      </c>
      <c r="Q107" s="43">
        <f t="shared" si="22"/>
        <v>7121818958</v>
      </c>
      <c r="R107" s="46">
        <f t="shared" si="22"/>
        <v>11920116223</v>
      </c>
      <c r="S107" s="46">
        <f t="shared" si="22"/>
        <v>25908357652</v>
      </c>
      <c r="T107" s="45">
        <f t="shared" si="22"/>
        <v>7616321730</v>
      </c>
      <c r="U107" s="43">
        <f t="shared" si="22"/>
        <v>6753380092</v>
      </c>
      <c r="V107" s="46">
        <f t="shared" si="22"/>
        <v>8766773860</v>
      </c>
      <c r="W107" s="46">
        <f t="shared" si="22"/>
        <v>23136475682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203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20</v>
      </c>
      <c r="B110" s="24" t="s">
        <v>204</v>
      </c>
      <c r="C110" s="25" t="s">
        <v>205</v>
      </c>
      <c r="D110" s="26">
        <v>26725375219</v>
      </c>
      <c r="E110" s="27">
        <v>26794956379</v>
      </c>
      <c r="F110" s="27">
        <v>27038904427</v>
      </c>
      <c r="G110" s="28">
        <f aca="true" t="shared" si="23" ref="G110:G141">IF($E110=0,0,$F110/$E110)</f>
        <v>1.0091042524775742</v>
      </c>
      <c r="H110" s="29">
        <v>2653665305</v>
      </c>
      <c r="I110" s="27">
        <v>2641771710</v>
      </c>
      <c r="J110" s="30">
        <v>1841417126</v>
      </c>
      <c r="K110" s="30">
        <v>7136854141</v>
      </c>
      <c r="L110" s="29">
        <v>1948596265</v>
      </c>
      <c r="M110" s="27">
        <v>2166532518</v>
      </c>
      <c r="N110" s="30">
        <v>2887877269</v>
      </c>
      <c r="O110" s="30">
        <v>7003006052</v>
      </c>
      <c r="P110" s="29">
        <v>1846156707</v>
      </c>
      <c r="Q110" s="27">
        <v>1925868648</v>
      </c>
      <c r="R110" s="30">
        <v>3517436867</v>
      </c>
      <c r="S110" s="30">
        <v>7289462222</v>
      </c>
      <c r="T110" s="29">
        <v>1966669212</v>
      </c>
      <c r="U110" s="27">
        <v>1889047435</v>
      </c>
      <c r="V110" s="30">
        <v>1753865365</v>
      </c>
      <c r="W110" s="30">
        <v>5609582012</v>
      </c>
    </row>
    <row r="111" spans="1:23" ht="12.75">
      <c r="A111" s="31"/>
      <c r="B111" s="32" t="s">
        <v>25</v>
      </c>
      <c r="C111" s="33"/>
      <c r="D111" s="34">
        <f>D110</f>
        <v>26725375219</v>
      </c>
      <c r="E111" s="35">
        <f>E110</f>
        <v>26794956379</v>
      </c>
      <c r="F111" s="35">
        <f>F110</f>
        <v>27038904427</v>
      </c>
      <c r="G111" s="36">
        <f t="shared" si="23"/>
        <v>1.0091042524775742</v>
      </c>
      <c r="H111" s="37">
        <f aca="true" t="shared" si="24" ref="H111:W111">H110</f>
        <v>2653665305</v>
      </c>
      <c r="I111" s="35">
        <f t="shared" si="24"/>
        <v>2641771710</v>
      </c>
      <c r="J111" s="38">
        <f t="shared" si="24"/>
        <v>1841417126</v>
      </c>
      <c r="K111" s="38">
        <f t="shared" si="24"/>
        <v>7136854141</v>
      </c>
      <c r="L111" s="37">
        <f t="shared" si="24"/>
        <v>1948596265</v>
      </c>
      <c r="M111" s="35">
        <f t="shared" si="24"/>
        <v>2166532518</v>
      </c>
      <c r="N111" s="38">
        <f t="shared" si="24"/>
        <v>2887877269</v>
      </c>
      <c r="O111" s="38">
        <f t="shared" si="24"/>
        <v>7003006052</v>
      </c>
      <c r="P111" s="37">
        <f t="shared" si="24"/>
        <v>1846156707</v>
      </c>
      <c r="Q111" s="35">
        <f t="shared" si="24"/>
        <v>1925868648</v>
      </c>
      <c r="R111" s="38">
        <f t="shared" si="24"/>
        <v>3517436867</v>
      </c>
      <c r="S111" s="38">
        <f t="shared" si="24"/>
        <v>7289462222</v>
      </c>
      <c r="T111" s="37">
        <f t="shared" si="24"/>
        <v>1966669212</v>
      </c>
      <c r="U111" s="35">
        <f t="shared" si="24"/>
        <v>1889047435</v>
      </c>
      <c r="V111" s="38">
        <f t="shared" si="24"/>
        <v>1753865365</v>
      </c>
      <c r="W111" s="38">
        <f t="shared" si="24"/>
        <v>5609582012</v>
      </c>
    </row>
    <row r="112" spans="1:23" ht="12.75">
      <c r="A112" s="23" t="s">
        <v>26</v>
      </c>
      <c r="B112" s="24" t="s">
        <v>206</v>
      </c>
      <c r="C112" s="25" t="s">
        <v>207</v>
      </c>
      <c r="D112" s="26">
        <v>63680667</v>
      </c>
      <c r="E112" s="27">
        <v>75493814</v>
      </c>
      <c r="F112" s="27">
        <v>66024086</v>
      </c>
      <c r="G112" s="28">
        <f t="shared" si="23"/>
        <v>0.8745628615345887</v>
      </c>
      <c r="H112" s="29">
        <v>19580786</v>
      </c>
      <c r="I112" s="27">
        <v>507856</v>
      </c>
      <c r="J112" s="30">
        <v>1133355</v>
      </c>
      <c r="K112" s="30">
        <v>21221997</v>
      </c>
      <c r="L112" s="29">
        <v>474998</v>
      </c>
      <c r="M112" s="27">
        <v>17884538</v>
      </c>
      <c r="N112" s="30">
        <v>1408636</v>
      </c>
      <c r="O112" s="30">
        <v>19768172</v>
      </c>
      <c r="P112" s="29">
        <v>1078867</v>
      </c>
      <c r="Q112" s="27">
        <v>1568505</v>
      </c>
      <c r="R112" s="30">
        <v>13876327</v>
      </c>
      <c r="S112" s="30">
        <v>16523699</v>
      </c>
      <c r="T112" s="29">
        <v>505926</v>
      </c>
      <c r="U112" s="27">
        <v>2790331</v>
      </c>
      <c r="V112" s="30">
        <v>5213961</v>
      </c>
      <c r="W112" s="30">
        <v>8510218</v>
      </c>
    </row>
    <row r="113" spans="1:23" ht="12.75">
      <c r="A113" s="23" t="s">
        <v>26</v>
      </c>
      <c r="B113" s="24" t="s">
        <v>208</v>
      </c>
      <c r="C113" s="25" t="s">
        <v>209</v>
      </c>
      <c r="D113" s="26">
        <v>150943490</v>
      </c>
      <c r="E113" s="27">
        <v>147796104</v>
      </c>
      <c r="F113" s="27">
        <v>132775824</v>
      </c>
      <c r="G113" s="28">
        <f t="shared" si="23"/>
        <v>0.8983716106616721</v>
      </c>
      <c r="H113" s="29">
        <v>94082198</v>
      </c>
      <c r="I113" s="27">
        <v>854190</v>
      </c>
      <c r="J113" s="30">
        <v>1293240</v>
      </c>
      <c r="K113" s="30">
        <v>96229628</v>
      </c>
      <c r="L113" s="29">
        <v>1295576</v>
      </c>
      <c r="M113" s="27">
        <v>15529628</v>
      </c>
      <c r="N113" s="30">
        <v>810772</v>
      </c>
      <c r="O113" s="30">
        <v>17635976</v>
      </c>
      <c r="P113" s="29">
        <v>1707265</v>
      </c>
      <c r="Q113" s="27">
        <v>865254</v>
      </c>
      <c r="R113" s="30">
        <v>13195264</v>
      </c>
      <c r="S113" s="30">
        <v>15767783</v>
      </c>
      <c r="T113" s="29">
        <v>1582431</v>
      </c>
      <c r="U113" s="27">
        <v>687487</v>
      </c>
      <c r="V113" s="30">
        <v>872519</v>
      </c>
      <c r="W113" s="30">
        <v>3142437</v>
      </c>
    </row>
    <row r="114" spans="1:23" ht="12.75">
      <c r="A114" s="23" t="s">
        <v>26</v>
      </c>
      <c r="B114" s="24" t="s">
        <v>210</v>
      </c>
      <c r="C114" s="25" t="s">
        <v>211</v>
      </c>
      <c r="D114" s="26">
        <v>127476942</v>
      </c>
      <c r="E114" s="27">
        <v>122816752</v>
      </c>
      <c r="F114" s="27">
        <v>120995278</v>
      </c>
      <c r="G114" s="28">
        <f t="shared" si="23"/>
        <v>0.9851691730131408</v>
      </c>
      <c r="H114" s="29">
        <v>13402157</v>
      </c>
      <c r="I114" s="27">
        <v>6619765</v>
      </c>
      <c r="J114" s="30">
        <v>8808396</v>
      </c>
      <c r="K114" s="30">
        <v>28830318</v>
      </c>
      <c r="L114" s="29">
        <v>8735159</v>
      </c>
      <c r="M114" s="27">
        <v>8113994</v>
      </c>
      <c r="N114" s="30">
        <v>9634954</v>
      </c>
      <c r="O114" s="30">
        <v>26484107</v>
      </c>
      <c r="P114" s="29">
        <v>9149628</v>
      </c>
      <c r="Q114" s="27">
        <v>9430683</v>
      </c>
      <c r="R114" s="30">
        <v>7337508</v>
      </c>
      <c r="S114" s="30">
        <v>25917819</v>
      </c>
      <c r="T114" s="29">
        <v>13582328</v>
      </c>
      <c r="U114" s="27">
        <v>8333601</v>
      </c>
      <c r="V114" s="30">
        <v>17847105</v>
      </c>
      <c r="W114" s="30">
        <v>39763034</v>
      </c>
    </row>
    <row r="115" spans="1:23" ht="12.75">
      <c r="A115" s="23" t="s">
        <v>26</v>
      </c>
      <c r="B115" s="24" t="s">
        <v>212</v>
      </c>
      <c r="C115" s="25" t="s">
        <v>213</v>
      </c>
      <c r="D115" s="26">
        <v>117490423</v>
      </c>
      <c r="E115" s="27">
        <v>123688677</v>
      </c>
      <c r="F115" s="27">
        <v>132729327</v>
      </c>
      <c r="G115" s="28">
        <f t="shared" si="23"/>
        <v>1.0730919775300047</v>
      </c>
      <c r="H115" s="29">
        <v>15225070</v>
      </c>
      <c r="I115" s="27">
        <v>9592757</v>
      </c>
      <c r="J115" s="30">
        <v>28322242</v>
      </c>
      <c r="K115" s="30">
        <v>53140069</v>
      </c>
      <c r="L115" s="29">
        <v>4386245</v>
      </c>
      <c r="M115" s="27">
        <v>24273032</v>
      </c>
      <c r="N115" s="30">
        <v>3921854</v>
      </c>
      <c r="O115" s="30">
        <v>32581131</v>
      </c>
      <c r="P115" s="29">
        <v>3211534</v>
      </c>
      <c r="Q115" s="27">
        <v>5751254</v>
      </c>
      <c r="R115" s="30">
        <v>6984623</v>
      </c>
      <c r="S115" s="30">
        <v>15947411</v>
      </c>
      <c r="T115" s="29">
        <v>25695556</v>
      </c>
      <c r="U115" s="27">
        <v>789703</v>
      </c>
      <c r="V115" s="30">
        <v>4575457</v>
      </c>
      <c r="W115" s="30">
        <v>31060716</v>
      </c>
    </row>
    <row r="116" spans="1:23" ht="12.75">
      <c r="A116" s="23" t="s">
        <v>26</v>
      </c>
      <c r="B116" s="24" t="s">
        <v>214</v>
      </c>
      <c r="C116" s="25" t="s">
        <v>215</v>
      </c>
      <c r="D116" s="26">
        <v>44269000</v>
      </c>
      <c r="E116" s="27">
        <v>44311529</v>
      </c>
      <c r="F116" s="27">
        <v>28857505</v>
      </c>
      <c r="G116" s="28">
        <f t="shared" si="23"/>
        <v>0.6512414635929173</v>
      </c>
      <c r="H116" s="29">
        <v>438526</v>
      </c>
      <c r="I116" s="27">
        <v>811437</v>
      </c>
      <c r="J116" s="30">
        <v>612193</v>
      </c>
      <c r="K116" s="30">
        <v>1862156</v>
      </c>
      <c r="L116" s="29">
        <v>607157</v>
      </c>
      <c r="M116" s="27">
        <v>11213943</v>
      </c>
      <c r="N116" s="30">
        <v>1371435</v>
      </c>
      <c r="O116" s="30">
        <v>13192535</v>
      </c>
      <c r="P116" s="29">
        <v>1094425</v>
      </c>
      <c r="Q116" s="27">
        <v>997863</v>
      </c>
      <c r="R116" s="30">
        <v>9965908</v>
      </c>
      <c r="S116" s="30">
        <v>12058196</v>
      </c>
      <c r="T116" s="29">
        <v>1119285</v>
      </c>
      <c r="U116" s="27">
        <v>625333</v>
      </c>
      <c r="V116" s="30">
        <v>0</v>
      </c>
      <c r="W116" s="30">
        <v>1744618</v>
      </c>
    </row>
    <row r="117" spans="1:23" ht="12.75">
      <c r="A117" s="23" t="s">
        <v>26</v>
      </c>
      <c r="B117" s="24" t="s">
        <v>216</v>
      </c>
      <c r="C117" s="25" t="s">
        <v>217</v>
      </c>
      <c r="D117" s="26">
        <v>705028961</v>
      </c>
      <c r="E117" s="27">
        <v>705028961</v>
      </c>
      <c r="F117" s="27">
        <v>716228041</v>
      </c>
      <c r="G117" s="28">
        <f t="shared" si="23"/>
        <v>1.0158845673291426</v>
      </c>
      <c r="H117" s="29">
        <v>86551258</v>
      </c>
      <c r="I117" s="27">
        <v>72600344</v>
      </c>
      <c r="J117" s="30">
        <v>72600344</v>
      </c>
      <c r="K117" s="30">
        <v>231751946</v>
      </c>
      <c r="L117" s="29">
        <v>72600344</v>
      </c>
      <c r="M117" s="27">
        <v>72600344</v>
      </c>
      <c r="N117" s="30">
        <v>39108863</v>
      </c>
      <c r="O117" s="30">
        <v>184309551</v>
      </c>
      <c r="P117" s="29">
        <v>47680678</v>
      </c>
      <c r="Q117" s="27">
        <v>42346761</v>
      </c>
      <c r="R117" s="30">
        <v>71532853</v>
      </c>
      <c r="S117" s="30">
        <v>161560292</v>
      </c>
      <c r="T117" s="29">
        <v>43507508</v>
      </c>
      <c r="U117" s="27">
        <v>10149407</v>
      </c>
      <c r="V117" s="30">
        <v>84949337</v>
      </c>
      <c r="W117" s="30">
        <v>138606252</v>
      </c>
    </row>
    <row r="118" spans="1:23" ht="12.75">
      <c r="A118" s="23" t="s">
        <v>45</v>
      </c>
      <c r="B118" s="24" t="s">
        <v>218</v>
      </c>
      <c r="C118" s="25" t="s">
        <v>219</v>
      </c>
      <c r="D118" s="26">
        <v>740189396</v>
      </c>
      <c r="E118" s="27">
        <v>757076444</v>
      </c>
      <c r="F118" s="27">
        <v>846498887</v>
      </c>
      <c r="G118" s="28">
        <f t="shared" si="23"/>
        <v>1.1181154739507388</v>
      </c>
      <c r="H118" s="29">
        <v>157598427</v>
      </c>
      <c r="I118" s="27">
        <v>30751315</v>
      </c>
      <c r="J118" s="30">
        <v>31272637</v>
      </c>
      <c r="K118" s="30">
        <v>219622379</v>
      </c>
      <c r="L118" s="29">
        <v>44561306</v>
      </c>
      <c r="M118" s="27">
        <v>27479763</v>
      </c>
      <c r="N118" s="30">
        <v>116406257</v>
      </c>
      <c r="O118" s="30">
        <v>188447326</v>
      </c>
      <c r="P118" s="29">
        <v>39664342</v>
      </c>
      <c r="Q118" s="27">
        <v>32722153</v>
      </c>
      <c r="R118" s="30">
        <v>147099653</v>
      </c>
      <c r="S118" s="30">
        <v>219486148</v>
      </c>
      <c r="T118" s="29">
        <v>34638267</v>
      </c>
      <c r="U118" s="27">
        <v>119337897</v>
      </c>
      <c r="V118" s="30">
        <v>64966870</v>
      </c>
      <c r="W118" s="30">
        <v>218943034</v>
      </c>
    </row>
    <row r="119" spans="1:23" ht="12.75">
      <c r="A119" s="31"/>
      <c r="B119" s="32" t="s">
        <v>220</v>
      </c>
      <c r="C119" s="33"/>
      <c r="D119" s="34">
        <f>SUM(D112:D118)</f>
        <v>1949078879</v>
      </c>
      <c r="E119" s="35">
        <f>SUM(E112:E118)</f>
        <v>1976212281</v>
      </c>
      <c r="F119" s="35">
        <f>SUM(F112:F118)</f>
        <v>2044108948</v>
      </c>
      <c r="G119" s="36">
        <f t="shared" si="23"/>
        <v>1.0343569704797315</v>
      </c>
      <c r="H119" s="37">
        <f aca="true" t="shared" si="25" ref="H119:W119">SUM(H112:H118)</f>
        <v>386878422</v>
      </c>
      <c r="I119" s="35">
        <f t="shared" si="25"/>
        <v>121737664</v>
      </c>
      <c r="J119" s="38">
        <f t="shared" si="25"/>
        <v>144042407</v>
      </c>
      <c r="K119" s="38">
        <f t="shared" si="25"/>
        <v>652658493</v>
      </c>
      <c r="L119" s="37">
        <f t="shared" si="25"/>
        <v>132660785</v>
      </c>
      <c r="M119" s="35">
        <f t="shared" si="25"/>
        <v>177095242</v>
      </c>
      <c r="N119" s="38">
        <f t="shared" si="25"/>
        <v>172662771</v>
      </c>
      <c r="O119" s="38">
        <f t="shared" si="25"/>
        <v>482418798</v>
      </c>
      <c r="P119" s="37">
        <f t="shared" si="25"/>
        <v>103586739</v>
      </c>
      <c r="Q119" s="35">
        <f t="shared" si="25"/>
        <v>93682473</v>
      </c>
      <c r="R119" s="38">
        <f t="shared" si="25"/>
        <v>269992136</v>
      </c>
      <c r="S119" s="38">
        <f t="shared" si="25"/>
        <v>467261348</v>
      </c>
      <c r="T119" s="37">
        <f t="shared" si="25"/>
        <v>120631301</v>
      </c>
      <c r="U119" s="35">
        <f t="shared" si="25"/>
        <v>142713759</v>
      </c>
      <c r="V119" s="38">
        <f t="shared" si="25"/>
        <v>178425249</v>
      </c>
      <c r="W119" s="38">
        <f t="shared" si="25"/>
        <v>441770309</v>
      </c>
    </row>
    <row r="120" spans="1:23" ht="12.75">
      <c r="A120" s="23" t="s">
        <v>26</v>
      </c>
      <c r="B120" s="24" t="s">
        <v>221</v>
      </c>
      <c r="C120" s="25" t="s">
        <v>222</v>
      </c>
      <c r="D120" s="26">
        <v>109279000</v>
      </c>
      <c r="E120" s="27">
        <v>120359000</v>
      </c>
      <c r="F120" s="27">
        <v>121250948</v>
      </c>
      <c r="G120" s="28">
        <f t="shared" si="23"/>
        <v>1.0074107295673775</v>
      </c>
      <c r="H120" s="29">
        <v>32590304</v>
      </c>
      <c r="I120" s="27">
        <v>5667580</v>
      </c>
      <c r="J120" s="30">
        <v>4339547</v>
      </c>
      <c r="K120" s="30">
        <v>42597431</v>
      </c>
      <c r="L120" s="29">
        <v>3775838</v>
      </c>
      <c r="M120" s="27">
        <v>27292056</v>
      </c>
      <c r="N120" s="30">
        <v>3922046</v>
      </c>
      <c r="O120" s="30">
        <v>34989940</v>
      </c>
      <c r="P120" s="29">
        <v>4138212</v>
      </c>
      <c r="Q120" s="27">
        <v>4281611</v>
      </c>
      <c r="R120" s="30">
        <v>23116325</v>
      </c>
      <c r="S120" s="30">
        <v>31536148</v>
      </c>
      <c r="T120" s="29">
        <v>3795489</v>
      </c>
      <c r="U120" s="27">
        <v>4161021</v>
      </c>
      <c r="V120" s="30">
        <v>4170919</v>
      </c>
      <c r="W120" s="30">
        <v>12127429</v>
      </c>
    </row>
    <row r="121" spans="1:23" ht="12.75">
      <c r="A121" s="23" t="s">
        <v>26</v>
      </c>
      <c r="B121" s="24" t="s">
        <v>223</v>
      </c>
      <c r="C121" s="25" t="s">
        <v>224</v>
      </c>
      <c r="D121" s="26">
        <v>264126474</v>
      </c>
      <c r="E121" s="27">
        <v>286011660</v>
      </c>
      <c r="F121" s="27">
        <v>269019250</v>
      </c>
      <c r="G121" s="28">
        <f t="shared" si="23"/>
        <v>0.9405884011861614</v>
      </c>
      <c r="H121" s="29">
        <v>35133240</v>
      </c>
      <c r="I121" s="27">
        <v>17708951</v>
      </c>
      <c r="J121" s="30">
        <v>17832685</v>
      </c>
      <c r="K121" s="30">
        <v>70674876</v>
      </c>
      <c r="L121" s="29">
        <v>15690124</v>
      </c>
      <c r="M121" s="27">
        <v>28427401</v>
      </c>
      <c r="N121" s="30">
        <v>17021898</v>
      </c>
      <c r="O121" s="30">
        <v>61139423</v>
      </c>
      <c r="P121" s="29">
        <v>15281776</v>
      </c>
      <c r="Q121" s="27">
        <v>19816286</v>
      </c>
      <c r="R121" s="30">
        <v>26777749</v>
      </c>
      <c r="S121" s="30">
        <v>61875811</v>
      </c>
      <c r="T121" s="29">
        <v>15920510</v>
      </c>
      <c r="U121" s="27">
        <v>16040497</v>
      </c>
      <c r="V121" s="30">
        <v>43368133</v>
      </c>
      <c r="W121" s="30">
        <v>75329140</v>
      </c>
    </row>
    <row r="122" spans="1:23" ht="12.75">
      <c r="A122" s="23" t="s">
        <v>26</v>
      </c>
      <c r="B122" s="24" t="s">
        <v>225</v>
      </c>
      <c r="C122" s="25" t="s">
        <v>226</v>
      </c>
      <c r="D122" s="26">
        <v>110551366</v>
      </c>
      <c r="E122" s="27">
        <v>107990600</v>
      </c>
      <c r="F122" s="27">
        <v>84018523</v>
      </c>
      <c r="G122" s="28">
        <f t="shared" si="23"/>
        <v>0.7780170033317715</v>
      </c>
      <c r="H122" s="29">
        <v>0</v>
      </c>
      <c r="I122" s="27">
        <v>9013267</v>
      </c>
      <c r="J122" s="30">
        <v>3633942</v>
      </c>
      <c r="K122" s="30">
        <v>12647209</v>
      </c>
      <c r="L122" s="29">
        <v>3633942</v>
      </c>
      <c r="M122" s="27">
        <v>12138977</v>
      </c>
      <c r="N122" s="30">
        <v>6624886</v>
      </c>
      <c r="O122" s="30">
        <v>22397805</v>
      </c>
      <c r="P122" s="29">
        <v>5117478</v>
      </c>
      <c r="Q122" s="27">
        <v>5117478</v>
      </c>
      <c r="R122" s="30">
        <v>12912851</v>
      </c>
      <c r="S122" s="30">
        <v>23147807</v>
      </c>
      <c r="T122" s="29">
        <v>0</v>
      </c>
      <c r="U122" s="27">
        <v>12912851</v>
      </c>
      <c r="V122" s="30">
        <v>12912851</v>
      </c>
      <c r="W122" s="30">
        <v>25825702</v>
      </c>
    </row>
    <row r="123" spans="1:23" ht="12.75">
      <c r="A123" s="23" t="s">
        <v>26</v>
      </c>
      <c r="B123" s="24" t="s">
        <v>227</v>
      </c>
      <c r="C123" s="25" t="s">
        <v>228</v>
      </c>
      <c r="D123" s="26">
        <v>40967556</v>
      </c>
      <c r="E123" s="27">
        <v>47034326</v>
      </c>
      <c r="F123" s="27">
        <v>47243084</v>
      </c>
      <c r="G123" s="28">
        <f t="shared" si="23"/>
        <v>1.0044384180183639</v>
      </c>
      <c r="H123" s="29">
        <v>13979846</v>
      </c>
      <c r="I123" s="27">
        <v>9162974</v>
      </c>
      <c r="J123" s="30">
        <v>964954</v>
      </c>
      <c r="K123" s="30">
        <v>24107774</v>
      </c>
      <c r="L123" s="29">
        <v>1116827</v>
      </c>
      <c r="M123" s="27">
        <v>10397404</v>
      </c>
      <c r="N123" s="30">
        <v>418057</v>
      </c>
      <c r="O123" s="30">
        <v>11932288</v>
      </c>
      <c r="P123" s="29">
        <v>993164</v>
      </c>
      <c r="Q123" s="27">
        <v>747525</v>
      </c>
      <c r="R123" s="30">
        <v>9162975</v>
      </c>
      <c r="S123" s="30">
        <v>10903664</v>
      </c>
      <c r="T123" s="29">
        <v>39967</v>
      </c>
      <c r="U123" s="27">
        <v>259391</v>
      </c>
      <c r="V123" s="30">
        <v>0</v>
      </c>
      <c r="W123" s="30">
        <v>299358</v>
      </c>
    </row>
    <row r="124" spans="1:23" ht="12.75">
      <c r="A124" s="23" t="s">
        <v>26</v>
      </c>
      <c r="B124" s="24" t="s">
        <v>229</v>
      </c>
      <c r="C124" s="25" t="s">
        <v>230</v>
      </c>
      <c r="D124" s="26">
        <v>3570334170</v>
      </c>
      <c r="E124" s="27">
        <v>3695132643</v>
      </c>
      <c r="F124" s="27">
        <v>3781449848</v>
      </c>
      <c r="G124" s="28">
        <f t="shared" si="23"/>
        <v>1.0233597040592082</v>
      </c>
      <c r="H124" s="29">
        <v>237665754</v>
      </c>
      <c r="I124" s="27">
        <v>517041788</v>
      </c>
      <c r="J124" s="30">
        <v>213498477</v>
      </c>
      <c r="K124" s="30">
        <v>968206019</v>
      </c>
      <c r="L124" s="29">
        <v>286515648</v>
      </c>
      <c r="M124" s="27">
        <v>278456644</v>
      </c>
      <c r="N124" s="30">
        <v>390262059</v>
      </c>
      <c r="O124" s="30">
        <v>955234351</v>
      </c>
      <c r="P124" s="29">
        <v>233504573</v>
      </c>
      <c r="Q124" s="27">
        <v>290617251</v>
      </c>
      <c r="R124" s="30">
        <v>279390268</v>
      </c>
      <c r="S124" s="30">
        <v>803512092</v>
      </c>
      <c r="T124" s="29">
        <v>367771220</v>
      </c>
      <c r="U124" s="27">
        <v>276829390</v>
      </c>
      <c r="V124" s="30">
        <v>409896776</v>
      </c>
      <c r="W124" s="30">
        <v>1054497386</v>
      </c>
    </row>
    <row r="125" spans="1:23" ht="12.75">
      <c r="A125" s="23" t="s">
        <v>26</v>
      </c>
      <c r="B125" s="24" t="s">
        <v>231</v>
      </c>
      <c r="C125" s="25" t="s">
        <v>232</v>
      </c>
      <c r="D125" s="26">
        <v>70017703</v>
      </c>
      <c r="E125" s="27">
        <v>68176701</v>
      </c>
      <c r="F125" s="27">
        <v>65960491</v>
      </c>
      <c r="G125" s="28">
        <f t="shared" si="23"/>
        <v>0.9674931469623325</v>
      </c>
      <c r="H125" s="29">
        <v>17032261</v>
      </c>
      <c r="I125" s="27">
        <v>1522714</v>
      </c>
      <c r="J125" s="30">
        <v>1666885</v>
      </c>
      <c r="K125" s="30">
        <v>20221860</v>
      </c>
      <c r="L125" s="29">
        <v>1701418</v>
      </c>
      <c r="M125" s="27">
        <v>16396862</v>
      </c>
      <c r="N125" s="30">
        <v>2014458</v>
      </c>
      <c r="O125" s="30">
        <v>20112738</v>
      </c>
      <c r="P125" s="29">
        <v>1921377</v>
      </c>
      <c r="Q125" s="27">
        <v>2270429</v>
      </c>
      <c r="R125" s="30">
        <v>12436136</v>
      </c>
      <c r="S125" s="30">
        <v>16627942</v>
      </c>
      <c r="T125" s="29">
        <v>2056979</v>
      </c>
      <c r="U125" s="27">
        <v>2082193</v>
      </c>
      <c r="V125" s="30">
        <v>4858779</v>
      </c>
      <c r="W125" s="30">
        <v>8997951</v>
      </c>
    </row>
    <row r="126" spans="1:23" ht="12.75">
      <c r="A126" s="23" t="s">
        <v>26</v>
      </c>
      <c r="B126" s="24" t="s">
        <v>233</v>
      </c>
      <c r="C126" s="25" t="s">
        <v>234</v>
      </c>
      <c r="D126" s="26">
        <v>62453780</v>
      </c>
      <c r="E126" s="27">
        <v>68119786</v>
      </c>
      <c r="F126" s="27">
        <v>66029285</v>
      </c>
      <c r="G126" s="28">
        <f t="shared" si="23"/>
        <v>0.9693113980129062</v>
      </c>
      <c r="H126" s="29">
        <v>17011732</v>
      </c>
      <c r="I126" s="27">
        <v>12654834</v>
      </c>
      <c r="J126" s="30">
        <v>-3080545</v>
      </c>
      <c r="K126" s="30">
        <v>26586021</v>
      </c>
      <c r="L126" s="29">
        <v>1168279</v>
      </c>
      <c r="M126" s="27">
        <v>16130809</v>
      </c>
      <c r="N126" s="30">
        <v>1006298</v>
      </c>
      <c r="O126" s="30">
        <v>18305386</v>
      </c>
      <c r="P126" s="29">
        <v>1411438</v>
      </c>
      <c r="Q126" s="27">
        <v>1619667</v>
      </c>
      <c r="R126" s="30">
        <v>12471584</v>
      </c>
      <c r="S126" s="30">
        <v>15502689</v>
      </c>
      <c r="T126" s="29">
        <v>1739041</v>
      </c>
      <c r="U126" s="27">
        <v>1701713</v>
      </c>
      <c r="V126" s="30">
        <v>2194435</v>
      </c>
      <c r="W126" s="30">
        <v>5635189</v>
      </c>
    </row>
    <row r="127" spans="1:23" ht="12.75">
      <c r="A127" s="23" t="s">
        <v>45</v>
      </c>
      <c r="B127" s="24" t="s">
        <v>235</v>
      </c>
      <c r="C127" s="25" t="s">
        <v>236</v>
      </c>
      <c r="D127" s="26">
        <v>548478992</v>
      </c>
      <c r="E127" s="27">
        <v>532539000</v>
      </c>
      <c r="F127" s="27">
        <v>513772767</v>
      </c>
      <c r="G127" s="28">
        <f t="shared" si="23"/>
        <v>0.9647608287843707</v>
      </c>
      <c r="H127" s="29">
        <v>153899686</v>
      </c>
      <c r="I127" s="27">
        <v>14870941</v>
      </c>
      <c r="J127" s="30">
        <v>11050048</v>
      </c>
      <c r="K127" s="30">
        <v>179820675</v>
      </c>
      <c r="L127" s="29">
        <v>16431806</v>
      </c>
      <c r="M127" s="27">
        <v>133081602</v>
      </c>
      <c r="N127" s="30">
        <v>11532775</v>
      </c>
      <c r="O127" s="30">
        <v>161046183</v>
      </c>
      <c r="P127" s="29">
        <v>14836663</v>
      </c>
      <c r="Q127" s="27">
        <v>13769324</v>
      </c>
      <c r="R127" s="30">
        <v>111395194</v>
      </c>
      <c r="S127" s="30">
        <v>140001181</v>
      </c>
      <c r="T127" s="29">
        <v>13531632</v>
      </c>
      <c r="U127" s="27">
        <v>11638687</v>
      </c>
      <c r="V127" s="30">
        <v>7734409</v>
      </c>
      <c r="W127" s="30">
        <v>32904728</v>
      </c>
    </row>
    <row r="128" spans="1:23" ht="12.75">
      <c r="A128" s="31"/>
      <c r="B128" s="32" t="s">
        <v>237</v>
      </c>
      <c r="C128" s="33"/>
      <c r="D128" s="34">
        <f>SUM(D120:D127)</f>
        <v>4776209041</v>
      </c>
      <c r="E128" s="35">
        <f>SUM(E120:E127)</f>
        <v>4925363716</v>
      </c>
      <c r="F128" s="35">
        <f>SUM(F120:F127)</f>
        <v>4948744196</v>
      </c>
      <c r="G128" s="36">
        <f t="shared" si="23"/>
        <v>1.00474695501655</v>
      </c>
      <c r="H128" s="37">
        <f aca="true" t="shared" si="26" ref="H128:W128">SUM(H120:H127)</f>
        <v>507312823</v>
      </c>
      <c r="I128" s="35">
        <f t="shared" si="26"/>
        <v>587643049</v>
      </c>
      <c r="J128" s="38">
        <f t="shared" si="26"/>
        <v>249905993</v>
      </c>
      <c r="K128" s="38">
        <f t="shared" si="26"/>
        <v>1344861865</v>
      </c>
      <c r="L128" s="37">
        <f t="shared" si="26"/>
        <v>330033882</v>
      </c>
      <c r="M128" s="35">
        <f t="shared" si="26"/>
        <v>522321755</v>
      </c>
      <c r="N128" s="38">
        <f t="shared" si="26"/>
        <v>432802477</v>
      </c>
      <c r="O128" s="38">
        <f t="shared" si="26"/>
        <v>1285158114</v>
      </c>
      <c r="P128" s="37">
        <f t="shared" si="26"/>
        <v>277204681</v>
      </c>
      <c r="Q128" s="35">
        <f t="shared" si="26"/>
        <v>338239571</v>
      </c>
      <c r="R128" s="38">
        <f t="shared" si="26"/>
        <v>487663082</v>
      </c>
      <c r="S128" s="38">
        <f t="shared" si="26"/>
        <v>1103107334</v>
      </c>
      <c r="T128" s="37">
        <f t="shared" si="26"/>
        <v>404854838</v>
      </c>
      <c r="U128" s="35">
        <f t="shared" si="26"/>
        <v>325625743</v>
      </c>
      <c r="V128" s="38">
        <f t="shared" si="26"/>
        <v>485136302</v>
      </c>
      <c r="W128" s="38">
        <f t="shared" si="26"/>
        <v>1215616883</v>
      </c>
    </row>
    <row r="129" spans="1:23" ht="12.75">
      <c r="A129" s="23" t="s">
        <v>26</v>
      </c>
      <c r="B129" s="24" t="s">
        <v>238</v>
      </c>
      <c r="C129" s="25" t="s">
        <v>239</v>
      </c>
      <c r="D129" s="26">
        <v>613922108</v>
      </c>
      <c r="E129" s="27">
        <v>586599654</v>
      </c>
      <c r="F129" s="27">
        <v>557365430</v>
      </c>
      <c r="G129" s="28">
        <f t="shared" si="23"/>
        <v>0.9501632437035157</v>
      </c>
      <c r="H129" s="29">
        <v>103856620</v>
      </c>
      <c r="I129" s="27">
        <v>50280024</v>
      </c>
      <c r="J129" s="30">
        <v>37495537</v>
      </c>
      <c r="K129" s="30">
        <v>191632181</v>
      </c>
      <c r="L129" s="29">
        <v>35200545</v>
      </c>
      <c r="M129" s="27">
        <v>33043842</v>
      </c>
      <c r="N129" s="30">
        <v>69953267</v>
      </c>
      <c r="O129" s="30">
        <v>138197654</v>
      </c>
      <c r="P129" s="29">
        <v>33009597</v>
      </c>
      <c r="Q129" s="27">
        <v>36881468</v>
      </c>
      <c r="R129" s="30">
        <v>65570398</v>
      </c>
      <c r="S129" s="30">
        <v>135461463</v>
      </c>
      <c r="T129" s="29">
        <v>33210435</v>
      </c>
      <c r="U129" s="27">
        <v>32402360</v>
      </c>
      <c r="V129" s="30">
        <v>26461337</v>
      </c>
      <c r="W129" s="30">
        <v>92074132</v>
      </c>
    </row>
    <row r="130" spans="1:23" ht="12.75">
      <c r="A130" s="23" t="s">
        <v>26</v>
      </c>
      <c r="B130" s="24" t="s">
        <v>240</v>
      </c>
      <c r="C130" s="25" t="s">
        <v>241</v>
      </c>
      <c r="D130" s="26">
        <v>77723992</v>
      </c>
      <c r="E130" s="27">
        <v>80120788</v>
      </c>
      <c r="F130" s="27">
        <v>81633339</v>
      </c>
      <c r="G130" s="28">
        <f t="shared" si="23"/>
        <v>1.01887838397196</v>
      </c>
      <c r="H130" s="29">
        <v>29598601</v>
      </c>
      <c r="I130" s="27">
        <v>1115091</v>
      </c>
      <c r="J130" s="30">
        <v>848897</v>
      </c>
      <c r="K130" s="30">
        <v>31562589</v>
      </c>
      <c r="L130" s="29">
        <v>961993</v>
      </c>
      <c r="M130" s="27">
        <v>1533049</v>
      </c>
      <c r="N130" s="30">
        <v>1533049</v>
      </c>
      <c r="O130" s="30">
        <v>4028091</v>
      </c>
      <c r="P130" s="29">
        <v>12790514</v>
      </c>
      <c r="Q130" s="27">
        <v>1185341</v>
      </c>
      <c r="R130" s="30">
        <v>29397494</v>
      </c>
      <c r="S130" s="30">
        <v>43373349</v>
      </c>
      <c r="T130" s="29">
        <v>927051</v>
      </c>
      <c r="U130" s="27">
        <v>760499</v>
      </c>
      <c r="V130" s="30">
        <v>981760</v>
      </c>
      <c r="W130" s="30">
        <v>2669310</v>
      </c>
    </row>
    <row r="131" spans="1:23" ht="12.75">
      <c r="A131" s="23" t="s">
        <v>26</v>
      </c>
      <c r="B131" s="24" t="s">
        <v>242</v>
      </c>
      <c r="C131" s="25" t="s">
        <v>243</v>
      </c>
      <c r="D131" s="26">
        <v>316420829</v>
      </c>
      <c r="E131" s="27">
        <v>302454134</v>
      </c>
      <c r="F131" s="27">
        <v>300599109</v>
      </c>
      <c r="G131" s="28">
        <f t="shared" si="23"/>
        <v>0.9938667560086978</v>
      </c>
      <c r="H131" s="29">
        <v>35446240</v>
      </c>
      <c r="I131" s="27">
        <v>23063001</v>
      </c>
      <c r="J131" s="30">
        <v>27377809</v>
      </c>
      <c r="K131" s="30">
        <v>85887050</v>
      </c>
      <c r="L131" s="29">
        <v>21349985</v>
      </c>
      <c r="M131" s="27">
        <v>18168593</v>
      </c>
      <c r="N131" s="30">
        <v>29818383</v>
      </c>
      <c r="O131" s="30">
        <v>69336961</v>
      </c>
      <c r="P131" s="29">
        <v>21462697</v>
      </c>
      <c r="Q131" s="27">
        <v>23283629</v>
      </c>
      <c r="R131" s="30">
        <v>31405806</v>
      </c>
      <c r="S131" s="30">
        <v>76152132</v>
      </c>
      <c r="T131" s="29">
        <v>20876519</v>
      </c>
      <c r="U131" s="27">
        <v>22927467</v>
      </c>
      <c r="V131" s="30">
        <v>25418980</v>
      </c>
      <c r="W131" s="30">
        <v>69222966</v>
      </c>
    </row>
    <row r="132" spans="1:23" ht="12.75">
      <c r="A132" s="23" t="s">
        <v>26</v>
      </c>
      <c r="B132" s="24" t="s">
        <v>244</v>
      </c>
      <c r="C132" s="25" t="s">
        <v>245</v>
      </c>
      <c r="D132" s="26">
        <v>133714160</v>
      </c>
      <c r="E132" s="27">
        <v>126464523</v>
      </c>
      <c r="F132" s="27">
        <v>129205681</v>
      </c>
      <c r="G132" s="28">
        <f t="shared" si="23"/>
        <v>1.021675312055698</v>
      </c>
      <c r="H132" s="29">
        <v>39397419</v>
      </c>
      <c r="I132" s="27">
        <v>8574164</v>
      </c>
      <c r="J132" s="30">
        <v>4804131</v>
      </c>
      <c r="K132" s="30">
        <v>52775714</v>
      </c>
      <c r="L132" s="29">
        <v>3247840</v>
      </c>
      <c r="M132" s="27">
        <v>27977390</v>
      </c>
      <c r="N132" s="30">
        <v>2778606</v>
      </c>
      <c r="O132" s="30">
        <v>34003836</v>
      </c>
      <c r="P132" s="29">
        <v>2476410</v>
      </c>
      <c r="Q132" s="27">
        <v>7627395</v>
      </c>
      <c r="R132" s="30">
        <v>24140901</v>
      </c>
      <c r="S132" s="30">
        <v>34244706</v>
      </c>
      <c r="T132" s="29">
        <v>2892329</v>
      </c>
      <c r="U132" s="27">
        <v>2644548</v>
      </c>
      <c r="V132" s="30">
        <v>2644548</v>
      </c>
      <c r="W132" s="30">
        <v>8181425</v>
      </c>
    </row>
    <row r="133" spans="1:23" ht="12.75">
      <c r="A133" s="23" t="s">
        <v>26</v>
      </c>
      <c r="B133" s="24" t="s">
        <v>246</v>
      </c>
      <c r="C133" s="25" t="s">
        <v>247</v>
      </c>
      <c r="D133" s="26">
        <v>88825860</v>
      </c>
      <c r="E133" s="27">
        <v>90608535</v>
      </c>
      <c r="F133" s="27">
        <v>87872837</v>
      </c>
      <c r="G133" s="28">
        <f t="shared" si="23"/>
        <v>0.9698075021299042</v>
      </c>
      <c r="H133" s="29">
        <v>34761982</v>
      </c>
      <c r="I133" s="27">
        <v>2719226</v>
      </c>
      <c r="J133" s="30">
        <v>636942</v>
      </c>
      <c r="K133" s="30">
        <v>38118150</v>
      </c>
      <c r="L133" s="29">
        <v>682036</v>
      </c>
      <c r="M133" s="27">
        <v>22376346</v>
      </c>
      <c r="N133" s="30">
        <v>680465</v>
      </c>
      <c r="O133" s="30">
        <v>23738847</v>
      </c>
      <c r="P133" s="29">
        <v>1486013</v>
      </c>
      <c r="Q133" s="27">
        <v>1264176</v>
      </c>
      <c r="R133" s="30">
        <v>20632182</v>
      </c>
      <c r="S133" s="30">
        <v>23382371</v>
      </c>
      <c r="T133" s="29">
        <v>807439</v>
      </c>
      <c r="U133" s="27">
        <v>1137704</v>
      </c>
      <c r="V133" s="30">
        <v>688326</v>
      </c>
      <c r="W133" s="30">
        <v>2633469</v>
      </c>
    </row>
    <row r="134" spans="1:23" ht="12.75">
      <c r="A134" s="23" t="s">
        <v>45</v>
      </c>
      <c r="B134" s="24" t="s">
        <v>248</v>
      </c>
      <c r="C134" s="25" t="s">
        <v>249</v>
      </c>
      <c r="D134" s="26">
        <v>504836887</v>
      </c>
      <c r="E134" s="27">
        <v>496370541</v>
      </c>
      <c r="F134" s="27">
        <v>458781144</v>
      </c>
      <c r="G134" s="28">
        <f t="shared" si="23"/>
        <v>0.9242714990211315</v>
      </c>
      <c r="H134" s="29">
        <v>126568246</v>
      </c>
      <c r="I134" s="27">
        <v>20952000</v>
      </c>
      <c r="J134" s="30">
        <v>15539103</v>
      </c>
      <c r="K134" s="30">
        <v>163059349</v>
      </c>
      <c r="L134" s="29">
        <v>6445178</v>
      </c>
      <c r="M134" s="27">
        <v>117463923</v>
      </c>
      <c r="N134" s="30">
        <v>10474793</v>
      </c>
      <c r="O134" s="30">
        <v>134383894</v>
      </c>
      <c r="P134" s="29">
        <v>10074003</v>
      </c>
      <c r="Q134" s="27">
        <v>15173377</v>
      </c>
      <c r="R134" s="30">
        <v>10655608</v>
      </c>
      <c r="S134" s="30">
        <v>35902988</v>
      </c>
      <c r="T134" s="29">
        <v>91009470</v>
      </c>
      <c r="U134" s="27">
        <v>11637446</v>
      </c>
      <c r="V134" s="30">
        <v>22787997</v>
      </c>
      <c r="W134" s="30">
        <v>125434913</v>
      </c>
    </row>
    <row r="135" spans="1:23" ht="12.75">
      <c r="A135" s="31"/>
      <c r="B135" s="32" t="s">
        <v>250</v>
      </c>
      <c r="C135" s="33"/>
      <c r="D135" s="34">
        <f>SUM(D129:D134)</f>
        <v>1735443836</v>
      </c>
      <c r="E135" s="35">
        <f>SUM(E129:E134)</f>
        <v>1682618175</v>
      </c>
      <c r="F135" s="35">
        <f>SUM(F129:F134)</f>
        <v>1615457540</v>
      </c>
      <c r="G135" s="36">
        <f t="shared" si="23"/>
        <v>0.9600856355899045</v>
      </c>
      <c r="H135" s="37">
        <f aca="true" t="shared" si="27" ref="H135:W135">SUM(H129:H134)</f>
        <v>369629108</v>
      </c>
      <c r="I135" s="35">
        <f t="shared" si="27"/>
        <v>106703506</v>
      </c>
      <c r="J135" s="38">
        <f t="shared" si="27"/>
        <v>86702419</v>
      </c>
      <c r="K135" s="38">
        <f t="shared" si="27"/>
        <v>563035033</v>
      </c>
      <c r="L135" s="37">
        <f t="shared" si="27"/>
        <v>67887577</v>
      </c>
      <c r="M135" s="35">
        <f t="shared" si="27"/>
        <v>220563143</v>
      </c>
      <c r="N135" s="38">
        <f t="shared" si="27"/>
        <v>115238563</v>
      </c>
      <c r="O135" s="38">
        <f t="shared" si="27"/>
        <v>403689283</v>
      </c>
      <c r="P135" s="37">
        <f t="shared" si="27"/>
        <v>81299234</v>
      </c>
      <c r="Q135" s="35">
        <f t="shared" si="27"/>
        <v>85415386</v>
      </c>
      <c r="R135" s="38">
        <f t="shared" si="27"/>
        <v>181802389</v>
      </c>
      <c r="S135" s="38">
        <f t="shared" si="27"/>
        <v>348517009</v>
      </c>
      <c r="T135" s="37">
        <f t="shared" si="27"/>
        <v>149723243</v>
      </c>
      <c r="U135" s="35">
        <f t="shared" si="27"/>
        <v>71510024</v>
      </c>
      <c r="V135" s="38">
        <f t="shared" si="27"/>
        <v>78982948</v>
      </c>
      <c r="W135" s="38">
        <f t="shared" si="27"/>
        <v>300216215</v>
      </c>
    </row>
    <row r="136" spans="1:23" ht="12.75">
      <c r="A136" s="23" t="s">
        <v>26</v>
      </c>
      <c r="B136" s="24" t="s">
        <v>251</v>
      </c>
      <c r="C136" s="25" t="s">
        <v>252</v>
      </c>
      <c r="D136" s="26">
        <v>232419361</v>
      </c>
      <c r="E136" s="27">
        <v>237112611</v>
      </c>
      <c r="F136" s="27">
        <v>224112494</v>
      </c>
      <c r="G136" s="28">
        <f t="shared" si="23"/>
        <v>0.9451732366946944</v>
      </c>
      <c r="H136" s="29">
        <v>39602998</v>
      </c>
      <c r="I136" s="27">
        <v>13042465</v>
      </c>
      <c r="J136" s="30">
        <v>14641777</v>
      </c>
      <c r="K136" s="30">
        <v>67287240</v>
      </c>
      <c r="L136" s="29">
        <v>17770535</v>
      </c>
      <c r="M136" s="27">
        <v>14636345</v>
      </c>
      <c r="N136" s="30">
        <v>27695108</v>
      </c>
      <c r="O136" s="30">
        <v>60101988</v>
      </c>
      <c r="P136" s="29">
        <v>14035641</v>
      </c>
      <c r="Q136" s="27">
        <v>13981617</v>
      </c>
      <c r="R136" s="30">
        <v>24781990</v>
      </c>
      <c r="S136" s="30">
        <v>52799248</v>
      </c>
      <c r="T136" s="29">
        <v>13875704</v>
      </c>
      <c r="U136" s="27">
        <v>14616064</v>
      </c>
      <c r="V136" s="30">
        <v>15432250</v>
      </c>
      <c r="W136" s="30">
        <v>43924018</v>
      </c>
    </row>
    <row r="137" spans="1:23" ht="12.75">
      <c r="A137" s="23" t="s">
        <v>26</v>
      </c>
      <c r="B137" s="24" t="s">
        <v>253</v>
      </c>
      <c r="C137" s="25" t="s">
        <v>254</v>
      </c>
      <c r="D137" s="26">
        <v>136252765</v>
      </c>
      <c r="E137" s="27">
        <v>138206836</v>
      </c>
      <c r="F137" s="27">
        <v>119710785</v>
      </c>
      <c r="G137" s="28">
        <f t="shared" si="23"/>
        <v>0.8661712290410873</v>
      </c>
      <c r="H137" s="29">
        <v>19804271</v>
      </c>
      <c r="I137" s="27">
        <v>2264869</v>
      </c>
      <c r="J137" s="30">
        <v>2288229</v>
      </c>
      <c r="K137" s="30">
        <v>24357369</v>
      </c>
      <c r="L137" s="29">
        <v>2669153</v>
      </c>
      <c r="M137" s="27">
        <v>32984050</v>
      </c>
      <c r="N137" s="30">
        <v>0</v>
      </c>
      <c r="O137" s="30">
        <v>35653203</v>
      </c>
      <c r="P137" s="29">
        <v>2053494</v>
      </c>
      <c r="Q137" s="27">
        <v>2460804</v>
      </c>
      <c r="R137" s="30">
        <v>28162298</v>
      </c>
      <c r="S137" s="30">
        <v>32676596</v>
      </c>
      <c r="T137" s="29">
        <v>28162298</v>
      </c>
      <c r="U137" s="27">
        <v>2147112</v>
      </c>
      <c r="V137" s="30">
        <v>-3285793</v>
      </c>
      <c r="W137" s="30">
        <v>27023617</v>
      </c>
    </row>
    <row r="138" spans="1:23" ht="12.75">
      <c r="A138" s="23" t="s">
        <v>26</v>
      </c>
      <c r="B138" s="24" t="s">
        <v>255</v>
      </c>
      <c r="C138" s="25" t="s">
        <v>256</v>
      </c>
      <c r="D138" s="26">
        <v>125395941</v>
      </c>
      <c r="E138" s="27">
        <v>129249500</v>
      </c>
      <c r="F138" s="27">
        <v>59193384</v>
      </c>
      <c r="G138" s="28">
        <f t="shared" si="23"/>
        <v>0.45797766335653134</v>
      </c>
      <c r="H138" s="29">
        <v>1353733</v>
      </c>
      <c r="I138" s="27">
        <v>1596457</v>
      </c>
      <c r="J138" s="30">
        <v>42644184</v>
      </c>
      <c r="K138" s="30">
        <v>45594374</v>
      </c>
      <c r="L138" s="29">
        <v>4734487</v>
      </c>
      <c r="M138" s="27">
        <v>1333599</v>
      </c>
      <c r="N138" s="30">
        <v>1314732</v>
      </c>
      <c r="O138" s="30">
        <v>7382818</v>
      </c>
      <c r="P138" s="29">
        <v>1036032</v>
      </c>
      <c r="Q138" s="27">
        <v>1036032</v>
      </c>
      <c r="R138" s="30">
        <v>1036032</v>
      </c>
      <c r="S138" s="30">
        <v>3108096</v>
      </c>
      <c r="T138" s="29">
        <v>1036032</v>
      </c>
      <c r="U138" s="27">
        <v>1036032</v>
      </c>
      <c r="V138" s="30">
        <v>1036032</v>
      </c>
      <c r="W138" s="30">
        <v>3108096</v>
      </c>
    </row>
    <row r="139" spans="1:23" ht="12.75">
      <c r="A139" s="23" t="s">
        <v>26</v>
      </c>
      <c r="B139" s="24" t="s">
        <v>257</v>
      </c>
      <c r="C139" s="25" t="s">
        <v>258</v>
      </c>
      <c r="D139" s="26">
        <v>164556302</v>
      </c>
      <c r="E139" s="27">
        <v>172210970</v>
      </c>
      <c r="F139" s="27">
        <v>234236338</v>
      </c>
      <c r="G139" s="28">
        <f t="shared" si="23"/>
        <v>1.3601708299999704</v>
      </c>
      <c r="H139" s="29">
        <v>40348501</v>
      </c>
      <c r="I139" s="27">
        <v>12117431</v>
      </c>
      <c r="J139" s="30">
        <v>16542496</v>
      </c>
      <c r="K139" s="30">
        <v>69008428</v>
      </c>
      <c r="L139" s="29">
        <v>12017917</v>
      </c>
      <c r="M139" s="27">
        <v>10966846</v>
      </c>
      <c r="N139" s="30">
        <v>43954087</v>
      </c>
      <c r="O139" s="30">
        <v>66938850</v>
      </c>
      <c r="P139" s="29">
        <v>15886457</v>
      </c>
      <c r="Q139" s="27">
        <v>16635752</v>
      </c>
      <c r="R139" s="30">
        <v>15969371</v>
      </c>
      <c r="S139" s="30">
        <v>48491580</v>
      </c>
      <c r="T139" s="29">
        <v>26102320</v>
      </c>
      <c r="U139" s="27">
        <v>0</v>
      </c>
      <c r="V139" s="30">
        <v>23695160</v>
      </c>
      <c r="W139" s="30">
        <v>49797480</v>
      </c>
    </row>
    <row r="140" spans="1:23" ht="12.75">
      <c r="A140" s="23" t="s">
        <v>45</v>
      </c>
      <c r="B140" s="24" t="s">
        <v>259</v>
      </c>
      <c r="C140" s="25" t="s">
        <v>260</v>
      </c>
      <c r="D140" s="26">
        <v>292790277</v>
      </c>
      <c r="E140" s="27">
        <v>288738139</v>
      </c>
      <c r="F140" s="27">
        <v>307785734</v>
      </c>
      <c r="G140" s="28">
        <f t="shared" si="23"/>
        <v>1.0659684067576538</v>
      </c>
      <c r="H140" s="29">
        <v>86264078</v>
      </c>
      <c r="I140" s="27">
        <v>7536846</v>
      </c>
      <c r="J140" s="30">
        <v>11935314</v>
      </c>
      <c r="K140" s="30">
        <v>105736238</v>
      </c>
      <c r="L140" s="29">
        <v>7066351</v>
      </c>
      <c r="M140" s="27">
        <v>75885693</v>
      </c>
      <c r="N140" s="30">
        <v>9341466</v>
      </c>
      <c r="O140" s="30">
        <v>92293510</v>
      </c>
      <c r="P140" s="29">
        <v>8389215</v>
      </c>
      <c r="Q140" s="27">
        <v>9120592</v>
      </c>
      <c r="R140" s="30">
        <v>65099571</v>
      </c>
      <c r="S140" s="30">
        <v>82609378</v>
      </c>
      <c r="T140" s="29">
        <v>11309376</v>
      </c>
      <c r="U140" s="27">
        <v>9090939</v>
      </c>
      <c r="V140" s="30">
        <v>6746293</v>
      </c>
      <c r="W140" s="30">
        <v>27146608</v>
      </c>
    </row>
    <row r="141" spans="1:23" ht="12.75">
      <c r="A141" s="31"/>
      <c r="B141" s="32" t="s">
        <v>261</v>
      </c>
      <c r="C141" s="33"/>
      <c r="D141" s="34">
        <f>SUM(D136:D140)</f>
        <v>951414646</v>
      </c>
      <c r="E141" s="35">
        <f>SUM(E136:E140)</f>
        <v>965518056</v>
      </c>
      <c r="F141" s="35">
        <f>SUM(F136:F140)</f>
        <v>945038735</v>
      </c>
      <c r="G141" s="36">
        <f t="shared" si="23"/>
        <v>0.9787892925743483</v>
      </c>
      <c r="H141" s="37">
        <f aca="true" t="shared" si="28" ref="H141:W141">SUM(H136:H140)</f>
        <v>187373581</v>
      </c>
      <c r="I141" s="35">
        <f t="shared" si="28"/>
        <v>36558068</v>
      </c>
      <c r="J141" s="38">
        <f t="shared" si="28"/>
        <v>88052000</v>
      </c>
      <c r="K141" s="38">
        <f t="shared" si="28"/>
        <v>311983649</v>
      </c>
      <c r="L141" s="37">
        <f t="shared" si="28"/>
        <v>44258443</v>
      </c>
      <c r="M141" s="35">
        <f t="shared" si="28"/>
        <v>135806533</v>
      </c>
      <c r="N141" s="38">
        <f t="shared" si="28"/>
        <v>82305393</v>
      </c>
      <c r="O141" s="38">
        <f t="shared" si="28"/>
        <v>262370369</v>
      </c>
      <c r="P141" s="37">
        <f t="shared" si="28"/>
        <v>41400839</v>
      </c>
      <c r="Q141" s="35">
        <f t="shared" si="28"/>
        <v>43234797</v>
      </c>
      <c r="R141" s="38">
        <f t="shared" si="28"/>
        <v>135049262</v>
      </c>
      <c r="S141" s="38">
        <f t="shared" si="28"/>
        <v>219684898</v>
      </c>
      <c r="T141" s="37">
        <f t="shared" si="28"/>
        <v>80485730</v>
      </c>
      <c r="U141" s="35">
        <f t="shared" si="28"/>
        <v>26890147</v>
      </c>
      <c r="V141" s="38">
        <f t="shared" si="28"/>
        <v>43623942</v>
      </c>
      <c r="W141" s="38">
        <f t="shared" si="28"/>
        <v>150999819</v>
      </c>
    </row>
    <row r="142" spans="1:23" ht="12.75">
      <c r="A142" s="23" t="s">
        <v>26</v>
      </c>
      <c r="B142" s="24" t="s">
        <v>262</v>
      </c>
      <c r="C142" s="25" t="s">
        <v>263</v>
      </c>
      <c r="D142" s="26">
        <v>1526361893</v>
      </c>
      <c r="E142" s="27">
        <v>1508569891</v>
      </c>
      <c r="F142" s="27">
        <v>1499517017</v>
      </c>
      <c r="G142" s="28">
        <f aca="true" t="shared" si="29" ref="G142:G173">IF($E142=0,0,$F142/$E142)</f>
        <v>0.9939990357397369</v>
      </c>
      <c r="H142" s="29">
        <v>74036197</v>
      </c>
      <c r="I142" s="27">
        <v>227789227</v>
      </c>
      <c r="J142" s="30">
        <v>108766077</v>
      </c>
      <c r="K142" s="30">
        <v>410591501</v>
      </c>
      <c r="L142" s="29">
        <v>88212676</v>
      </c>
      <c r="M142" s="27">
        <v>195309478</v>
      </c>
      <c r="N142" s="30">
        <v>120113611</v>
      </c>
      <c r="O142" s="30">
        <v>403635765</v>
      </c>
      <c r="P142" s="29">
        <v>108696131</v>
      </c>
      <c r="Q142" s="27">
        <v>93435563</v>
      </c>
      <c r="R142" s="30">
        <v>173663968</v>
      </c>
      <c r="S142" s="30">
        <v>375795662</v>
      </c>
      <c r="T142" s="29">
        <v>180983968</v>
      </c>
      <c r="U142" s="27">
        <v>108425322</v>
      </c>
      <c r="V142" s="30">
        <v>20084799</v>
      </c>
      <c r="W142" s="30">
        <v>309494089</v>
      </c>
    </row>
    <row r="143" spans="1:23" ht="12.75">
      <c r="A143" s="23" t="s">
        <v>26</v>
      </c>
      <c r="B143" s="24" t="s">
        <v>264</v>
      </c>
      <c r="C143" s="25" t="s">
        <v>265</v>
      </c>
      <c r="D143" s="26">
        <v>63249252</v>
      </c>
      <c r="E143" s="27">
        <v>54590337</v>
      </c>
      <c r="F143" s="27">
        <v>64301012</v>
      </c>
      <c r="G143" s="28">
        <f t="shared" si="29"/>
        <v>1.1778826717995898</v>
      </c>
      <c r="H143" s="29">
        <v>17921807</v>
      </c>
      <c r="I143" s="27">
        <v>3377028</v>
      </c>
      <c r="J143" s="30">
        <v>3276795</v>
      </c>
      <c r="K143" s="30">
        <v>24575630</v>
      </c>
      <c r="L143" s="29">
        <v>3723950</v>
      </c>
      <c r="M143" s="27">
        <v>7809173</v>
      </c>
      <c r="N143" s="30">
        <v>4067246</v>
      </c>
      <c r="O143" s="30">
        <v>15600369</v>
      </c>
      <c r="P143" s="29">
        <v>5527668</v>
      </c>
      <c r="Q143" s="27">
        <v>3070785</v>
      </c>
      <c r="R143" s="30">
        <v>8304868</v>
      </c>
      <c r="S143" s="30">
        <v>16903321</v>
      </c>
      <c r="T143" s="29">
        <v>3653907</v>
      </c>
      <c r="U143" s="27">
        <v>3567785</v>
      </c>
      <c r="V143" s="30">
        <v>0</v>
      </c>
      <c r="W143" s="30">
        <v>7221692</v>
      </c>
    </row>
    <row r="144" spans="1:23" ht="12.75">
      <c r="A144" s="23" t="s">
        <v>26</v>
      </c>
      <c r="B144" s="24" t="s">
        <v>266</v>
      </c>
      <c r="C144" s="25" t="s">
        <v>267</v>
      </c>
      <c r="D144" s="26">
        <v>91164046</v>
      </c>
      <c r="E144" s="27">
        <v>94584220</v>
      </c>
      <c r="F144" s="27">
        <v>61926916</v>
      </c>
      <c r="G144" s="28">
        <f t="shared" si="29"/>
        <v>0.6547277759440211</v>
      </c>
      <c r="H144" s="29">
        <v>1439046</v>
      </c>
      <c r="I144" s="27">
        <v>2224447</v>
      </c>
      <c r="J144" s="30">
        <v>2027508</v>
      </c>
      <c r="K144" s="30">
        <v>5691001</v>
      </c>
      <c r="L144" s="29">
        <v>2655461</v>
      </c>
      <c r="M144" s="27">
        <v>23707222</v>
      </c>
      <c r="N144" s="30">
        <v>1861952</v>
      </c>
      <c r="O144" s="30">
        <v>28224635</v>
      </c>
      <c r="P144" s="29">
        <v>2388971</v>
      </c>
      <c r="Q144" s="27">
        <v>1546964</v>
      </c>
      <c r="R144" s="30">
        <v>17825945</v>
      </c>
      <c r="S144" s="30">
        <v>21761880</v>
      </c>
      <c r="T144" s="29">
        <v>1422952</v>
      </c>
      <c r="U144" s="27">
        <v>1504443</v>
      </c>
      <c r="V144" s="30">
        <v>3322005</v>
      </c>
      <c r="W144" s="30">
        <v>6249400</v>
      </c>
    </row>
    <row r="145" spans="1:23" ht="12.75">
      <c r="A145" s="23" t="s">
        <v>45</v>
      </c>
      <c r="B145" s="24" t="s">
        <v>268</v>
      </c>
      <c r="C145" s="25" t="s">
        <v>269</v>
      </c>
      <c r="D145" s="26">
        <v>143652770</v>
      </c>
      <c r="E145" s="27">
        <v>145458721</v>
      </c>
      <c r="F145" s="27">
        <v>91608964</v>
      </c>
      <c r="G145" s="28">
        <f t="shared" si="29"/>
        <v>0.629793548095339</v>
      </c>
      <c r="H145" s="29">
        <v>46563677</v>
      </c>
      <c r="I145" s="27">
        <v>2178535</v>
      </c>
      <c r="J145" s="30">
        <v>2069753</v>
      </c>
      <c r="K145" s="30">
        <v>50811965</v>
      </c>
      <c r="L145" s="29">
        <v>1719887</v>
      </c>
      <c r="M145" s="27">
        <v>15776038</v>
      </c>
      <c r="N145" s="30">
        <v>12728074</v>
      </c>
      <c r="O145" s="30">
        <v>30223999</v>
      </c>
      <c r="P145" s="29">
        <v>1627595</v>
      </c>
      <c r="Q145" s="27">
        <v>1852964</v>
      </c>
      <c r="R145" s="30">
        <v>1667334</v>
      </c>
      <c r="S145" s="30">
        <v>5147893</v>
      </c>
      <c r="T145" s="29">
        <v>1690997</v>
      </c>
      <c r="U145" s="27">
        <v>1644055</v>
      </c>
      <c r="V145" s="30">
        <v>2090055</v>
      </c>
      <c r="W145" s="30">
        <v>5425107</v>
      </c>
    </row>
    <row r="146" spans="1:23" ht="12.75">
      <c r="A146" s="31"/>
      <c r="B146" s="32" t="s">
        <v>270</v>
      </c>
      <c r="C146" s="33"/>
      <c r="D146" s="34">
        <f>SUM(D142:D145)</f>
        <v>1824427961</v>
      </c>
      <c r="E146" s="35">
        <f>SUM(E142:E145)</f>
        <v>1803203169</v>
      </c>
      <c r="F146" s="35">
        <f>SUM(F142:F145)</f>
        <v>1717353909</v>
      </c>
      <c r="G146" s="36">
        <f t="shared" si="29"/>
        <v>0.9523906892601518</v>
      </c>
      <c r="H146" s="37">
        <f aca="true" t="shared" si="30" ref="H146:W146">SUM(H142:H145)</f>
        <v>139960727</v>
      </c>
      <c r="I146" s="35">
        <f t="shared" si="30"/>
        <v>235569237</v>
      </c>
      <c r="J146" s="38">
        <f t="shared" si="30"/>
        <v>116140133</v>
      </c>
      <c r="K146" s="38">
        <f t="shared" si="30"/>
        <v>491670097</v>
      </c>
      <c r="L146" s="37">
        <f t="shared" si="30"/>
        <v>96311974</v>
      </c>
      <c r="M146" s="35">
        <f t="shared" si="30"/>
        <v>242601911</v>
      </c>
      <c r="N146" s="38">
        <f t="shared" si="30"/>
        <v>138770883</v>
      </c>
      <c r="O146" s="38">
        <f t="shared" si="30"/>
        <v>477684768</v>
      </c>
      <c r="P146" s="37">
        <f t="shared" si="30"/>
        <v>118240365</v>
      </c>
      <c r="Q146" s="35">
        <f t="shared" si="30"/>
        <v>99906276</v>
      </c>
      <c r="R146" s="38">
        <f t="shared" si="30"/>
        <v>201462115</v>
      </c>
      <c r="S146" s="38">
        <f t="shared" si="30"/>
        <v>419608756</v>
      </c>
      <c r="T146" s="37">
        <f t="shared" si="30"/>
        <v>187751824</v>
      </c>
      <c r="U146" s="35">
        <f t="shared" si="30"/>
        <v>115141605</v>
      </c>
      <c r="V146" s="38">
        <f t="shared" si="30"/>
        <v>25496859</v>
      </c>
      <c r="W146" s="38">
        <f t="shared" si="30"/>
        <v>328390288</v>
      </c>
    </row>
    <row r="147" spans="1:23" ht="12.75">
      <c r="A147" s="23" t="s">
        <v>26</v>
      </c>
      <c r="B147" s="24" t="s">
        <v>271</v>
      </c>
      <c r="C147" s="25" t="s">
        <v>272</v>
      </c>
      <c r="D147" s="26">
        <v>92441285</v>
      </c>
      <c r="E147" s="27">
        <v>94403399</v>
      </c>
      <c r="F147" s="27">
        <v>91234510</v>
      </c>
      <c r="G147" s="28">
        <f t="shared" si="29"/>
        <v>0.9664324692376808</v>
      </c>
      <c r="H147" s="29">
        <v>21753456</v>
      </c>
      <c r="I147" s="27">
        <v>2202837</v>
      </c>
      <c r="J147" s="30">
        <v>4540799</v>
      </c>
      <c r="K147" s="30">
        <v>28497092</v>
      </c>
      <c r="L147" s="29">
        <v>4195754</v>
      </c>
      <c r="M147" s="27">
        <v>13498144</v>
      </c>
      <c r="N147" s="30">
        <v>10923583</v>
      </c>
      <c r="O147" s="30">
        <v>28617481</v>
      </c>
      <c r="P147" s="29">
        <v>2891705</v>
      </c>
      <c r="Q147" s="27">
        <v>4924452</v>
      </c>
      <c r="R147" s="30">
        <v>20738945</v>
      </c>
      <c r="S147" s="30">
        <v>28555102</v>
      </c>
      <c r="T147" s="29">
        <v>2550646</v>
      </c>
      <c r="U147" s="27">
        <v>602032</v>
      </c>
      <c r="V147" s="30">
        <v>2412157</v>
      </c>
      <c r="W147" s="30">
        <v>5564835</v>
      </c>
    </row>
    <row r="148" spans="1:23" ht="12.75">
      <c r="A148" s="23" t="s">
        <v>26</v>
      </c>
      <c r="B148" s="24" t="s">
        <v>273</v>
      </c>
      <c r="C148" s="25" t="s">
        <v>274</v>
      </c>
      <c r="D148" s="26">
        <v>150583861</v>
      </c>
      <c r="E148" s="27">
        <v>124671742</v>
      </c>
      <c r="F148" s="27">
        <v>154674104</v>
      </c>
      <c r="G148" s="28">
        <f t="shared" si="29"/>
        <v>1.2406508605614897</v>
      </c>
      <c r="H148" s="29">
        <v>33921653</v>
      </c>
      <c r="I148" s="27">
        <v>3888294</v>
      </c>
      <c r="J148" s="30">
        <v>6180051</v>
      </c>
      <c r="K148" s="30">
        <v>43989998</v>
      </c>
      <c r="L148" s="29">
        <v>6412416</v>
      </c>
      <c r="M148" s="27">
        <v>31998542</v>
      </c>
      <c r="N148" s="30">
        <v>7645124</v>
      </c>
      <c r="O148" s="30">
        <v>46056082</v>
      </c>
      <c r="P148" s="29">
        <v>7660679</v>
      </c>
      <c r="Q148" s="27">
        <v>15403720</v>
      </c>
      <c r="R148" s="30">
        <v>21452978</v>
      </c>
      <c r="S148" s="30">
        <v>44517377</v>
      </c>
      <c r="T148" s="29">
        <v>7164264</v>
      </c>
      <c r="U148" s="27">
        <v>6651776</v>
      </c>
      <c r="V148" s="30">
        <v>6294607</v>
      </c>
      <c r="W148" s="30">
        <v>20110647</v>
      </c>
    </row>
    <row r="149" spans="1:23" ht="12.75">
      <c r="A149" s="23" t="s">
        <v>26</v>
      </c>
      <c r="B149" s="24" t="s">
        <v>275</v>
      </c>
      <c r="C149" s="25" t="s">
        <v>276</v>
      </c>
      <c r="D149" s="26">
        <v>420009910</v>
      </c>
      <c r="E149" s="27">
        <v>433555700</v>
      </c>
      <c r="F149" s="27">
        <v>413303169</v>
      </c>
      <c r="G149" s="28">
        <f t="shared" si="29"/>
        <v>0.9532873607704846</v>
      </c>
      <c r="H149" s="29">
        <v>62010378</v>
      </c>
      <c r="I149" s="27">
        <v>24543542</v>
      </c>
      <c r="J149" s="30">
        <v>34641466</v>
      </c>
      <c r="K149" s="30">
        <v>121195386</v>
      </c>
      <c r="L149" s="29">
        <v>24572431</v>
      </c>
      <c r="M149" s="27">
        <v>26928817</v>
      </c>
      <c r="N149" s="30">
        <v>55846901</v>
      </c>
      <c r="O149" s="30">
        <v>107348149</v>
      </c>
      <c r="P149" s="29">
        <v>27111848</v>
      </c>
      <c r="Q149" s="27">
        <v>36251206</v>
      </c>
      <c r="R149" s="30">
        <v>49778168</v>
      </c>
      <c r="S149" s="30">
        <v>113141222</v>
      </c>
      <c r="T149" s="29">
        <v>22408947</v>
      </c>
      <c r="U149" s="27">
        <v>29644019</v>
      </c>
      <c r="V149" s="30">
        <v>19565446</v>
      </c>
      <c r="W149" s="30">
        <v>71618412</v>
      </c>
    </row>
    <row r="150" spans="1:23" ht="12.75">
      <c r="A150" s="23" t="s">
        <v>26</v>
      </c>
      <c r="B150" s="24" t="s">
        <v>277</v>
      </c>
      <c r="C150" s="25" t="s">
        <v>278</v>
      </c>
      <c r="D150" s="26">
        <v>133252000</v>
      </c>
      <c r="E150" s="27">
        <v>123289862</v>
      </c>
      <c r="F150" s="27">
        <v>117782918</v>
      </c>
      <c r="G150" s="28">
        <f t="shared" si="29"/>
        <v>0.9553333590396914</v>
      </c>
      <c r="H150" s="29">
        <v>46256535</v>
      </c>
      <c r="I150" s="27">
        <v>5398272</v>
      </c>
      <c r="J150" s="30">
        <v>1684299</v>
      </c>
      <c r="K150" s="30">
        <v>53339106</v>
      </c>
      <c r="L150" s="29">
        <v>1584185</v>
      </c>
      <c r="M150" s="27">
        <v>26110726</v>
      </c>
      <c r="N150" s="30">
        <v>1563348</v>
      </c>
      <c r="O150" s="30">
        <v>29258259</v>
      </c>
      <c r="P150" s="29">
        <v>1491506</v>
      </c>
      <c r="Q150" s="27">
        <v>1639580</v>
      </c>
      <c r="R150" s="30">
        <v>27742212</v>
      </c>
      <c r="S150" s="30">
        <v>30873298</v>
      </c>
      <c r="T150" s="29">
        <v>1526328</v>
      </c>
      <c r="U150" s="27">
        <v>1614539</v>
      </c>
      <c r="V150" s="30">
        <v>1171388</v>
      </c>
      <c r="W150" s="30">
        <v>4312255</v>
      </c>
    </row>
    <row r="151" spans="1:23" ht="12.75">
      <c r="A151" s="23" t="s">
        <v>26</v>
      </c>
      <c r="B151" s="24" t="s">
        <v>279</v>
      </c>
      <c r="C151" s="25" t="s">
        <v>280</v>
      </c>
      <c r="D151" s="26">
        <v>246426594</v>
      </c>
      <c r="E151" s="27">
        <v>259951620</v>
      </c>
      <c r="F151" s="27">
        <v>236458390</v>
      </c>
      <c r="G151" s="28">
        <f t="shared" si="29"/>
        <v>0.9096246063017418</v>
      </c>
      <c r="H151" s="29">
        <v>73439681</v>
      </c>
      <c r="I151" s="27">
        <v>9649592</v>
      </c>
      <c r="J151" s="30">
        <v>10179438</v>
      </c>
      <c r="K151" s="30">
        <v>93268711</v>
      </c>
      <c r="L151" s="29">
        <v>8548094</v>
      </c>
      <c r="M151" s="27">
        <v>38249718</v>
      </c>
      <c r="N151" s="30">
        <v>7161667</v>
      </c>
      <c r="O151" s="30">
        <v>53959479</v>
      </c>
      <c r="P151" s="29">
        <v>7751247</v>
      </c>
      <c r="Q151" s="27">
        <v>5345888</v>
      </c>
      <c r="R151" s="30">
        <v>31639907</v>
      </c>
      <c r="S151" s="30">
        <v>44737042</v>
      </c>
      <c r="T151" s="29">
        <v>7652529</v>
      </c>
      <c r="U151" s="27">
        <v>7868937</v>
      </c>
      <c r="V151" s="30">
        <v>28971692</v>
      </c>
      <c r="W151" s="30">
        <v>44493158</v>
      </c>
    </row>
    <row r="152" spans="1:23" ht="12.75">
      <c r="A152" s="23" t="s">
        <v>45</v>
      </c>
      <c r="B152" s="24" t="s">
        <v>281</v>
      </c>
      <c r="C152" s="25" t="s">
        <v>282</v>
      </c>
      <c r="D152" s="26">
        <v>532184000</v>
      </c>
      <c r="E152" s="27">
        <v>524532000</v>
      </c>
      <c r="F152" s="27">
        <v>353377271</v>
      </c>
      <c r="G152" s="28">
        <f t="shared" si="29"/>
        <v>0.6737001193444824</v>
      </c>
      <c r="H152" s="29">
        <v>122851279</v>
      </c>
      <c r="I152" s="27">
        <v>9053519</v>
      </c>
      <c r="J152" s="30">
        <v>919043</v>
      </c>
      <c r="K152" s="30">
        <v>132823841</v>
      </c>
      <c r="L152" s="29">
        <v>3788034</v>
      </c>
      <c r="M152" s="27">
        <v>104485985</v>
      </c>
      <c r="N152" s="30">
        <v>2899783</v>
      </c>
      <c r="O152" s="30">
        <v>111173802</v>
      </c>
      <c r="P152" s="29">
        <v>4111364</v>
      </c>
      <c r="Q152" s="27">
        <v>2683862</v>
      </c>
      <c r="R152" s="30">
        <v>92705666</v>
      </c>
      <c r="S152" s="30">
        <v>99500892</v>
      </c>
      <c r="T152" s="29">
        <v>4981377</v>
      </c>
      <c r="U152" s="27">
        <v>2224673</v>
      </c>
      <c r="V152" s="30">
        <v>2672686</v>
      </c>
      <c r="W152" s="30">
        <v>9878736</v>
      </c>
    </row>
    <row r="153" spans="1:23" ht="12.75">
      <c r="A153" s="31"/>
      <c r="B153" s="32" t="s">
        <v>283</v>
      </c>
      <c r="C153" s="33"/>
      <c r="D153" s="34">
        <f>SUM(D147:D152)</f>
        <v>1574897650</v>
      </c>
      <c r="E153" s="35">
        <f>SUM(E147:E152)</f>
        <v>1560404323</v>
      </c>
      <c r="F153" s="35">
        <f>SUM(F147:F152)</f>
        <v>1366830362</v>
      </c>
      <c r="G153" s="36">
        <f t="shared" si="29"/>
        <v>0.8759462799822043</v>
      </c>
      <c r="H153" s="37">
        <f aca="true" t="shared" si="31" ref="H153:W153">SUM(H147:H152)</f>
        <v>360232982</v>
      </c>
      <c r="I153" s="35">
        <f t="shared" si="31"/>
        <v>54736056</v>
      </c>
      <c r="J153" s="38">
        <f t="shared" si="31"/>
        <v>58145096</v>
      </c>
      <c r="K153" s="38">
        <f t="shared" si="31"/>
        <v>473114134</v>
      </c>
      <c r="L153" s="37">
        <f t="shared" si="31"/>
        <v>49100914</v>
      </c>
      <c r="M153" s="35">
        <f t="shared" si="31"/>
        <v>241271932</v>
      </c>
      <c r="N153" s="38">
        <f t="shared" si="31"/>
        <v>86040406</v>
      </c>
      <c r="O153" s="38">
        <f t="shared" si="31"/>
        <v>376413252</v>
      </c>
      <c r="P153" s="37">
        <f t="shared" si="31"/>
        <v>51018349</v>
      </c>
      <c r="Q153" s="35">
        <f t="shared" si="31"/>
        <v>66248708</v>
      </c>
      <c r="R153" s="38">
        <f t="shared" si="31"/>
        <v>244057876</v>
      </c>
      <c r="S153" s="38">
        <f t="shared" si="31"/>
        <v>361324933</v>
      </c>
      <c r="T153" s="37">
        <f t="shared" si="31"/>
        <v>46284091</v>
      </c>
      <c r="U153" s="35">
        <f t="shared" si="31"/>
        <v>48605976</v>
      </c>
      <c r="V153" s="38">
        <f t="shared" si="31"/>
        <v>61087976</v>
      </c>
      <c r="W153" s="38">
        <f t="shared" si="31"/>
        <v>155978043</v>
      </c>
    </row>
    <row r="154" spans="1:23" ht="12.75">
      <c r="A154" s="23" t="s">
        <v>26</v>
      </c>
      <c r="B154" s="24" t="s">
        <v>284</v>
      </c>
      <c r="C154" s="25" t="s">
        <v>285</v>
      </c>
      <c r="D154" s="26">
        <v>116739436</v>
      </c>
      <c r="E154" s="27">
        <v>139679800</v>
      </c>
      <c r="F154" s="27">
        <v>134358876</v>
      </c>
      <c r="G154" s="28">
        <f t="shared" si="29"/>
        <v>0.9619062742071509</v>
      </c>
      <c r="H154" s="29">
        <v>39274604</v>
      </c>
      <c r="I154" s="27">
        <v>4502745</v>
      </c>
      <c r="J154" s="30">
        <v>4432975</v>
      </c>
      <c r="K154" s="30">
        <v>48210324</v>
      </c>
      <c r="L154" s="29">
        <v>4485465</v>
      </c>
      <c r="M154" s="27">
        <v>33539967</v>
      </c>
      <c r="N154" s="30">
        <v>4429394</v>
      </c>
      <c r="O154" s="30">
        <v>42454826</v>
      </c>
      <c r="P154" s="29">
        <v>4089149</v>
      </c>
      <c r="Q154" s="27">
        <v>2779137</v>
      </c>
      <c r="R154" s="30">
        <v>26957327</v>
      </c>
      <c r="S154" s="30">
        <v>33825613</v>
      </c>
      <c r="T154" s="29">
        <v>3396947</v>
      </c>
      <c r="U154" s="27">
        <v>2952756</v>
      </c>
      <c r="V154" s="30">
        <v>3518410</v>
      </c>
      <c r="W154" s="30">
        <v>9868113</v>
      </c>
    </row>
    <row r="155" spans="1:23" ht="12.75">
      <c r="A155" s="23" t="s">
        <v>26</v>
      </c>
      <c r="B155" s="24" t="s">
        <v>286</v>
      </c>
      <c r="C155" s="25" t="s">
        <v>287</v>
      </c>
      <c r="D155" s="26">
        <v>163116842</v>
      </c>
      <c r="E155" s="27">
        <v>149356574</v>
      </c>
      <c r="F155" s="27">
        <v>143189433</v>
      </c>
      <c r="G155" s="28">
        <f t="shared" si="29"/>
        <v>0.9587086069609497</v>
      </c>
      <c r="H155" s="29">
        <v>54592174</v>
      </c>
      <c r="I155" s="27">
        <v>2480427</v>
      </c>
      <c r="J155" s="30">
        <v>2609956</v>
      </c>
      <c r="K155" s="30">
        <v>59682557</v>
      </c>
      <c r="L155" s="29">
        <v>3051728</v>
      </c>
      <c r="M155" s="27">
        <v>37804179</v>
      </c>
      <c r="N155" s="30">
        <v>3250632</v>
      </c>
      <c r="O155" s="30">
        <v>44106539</v>
      </c>
      <c r="P155" s="29">
        <v>1864980</v>
      </c>
      <c r="Q155" s="27">
        <v>1775882</v>
      </c>
      <c r="R155" s="30">
        <v>30059763</v>
      </c>
      <c r="S155" s="30">
        <v>33700625</v>
      </c>
      <c r="T155" s="29">
        <v>1982313</v>
      </c>
      <c r="U155" s="27">
        <v>1883972</v>
      </c>
      <c r="V155" s="30">
        <v>1833427</v>
      </c>
      <c r="W155" s="30">
        <v>5699712</v>
      </c>
    </row>
    <row r="156" spans="1:23" ht="12.75">
      <c r="A156" s="23" t="s">
        <v>26</v>
      </c>
      <c r="B156" s="24" t="s">
        <v>288</v>
      </c>
      <c r="C156" s="25" t="s">
        <v>289</v>
      </c>
      <c r="D156" s="26">
        <v>52186000</v>
      </c>
      <c r="E156" s="27">
        <v>58335743</v>
      </c>
      <c r="F156" s="27">
        <v>46456882</v>
      </c>
      <c r="G156" s="28">
        <f t="shared" si="29"/>
        <v>0.7963707944887236</v>
      </c>
      <c r="H156" s="29">
        <v>11138536</v>
      </c>
      <c r="I156" s="27">
        <v>1273516</v>
      </c>
      <c r="J156" s="30">
        <v>1355111</v>
      </c>
      <c r="K156" s="30">
        <v>13767163</v>
      </c>
      <c r="L156" s="29">
        <v>6190146</v>
      </c>
      <c r="M156" s="27">
        <v>11150642</v>
      </c>
      <c r="N156" s="30">
        <v>3950712</v>
      </c>
      <c r="O156" s="30">
        <v>21291500</v>
      </c>
      <c r="P156" s="29">
        <v>2108016</v>
      </c>
      <c r="Q156" s="27">
        <v>1833783</v>
      </c>
      <c r="R156" s="30">
        <v>2216306</v>
      </c>
      <c r="S156" s="30">
        <v>6158105</v>
      </c>
      <c r="T156" s="29">
        <v>1201121</v>
      </c>
      <c r="U156" s="27">
        <v>2245805</v>
      </c>
      <c r="V156" s="30">
        <v>1793188</v>
      </c>
      <c r="W156" s="30">
        <v>5240114</v>
      </c>
    </row>
    <row r="157" spans="1:23" ht="12.75">
      <c r="A157" s="23" t="s">
        <v>26</v>
      </c>
      <c r="B157" s="24" t="s">
        <v>290</v>
      </c>
      <c r="C157" s="25" t="s">
        <v>291</v>
      </c>
      <c r="D157" s="26">
        <v>56116468</v>
      </c>
      <c r="E157" s="27">
        <v>55816152</v>
      </c>
      <c r="F157" s="27">
        <v>52696104</v>
      </c>
      <c r="G157" s="28">
        <f t="shared" si="29"/>
        <v>0.9441013418481446</v>
      </c>
      <c r="H157" s="29">
        <v>14756377</v>
      </c>
      <c r="I157" s="27">
        <v>177744</v>
      </c>
      <c r="J157" s="30">
        <v>678795</v>
      </c>
      <c r="K157" s="30">
        <v>15612916</v>
      </c>
      <c r="L157" s="29">
        <v>279168</v>
      </c>
      <c r="M157" s="27">
        <v>12403429</v>
      </c>
      <c r="N157" s="30">
        <v>6705610</v>
      </c>
      <c r="O157" s="30">
        <v>19388207</v>
      </c>
      <c r="P157" s="29">
        <v>224294</v>
      </c>
      <c r="Q157" s="27">
        <v>205440</v>
      </c>
      <c r="R157" s="30">
        <v>10338775</v>
      </c>
      <c r="S157" s="30">
        <v>10768509</v>
      </c>
      <c r="T157" s="29">
        <v>4931396</v>
      </c>
      <c r="U157" s="27">
        <v>368096</v>
      </c>
      <c r="V157" s="30">
        <v>1626980</v>
      </c>
      <c r="W157" s="30">
        <v>6926472</v>
      </c>
    </row>
    <row r="158" spans="1:23" ht="12.75">
      <c r="A158" s="23" t="s">
        <v>26</v>
      </c>
      <c r="B158" s="24" t="s">
        <v>292</v>
      </c>
      <c r="C158" s="25" t="s">
        <v>293</v>
      </c>
      <c r="D158" s="26">
        <v>135955608</v>
      </c>
      <c r="E158" s="27">
        <v>127347095</v>
      </c>
      <c r="F158" s="27">
        <v>129563066</v>
      </c>
      <c r="G158" s="28">
        <f t="shared" si="29"/>
        <v>1.0174010329799827</v>
      </c>
      <c r="H158" s="29">
        <v>39015175</v>
      </c>
      <c r="I158" s="27">
        <v>6996545</v>
      </c>
      <c r="J158" s="30">
        <v>3842545</v>
      </c>
      <c r="K158" s="30">
        <v>49854265</v>
      </c>
      <c r="L158" s="29">
        <v>3213324</v>
      </c>
      <c r="M158" s="27">
        <v>30269095</v>
      </c>
      <c r="N158" s="30">
        <v>3507187</v>
      </c>
      <c r="O158" s="30">
        <v>36989606</v>
      </c>
      <c r="P158" s="29">
        <v>3564093</v>
      </c>
      <c r="Q158" s="27">
        <v>5257540</v>
      </c>
      <c r="R158" s="30">
        <v>21656874</v>
      </c>
      <c r="S158" s="30">
        <v>30478507</v>
      </c>
      <c r="T158" s="29">
        <v>3782193</v>
      </c>
      <c r="U158" s="27">
        <v>4756930</v>
      </c>
      <c r="V158" s="30">
        <v>3701565</v>
      </c>
      <c r="W158" s="30">
        <v>12240688</v>
      </c>
    </row>
    <row r="159" spans="1:23" ht="12.75">
      <c r="A159" s="23" t="s">
        <v>45</v>
      </c>
      <c r="B159" s="24" t="s">
        <v>294</v>
      </c>
      <c r="C159" s="25" t="s">
        <v>295</v>
      </c>
      <c r="D159" s="26">
        <v>320950860</v>
      </c>
      <c r="E159" s="27">
        <v>296463688</v>
      </c>
      <c r="F159" s="27">
        <v>280948024</v>
      </c>
      <c r="G159" s="28">
        <f t="shared" si="29"/>
        <v>0.9476642009526643</v>
      </c>
      <c r="H159" s="29">
        <v>91884094</v>
      </c>
      <c r="I159" s="27">
        <v>3090997</v>
      </c>
      <c r="J159" s="30">
        <v>3868698</v>
      </c>
      <c r="K159" s="30">
        <v>98843789</v>
      </c>
      <c r="L159" s="29">
        <v>1432043</v>
      </c>
      <c r="M159" s="27">
        <v>78195002</v>
      </c>
      <c r="N159" s="30">
        <v>1955282</v>
      </c>
      <c r="O159" s="30">
        <v>81582327</v>
      </c>
      <c r="P159" s="29">
        <v>2812955</v>
      </c>
      <c r="Q159" s="27">
        <v>2243179</v>
      </c>
      <c r="R159" s="30">
        <v>63312459</v>
      </c>
      <c r="S159" s="30">
        <v>68368593</v>
      </c>
      <c r="T159" s="29">
        <v>5253168</v>
      </c>
      <c r="U159" s="27">
        <v>4118388</v>
      </c>
      <c r="V159" s="30">
        <v>22781759</v>
      </c>
      <c r="W159" s="30">
        <v>32153315</v>
      </c>
    </row>
    <row r="160" spans="1:23" ht="12.75">
      <c r="A160" s="31"/>
      <c r="B160" s="32" t="s">
        <v>296</v>
      </c>
      <c r="C160" s="33"/>
      <c r="D160" s="34">
        <f>SUM(D154:D159)</f>
        <v>845065214</v>
      </c>
      <c r="E160" s="35">
        <f>SUM(E154:E159)</f>
        <v>826999052</v>
      </c>
      <c r="F160" s="35">
        <f>SUM(F154:F159)</f>
        <v>787212385</v>
      </c>
      <c r="G160" s="36">
        <f t="shared" si="29"/>
        <v>0.9518903112358102</v>
      </c>
      <c r="H160" s="37">
        <f aca="true" t="shared" si="32" ref="H160:W160">SUM(H154:H159)</f>
        <v>250660960</v>
      </c>
      <c r="I160" s="35">
        <f t="shared" si="32"/>
        <v>18521974</v>
      </c>
      <c r="J160" s="38">
        <f t="shared" si="32"/>
        <v>16788080</v>
      </c>
      <c r="K160" s="38">
        <f t="shared" si="32"/>
        <v>285971014</v>
      </c>
      <c r="L160" s="37">
        <f t="shared" si="32"/>
        <v>18651874</v>
      </c>
      <c r="M160" s="35">
        <f t="shared" si="32"/>
        <v>203362314</v>
      </c>
      <c r="N160" s="38">
        <f t="shared" si="32"/>
        <v>23798817</v>
      </c>
      <c r="O160" s="38">
        <f t="shared" si="32"/>
        <v>245813005</v>
      </c>
      <c r="P160" s="37">
        <f t="shared" si="32"/>
        <v>14663487</v>
      </c>
      <c r="Q160" s="35">
        <f t="shared" si="32"/>
        <v>14094961</v>
      </c>
      <c r="R160" s="38">
        <f t="shared" si="32"/>
        <v>154541504</v>
      </c>
      <c r="S160" s="38">
        <f t="shared" si="32"/>
        <v>183299952</v>
      </c>
      <c r="T160" s="37">
        <f t="shared" si="32"/>
        <v>20547138</v>
      </c>
      <c r="U160" s="35">
        <f t="shared" si="32"/>
        <v>16325947</v>
      </c>
      <c r="V160" s="38">
        <f t="shared" si="32"/>
        <v>35255329</v>
      </c>
      <c r="W160" s="38">
        <f t="shared" si="32"/>
        <v>72128414</v>
      </c>
    </row>
    <row r="161" spans="1:23" ht="12.75">
      <c r="A161" s="23" t="s">
        <v>26</v>
      </c>
      <c r="B161" s="24" t="s">
        <v>297</v>
      </c>
      <c r="C161" s="25" t="s">
        <v>298</v>
      </c>
      <c r="D161" s="26">
        <v>104329000</v>
      </c>
      <c r="E161" s="27">
        <v>75348000</v>
      </c>
      <c r="F161" s="27">
        <v>84091990</v>
      </c>
      <c r="G161" s="28">
        <f t="shared" si="29"/>
        <v>1.1160480702872007</v>
      </c>
      <c r="H161" s="29">
        <v>24682373</v>
      </c>
      <c r="I161" s="27">
        <v>3108246</v>
      </c>
      <c r="J161" s="30">
        <v>909774</v>
      </c>
      <c r="K161" s="30">
        <v>28700393</v>
      </c>
      <c r="L161" s="29">
        <v>3011282</v>
      </c>
      <c r="M161" s="27">
        <v>24147895</v>
      </c>
      <c r="N161" s="30">
        <v>775421</v>
      </c>
      <c r="O161" s="30">
        <v>27934598</v>
      </c>
      <c r="P161" s="29">
        <v>756173</v>
      </c>
      <c r="Q161" s="27">
        <v>1537350</v>
      </c>
      <c r="R161" s="30">
        <v>19003553</v>
      </c>
      <c r="S161" s="30">
        <v>21297076</v>
      </c>
      <c r="T161" s="29">
        <v>733598</v>
      </c>
      <c r="U161" s="27">
        <v>491263</v>
      </c>
      <c r="V161" s="30">
        <v>4935062</v>
      </c>
      <c r="W161" s="30">
        <v>6159923</v>
      </c>
    </row>
    <row r="162" spans="1:23" ht="12.75">
      <c r="A162" s="23" t="s">
        <v>26</v>
      </c>
      <c r="B162" s="24" t="s">
        <v>299</v>
      </c>
      <c r="C162" s="25" t="s">
        <v>300</v>
      </c>
      <c r="D162" s="26">
        <v>2370558500</v>
      </c>
      <c r="E162" s="27">
        <v>2288540300</v>
      </c>
      <c r="F162" s="27">
        <v>2400128630</v>
      </c>
      <c r="G162" s="28">
        <f t="shared" si="29"/>
        <v>1.0487596089087878</v>
      </c>
      <c r="H162" s="29">
        <v>188321558</v>
      </c>
      <c r="I162" s="27">
        <v>233161760</v>
      </c>
      <c r="J162" s="30">
        <v>208205014</v>
      </c>
      <c r="K162" s="30">
        <v>629688332</v>
      </c>
      <c r="L162" s="29">
        <v>176391069</v>
      </c>
      <c r="M162" s="27">
        <v>208643255</v>
      </c>
      <c r="N162" s="30">
        <v>180225417</v>
      </c>
      <c r="O162" s="30">
        <v>565259741</v>
      </c>
      <c r="P162" s="29">
        <v>216909251</v>
      </c>
      <c r="Q162" s="27">
        <v>201633568</v>
      </c>
      <c r="R162" s="30">
        <v>200509901</v>
      </c>
      <c r="S162" s="30">
        <v>619052720</v>
      </c>
      <c r="T162" s="29">
        <v>202068492</v>
      </c>
      <c r="U162" s="27">
        <v>167945351</v>
      </c>
      <c r="V162" s="30">
        <v>216113994</v>
      </c>
      <c r="W162" s="30">
        <v>586127837</v>
      </c>
    </row>
    <row r="163" spans="1:23" ht="12.75">
      <c r="A163" s="23" t="s">
        <v>26</v>
      </c>
      <c r="B163" s="24" t="s">
        <v>301</v>
      </c>
      <c r="C163" s="25" t="s">
        <v>302</v>
      </c>
      <c r="D163" s="26">
        <v>45934152</v>
      </c>
      <c r="E163" s="27">
        <v>53969641</v>
      </c>
      <c r="F163" s="27">
        <v>33007299</v>
      </c>
      <c r="G163" s="28">
        <f t="shared" si="29"/>
        <v>0.611590116006145</v>
      </c>
      <c r="H163" s="29">
        <v>12545940</v>
      </c>
      <c r="I163" s="27">
        <v>929337</v>
      </c>
      <c r="J163" s="30">
        <v>451146</v>
      </c>
      <c r="K163" s="30">
        <v>13926423</v>
      </c>
      <c r="L163" s="29">
        <v>666249</v>
      </c>
      <c r="M163" s="27">
        <v>666249</v>
      </c>
      <c r="N163" s="30">
        <v>1188420</v>
      </c>
      <c r="O163" s="30">
        <v>2520918</v>
      </c>
      <c r="P163" s="29">
        <v>722242</v>
      </c>
      <c r="Q163" s="27">
        <v>967109</v>
      </c>
      <c r="R163" s="30">
        <v>9254815</v>
      </c>
      <c r="S163" s="30">
        <v>10944166</v>
      </c>
      <c r="T163" s="29">
        <v>1490592</v>
      </c>
      <c r="U163" s="27">
        <v>2062600</v>
      </c>
      <c r="V163" s="30">
        <v>2062600</v>
      </c>
      <c r="W163" s="30">
        <v>5615792</v>
      </c>
    </row>
    <row r="164" spans="1:23" ht="12.75">
      <c r="A164" s="23" t="s">
        <v>26</v>
      </c>
      <c r="B164" s="24" t="s">
        <v>303</v>
      </c>
      <c r="C164" s="25" t="s">
        <v>304</v>
      </c>
      <c r="D164" s="26">
        <v>234105520</v>
      </c>
      <c r="E164" s="27">
        <v>261959930</v>
      </c>
      <c r="F164" s="27">
        <v>245501747</v>
      </c>
      <c r="G164" s="28">
        <f t="shared" si="29"/>
        <v>0.9371728989238927</v>
      </c>
      <c r="H164" s="29">
        <v>68027659</v>
      </c>
      <c r="I164" s="27">
        <v>6561898</v>
      </c>
      <c r="J164" s="30">
        <v>17078998</v>
      </c>
      <c r="K164" s="30">
        <v>91668555</v>
      </c>
      <c r="L164" s="29">
        <v>8606044</v>
      </c>
      <c r="M164" s="27">
        <v>46927310</v>
      </c>
      <c r="N164" s="30">
        <v>11136470</v>
      </c>
      <c r="O164" s="30">
        <v>66669824</v>
      </c>
      <c r="P164" s="29">
        <v>9072246</v>
      </c>
      <c r="Q164" s="27">
        <v>8952528</v>
      </c>
      <c r="R164" s="30">
        <v>24390511</v>
      </c>
      <c r="S164" s="30">
        <v>42415285</v>
      </c>
      <c r="T164" s="29">
        <v>7030165</v>
      </c>
      <c r="U164" s="27">
        <v>31226125</v>
      </c>
      <c r="V164" s="30">
        <v>6491793</v>
      </c>
      <c r="W164" s="30">
        <v>44748083</v>
      </c>
    </row>
    <row r="165" spans="1:23" ht="12.75">
      <c r="A165" s="23" t="s">
        <v>26</v>
      </c>
      <c r="B165" s="24" t="s">
        <v>305</v>
      </c>
      <c r="C165" s="25" t="s">
        <v>306</v>
      </c>
      <c r="D165" s="26">
        <v>78605158</v>
      </c>
      <c r="E165" s="27">
        <v>93961000</v>
      </c>
      <c r="F165" s="27">
        <v>85680358</v>
      </c>
      <c r="G165" s="28">
        <f t="shared" si="29"/>
        <v>0.9118714998776088</v>
      </c>
      <c r="H165" s="29">
        <v>17047886</v>
      </c>
      <c r="I165" s="27">
        <v>3533834</v>
      </c>
      <c r="J165" s="30">
        <v>3960711</v>
      </c>
      <c r="K165" s="30">
        <v>24542431</v>
      </c>
      <c r="L165" s="29">
        <v>3872716</v>
      </c>
      <c r="M165" s="27">
        <v>14010830</v>
      </c>
      <c r="N165" s="30">
        <v>4965003</v>
      </c>
      <c r="O165" s="30">
        <v>22848549</v>
      </c>
      <c r="P165" s="29">
        <v>4321922</v>
      </c>
      <c r="Q165" s="27">
        <v>4395064</v>
      </c>
      <c r="R165" s="30">
        <v>14761383</v>
      </c>
      <c r="S165" s="30">
        <v>23478369</v>
      </c>
      <c r="T165" s="29">
        <v>3934198</v>
      </c>
      <c r="U165" s="27">
        <v>6555824</v>
      </c>
      <c r="V165" s="30">
        <v>4320987</v>
      </c>
      <c r="W165" s="30">
        <v>14811009</v>
      </c>
    </row>
    <row r="166" spans="1:23" ht="12.75">
      <c r="A166" s="23" t="s">
        <v>26</v>
      </c>
      <c r="B166" s="24" t="s">
        <v>307</v>
      </c>
      <c r="C166" s="25" t="s">
        <v>308</v>
      </c>
      <c r="D166" s="26">
        <v>104884376</v>
      </c>
      <c r="E166" s="27">
        <v>104774633</v>
      </c>
      <c r="F166" s="27">
        <v>74549584</v>
      </c>
      <c r="G166" s="28">
        <f t="shared" si="29"/>
        <v>0.7115232176475388</v>
      </c>
      <c r="H166" s="29">
        <v>29255631</v>
      </c>
      <c r="I166" s="27">
        <v>3956183</v>
      </c>
      <c r="J166" s="30">
        <v>1713582</v>
      </c>
      <c r="K166" s="30">
        <v>34925396</v>
      </c>
      <c r="L166" s="29">
        <v>9466146</v>
      </c>
      <c r="M166" s="27">
        <v>1274439</v>
      </c>
      <c r="N166" s="30">
        <v>1478401</v>
      </c>
      <c r="O166" s="30">
        <v>12218986</v>
      </c>
      <c r="P166" s="29">
        <v>1411159</v>
      </c>
      <c r="Q166" s="27">
        <v>2004777</v>
      </c>
      <c r="R166" s="30">
        <v>19405857</v>
      </c>
      <c r="S166" s="30">
        <v>22821793</v>
      </c>
      <c r="T166" s="29">
        <v>809132</v>
      </c>
      <c r="U166" s="27">
        <v>1437121</v>
      </c>
      <c r="V166" s="30">
        <v>2337156</v>
      </c>
      <c r="W166" s="30">
        <v>4583409</v>
      </c>
    </row>
    <row r="167" spans="1:23" ht="12.75">
      <c r="A167" s="23" t="s">
        <v>45</v>
      </c>
      <c r="B167" s="24" t="s">
        <v>309</v>
      </c>
      <c r="C167" s="25" t="s">
        <v>310</v>
      </c>
      <c r="D167" s="26">
        <v>581864966</v>
      </c>
      <c r="E167" s="27">
        <v>734543862</v>
      </c>
      <c r="F167" s="27">
        <v>557452142</v>
      </c>
      <c r="G167" s="28">
        <f t="shared" si="29"/>
        <v>0.7589092644272889</v>
      </c>
      <c r="H167" s="29">
        <v>160642057</v>
      </c>
      <c r="I167" s="27">
        <v>20262337</v>
      </c>
      <c r="J167" s="30">
        <v>11615653</v>
      </c>
      <c r="K167" s="30">
        <v>192520047</v>
      </c>
      <c r="L167" s="29">
        <v>11749458</v>
      </c>
      <c r="M167" s="27">
        <v>138654199</v>
      </c>
      <c r="N167" s="30">
        <v>17735294</v>
      </c>
      <c r="O167" s="30">
        <v>168138951</v>
      </c>
      <c r="P167" s="29">
        <v>8841224</v>
      </c>
      <c r="Q167" s="27">
        <v>15860911</v>
      </c>
      <c r="R167" s="30">
        <v>113740055</v>
      </c>
      <c r="S167" s="30">
        <v>138442190</v>
      </c>
      <c r="T167" s="29">
        <v>18051209</v>
      </c>
      <c r="U167" s="27">
        <v>24132135</v>
      </c>
      <c r="V167" s="30">
        <v>16167610</v>
      </c>
      <c r="W167" s="30">
        <v>58350954</v>
      </c>
    </row>
    <row r="168" spans="1:23" ht="12.75">
      <c r="A168" s="53"/>
      <c r="B168" s="54" t="s">
        <v>311</v>
      </c>
      <c r="C168" s="55"/>
      <c r="D168" s="56">
        <f>SUM(D161:D167)</f>
        <v>3520281672</v>
      </c>
      <c r="E168" s="57">
        <f>SUM(E161:E167)</f>
        <v>3613097366</v>
      </c>
      <c r="F168" s="57">
        <f>SUM(F161:F167)</f>
        <v>3480411750</v>
      </c>
      <c r="G168" s="58">
        <f t="shared" si="29"/>
        <v>0.9632764903463163</v>
      </c>
      <c r="H168" s="59">
        <f aca="true" t="shared" si="33" ref="H168:W168">SUM(H161:H167)</f>
        <v>500523104</v>
      </c>
      <c r="I168" s="57">
        <f t="shared" si="33"/>
        <v>271513595</v>
      </c>
      <c r="J168" s="60">
        <f t="shared" si="33"/>
        <v>243934878</v>
      </c>
      <c r="K168" s="60">
        <f t="shared" si="33"/>
        <v>1015971577</v>
      </c>
      <c r="L168" s="59">
        <f t="shared" si="33"/>
        <v>213762964</v>
      </c>
      <c r="M168" s="57">
        <f t="shared" si="33"/>
        <v>434324177</v>
      </c>
      <c r="N168" s="60">
        <f t="shared" si="33"/>
        <v>217504426</v>
      </c>
      <c r="O168" s="60">
        <f t="shared" si="33"/>
        <v>865591567</v>
      </c>
      <c r="P168" s="59">
        <f t="shared" si="33"/>
        <v>242034217</v>
      </c>
      <c r="Q168" s="57">
        <f t="shared" si="33"/>
        <v>235351307</v>
      </c>
      <c r="R168" s="60">
        <f t="shared" si="33"/>
        <v>401066075</v>
      </c>
      <c r="S168" s="60">
        <f t="shared" si="33"/>
        <v>878451599</v>
      </c>
      <c r="T168" s="59">
        <f t="shared" si="33"/>
        <v>234117386</v>
      </c>
      <c r="U168" s="57">
        <f t="shared" si="33"/>
        <v>233850419</v>
      </c>
      <c r="V168" s="60">
        <f t="shared" si="33"/>
        <v>252429202</v>
      </c>
      <c r="W168" s="60">
        <f t="shared" si="33"/>
        <v>720397007</v>
      </c>
    </row>
    <row r="169" spans="1:23" ht="12.75">
      <c r="A169" s="23" t="s">
        <v>26</v>
      </c>
      <c r="B169" s="24" t="s">
        <v>312</v>
      </c>
      <c r="C169" s="25" t="s">
        <v>313</v>
      </c>
      <c r="D169" s="26">
        <v>152397887</v>
      </c>
      <c r="E169" s="27">
        <v>171870887</v>
      </c>
      <c r="F169" s="27">
        <v>192185879</v>
      </c>
      <c r="G169" s="28">
        <f t="shared" si="29"/>
        <v>1.1181991456179545</v>
      </c>
      <c r="H169" s="29">
        <v>39218242</v>
      </c>
      <c r="I169" s="27">
        <v>10675861</v>
      </c>
      <c r="J169" s="30">
        <v>6297432</v>
      </c>
      <c r="K169" s="30">
        <v>56191535</v>
      </c>
      <c r="L169" s="29">
        <v>11881006</v>
      </c>
      <c r="M169" s="27">
        <v>36016977</v>
      </c>
      <c r="N169" s="30">
        <v>10176951</v>
      </c>
      <c r="O169" s="30">
        <v>58074934</v>
      </c>
      <c r="P169" s="29">
        <v>6895032</v>
      </c>
      <c r="Q169" s="27">
        <v>9825052</v>
      </c>
      <c r="R169" s="30">
        <v>30045358</v>
      </c>
      <c r="S169" s="30">
        <v>46765442</v>
      </c>
      <c r="T169" s="29">
        <v>18921898</v>
      </c>
      <c r="U169" s="27">
        <v>12232070</v>
      </c>
      <c r="V169" s="30">
        <v>0</v>
      </c>
      <c r="W169" s="30">
        <v>31153968</v>
      </c>
    </row>
    <row r="170" spans="1:23" ht="12.75">
      <c r="A170" s="23" t="s">
        <v>26</v>
      </c>
      <c r="B170" s="24" t="s">
        <v>314</v>
      </c>
      <c r="C170" s="25" t="s">
        <v>315</v>
      </c>
      <c r="D170" s="26">
        <v>1139563134</v>
      </c>
      <c r="E170" s="27">
        <v>1175746983</v>
      </c>
      <c r="F170" s="27">
        <v>1134809394</v>
      </c>
      <c r="G170" s="28">
        <f t="shared" si="29"/>
        <v>0.96518163381075</v>
      </c>
      <c r="H170" s="29">
        <v>89246066</v>
      </c>
      <c r="I170" s="27">
        <v>92254764</v>
      </c>
      <c r="J170" s="30">
        <v>85366731</v>
      </c>
      <c r="K170" s="30">
        <v>266867561</v>
      </c>
      <c r="L170" s="29">
        <v>86356084</v>
      </c>
      <c r="M170" s="27">
        <v>101855566</v>
      </c>
      <c r="N170" s="30">
        <v>100845355</v>
      </c>
      <c r="O170" s="30">
        <v>289057005</v>
      </c>
      <c r="P170" s="29">
        <v>87503384</v>
      </c>
      <c r="Q170" s="27">
        <v>86233648</v>
      </c>
      <c r="R170" s="30">
        <v>129295188</v>
      </c>
      <c r="S170" s="30">
        <v>303032220</v>
      </c>
      <c r="T170" s="29">
        <v>94343149</v>
      </c>
      <c r="U170" s="27">
        <v>82576993</v>
      </c>
      <c r="V170" s="30">
        <v>98932466</v>
      </c>
      <c r="W170" s="30">
        <v>275852608</v>
      </c>
    </row>
    <row r="171" spans="1:23" ht="12.75">
      <c r="A171" s="23" t="s">
        <v>26</v>
      </c>
      <c r="B171" s="24" t="s">
        <v>316</v>
      </c>
      <c r="C171" s="25" t="s">
        <v>317</v>
      </c>
      <c r="D171" s="26">
        <v>96381231</v>
      </c>
      <c r="E171" s="27">
        <v>98923790</v>
      </c>
      <c r="F171" s="27">
        <v>100068695</v>
      </c>
      <c r="G171" s="28">
        <f t="shared" si="29"/>
        <v>1.0115736063084522</v>
      </c>
      <c r="H171" s="29">
        <v>36704036</v>
      </c>
      <c r="I171" s="27">
        <v>953467</v>
      </c>
      <c r="J171" s="30">
        <v>356897</v>
      </c>
      <c r="K171" s="30">
        <v>38014400</v>
      </c>
      <c r="L171" s="29">
        <v>1302937</v>
      </c>
      <c r="M171" s="27">
        <v>28288651</v>
      </c>
      <c r="N171" s="30">
        <v>1551316</v>
      </c>
      <c r="O171" s="30">
        <v>31142904</v>
      </c>
      <c r="P171" s="29">
        <v>1147003</v>
      </c>
      <c r="Q171" s="27">
        <v>1954196</v>
      </c>
      <c r="R171" s="30">
        <v>24205411</v>
      </c>
      <c r="S171" s="30">
        <v>27306610</v>
      </c>
      <c r="T171" s="29">
        <v>2378081</v>
      </c>
      <c r="U171" s="27">
        <v>824550</v>
      </c>
      <c r="V171" s="30">
        <v>402150</v>
      </c>
      <c r="W171" s="30">
        <v>3604781</v>
      </c>
    </row>
    <row r="172" spans="1:23" ht="12.75">
      <c r="A172" s="23" t="s">
        <v>26</v>
      </c>
      <c r="B172" s="24" t="s">
        <v>318</v>
      </c>
      <c r="C172" s="25" t="s">
        <v>319</v>
      </c>
      <c r="D172" s="26">
        <v>82313686</v>
      </c>
      <c r="E172" s="27">
        <v>88226099</v>
      </c>
      <c r="F172" s="27">
        <v>75639760</v>
      </c>
      <c r="G172" s="28">
        <f t="shared" si="29"/>
        <v>0.8573399578734633</v>
      </c>
      <c r="H172" s="29">
        <v>9964649</v>
      </c>
      <c r="I172" s="27">
        <v>1182661</v>
      </c>
      <c r="J172" s="30">
        <v>873726</v>
      </c>
      <c r="K172" s="30">
        <v>12021036</v>
      </c>
      <c r="L172" s="29">
        <v>1003978</v>
      </c>
      <c r="M172" s="27">
        <v>21598903</v>
      </c>
      <c r="N172" s="30">
        <v>1405371</v>
      </c>
      <c r="O172" s="30">
        <v>24008252</v>
      </c>
      <c r="P172" s="29">
        <v>1046214</v>
      </c>
      <c r="Q172" s="27">
        <v>1105073</v>
      </c>
      <c r="R172" s="30">
        <v>17550613</v>
      </c>
      <c r="S172" s="30">
        <v>19701900</v>
      </c>
      <c r="T172" s="29">
        <v>17550613</v>
      </c>
      <c r="U172" s="27">
        <v>1086967</v>
      </c>
      <c r="V172" s="30">
        <v>1270992</v>
      </c>
      <c r="W172" s="30">
        <v>19908572</v>
      </c>
    </row>
    <row r="173" spans="1:23" ht="12.75">
      <c r="A173" s="23" t="s">
        <v>45</v>
      </c>
      <c r="B173" s="24" t="s">
        <v>320</v>
      </c>
      <c r="C173" s="25" t="s">
        <v>321</v>
      </c>
      <c r="D173" s="26">
        <v>653874407</v>
      </c>
      <c r="E173" s="27">
        <v>581104283</v>
      </c>
      <c r="F173" s="27">
        <v>518067651</v>
      </c>
      <c r="G173" s="28">
        <f t="shared" si="29"/>
        <v>0.8915226856106307</v>
      </c>
      <c r="H173" s="29">
        <v>127609248</v>
      </c>
      <c r="I173" s="27">
        <v>16298060</v>
      </c>
      <c r="J173" s="30">
        <v>16659794</v>
      </c>
      <c r="K173" s="30">
        <v>160567102</v>
      </c>
      <c r="L173" s="29">
        <v>23021123</v>
      </c>
      <c r="M173" s="27">
        <v>126971922</v>
      </c>
      <c r="N173" s="30">
        <v>9344834</v>
      </c>
      <c r="O173" s="30">
        <v>159337879</v>
      </c>
      <c r="P173" s="29">
        <v>23136688</v>
      </c>
      <c r="Q173" s="27">
        <v>16992888</v>
      </c>
      <c r="R173" s="30">
        <v>96775469</v>
      </c>
      <c r="S173" s="30">
        <v>136905045</v>
      </c>
      <c r="T173" s="29">
        <v>18375023</v>
      </c>
      <c r="U173" s="27">
        <v>28958514</v>
      </c>
      <c r="V173" s="30">
        <v>13924088</v>
      </c>
      <c r="W173" s="30">
        <v>61257625</v>
      </c>
    </row>
    <row r="174" spans="1:23" ht="12.75">
      <c r="A174" s="31"/>
      <c r="B174" s="32" t="s">
        <v>322</v>
      </c>
      <c r="C174" s="33"/>
      <c r="D174" s="34">
        <f>SUM(D169:D173)</f>
        <v>2124530345</v>
      </c>
      <c r="E174" s="35">
        <f>SUM(E169:E173)</f>
        <v>2115872042</v>
      </c>
      <c r="F174" s="35">
        <f>SUM(F169:F173)</f>
        <v>2020771379</v>
      </c>
      <c r="G174" s="36">
        <f aca="true" t="shared" si="34" ref="G174:G182">IF($E174=0,0,$F174/$E174)</f>
        <v>0.9550536794700935</v>
      </c>
      <c r="H174" s="37">
        <f aca="true" t="shared" si="35" ref="H174:W174">SUM(H169:H173)</f>
        <v>302742241</v>
      </c>
      <c r="I174" s="35">
        <f t="shared" si="35"/>
        <v>121364813</v>
      </c>
      <c r="J174" s="38">
        <f t="shared" si="35"/>
        <v>109554580</v>
      </c>
      <c r="K174" s="38">
        <f t="shared" si="35"/>
        <v>533661634</v>
      </c>
      <c r="L174" s="37">
        <f t="shared" si="35"/>
        <v>123565128</v>
      </c>
      <c r="M174" s="35">
        <f t="shared" si="35"/>
        <v>314732019</v>
      </c>
      <c r="N174" s="38">
        <f t="shared" si="35"/>
        <v>123323827</v>
      </c>
      <c r="O174" s="38">
        <f t="shared" si="35"/>
        <v>561620974</v>
      </c>
      <c r="P174" s="37">
        <f t="shared" si="35"/>
        <v>119728321</v>
      </c>
      <c r="Q174" s="35">
        <f t="shared" si="35"/>
        <v>116110857</v>
      </c>
      <c r="R174" s="38">
        <f t="shared" si="35"/>
        <v>297872039</v>
      </c>
      <c r="S174" s="38">
        <f t="shared" si="35"/>
        <v>533711217</v>
      </c>
      <c r="T174" s="37">
        <f t="shared" si="35"/>
        <v>151568764</v>
      </c>
      <c r="U174" s="35">
        <f t="shared" si="35"/>
        <v>125679094</v>
      </c>
      <c r="V174" s="38">
        <f t="shared" si="35"/>
        <v>114529696</v>
      </c>
      <c r="W174" s="38">
        <f t="shared" si="35"/>
        <v>391777554</v>
      </c>
    </row>
    <row r="175" spans="1:23" ht="12.75">
      <c r="A175" s="23" t="s">
        <v>26</v>
      </c>
      <c r="B175" s="24" t="s">
        <v>323</v>
      </c>
      <c r="C175" s="25" t="s">
        <v>324</v>
      </c>
      <c r="D175" s="26">
        <v>81640050</v>
      </c>
      <c r="E175" s="27">
        <v>82698000</v>
      </c>
      <c r="F175" s="27">
        <v>90576200</v>
      </c>
      <c r="G175" s="28">
        <f t="shared" si="34"/>
        <v>1.095264698057994</v>
      </c>
      <c r="H175" s="29">
        <v>31615365</v>
      </c>
      <c r="I175" s="27">
        <v>821284</v>
      </c>
      <c r="J175" s="30">
        <v>1078611</v>
      </c>
      <c r="K175" s="30">
        <v>33515260</v>
      </c>
      <c r="L175" s="29">
        <v>999088</v>
      </c>
      <c r="M175" s="27">
        <v>22627510</v>
      </c>
      <c r="N175" s="30">
        <v>1067812</v>
      </c>
      <c r="O175" s="30">
        <v>24694410</v>
      </c>
      <c r="P175" s="29">
        <v>1421017</v>
      </c>
      <c r="Q175" s="27">
        <v>967592</v>
      </c>
      <c r="R175" s="30">
        <v>18809262</v>
      </c>
      <c r="S175" s="30">
        <v>21197871</v>
      </c>
      <c r="T175" s="29">
        <v>1056396</v>
      </c>
      <c r="U175" s="27">
        <v>1195195</v>
      </c>
      <c r="V175" s="30">
        <v>8917068</v>
      </c>
      <c r="W175" s="30">
        <v>11168659</v>
      </c>
    </row>
    <row r="176" spans="1:23" ht="12.75">
      <c r="A176" s="23" t="s">
        <v>26</v>
      </c>
      <c r="B176" s="24" t="s">
        <v>325</v>
      </c>
      <c r="C176" s="25" t="s">
        <v>326</v>
      </c>
      <c r="D176" s="26">
        <v>40017910</v>
      </c>
      <c r="E176" s="27">
        <v>43649903</v>
      </c>
      <c r="F176" s="27">
        <v>38403903</v>
      </c>
      <c r="G176" s="28">
        <f t="shared" si="34"/>
        <v>0.8798164568658949</v>
      </c>
      <c r="H176" s="29">
        <v>6389529</v>
      </c>
      <c r="I176" s="27">
        <v>2340309</v>
      </c>
      <c r="J176" s="30">
        <v>1591359</v>
      </c>
      <c r="K176" s="30">
        <v>10321197</v>
      </c>
      <c r="L176" s="29">
        <v>2066913</v>
      </c>
      <c r="M176" s="27">
        <v>8838830</v>
      </c>
      <c r="N176" s="30">
        <v>5503580</v>
      </c>
      <c r="O176" s="30">
        <v>16409323</v>
      </c>
      <c r="P176" s="29">
        <v>1822908</v>
      </c>
      <c r="Q176" s="27">
        <v>1822634</v>
      </c>
      <c r="R176" s="30">
        <v>4250708</v>
      </c>
      <c r="S176" s="30">
        <v>7896250</v>
      </c>
      <c r="T176" s="29">
        <v>2117749</v>
      </c>
      <c r="U176" s="27">
        <v>1656442</v>
      </c>
      <c r="V176" s="30">
        <v>2942</v>
      </c>
      <c r="W176" s="30">
        <v>3777133</v>
      </c>
    </row>
    <row r="177" spans="1:23" ht="12.75">
      <c r="A177" s="23" t="s">
        <v>26</v>
      </c>
      <c r="B177" s="24" t="s">
        <v>327</v>
      </c>
      <c r="C177" s="25" t="s">
        <v>328</v>
      </c>
      <c r="D177" s="26">
        <v>259000642</v>
      </c>
      <c r="E177" s="27">
        <v>268896730</v>
      </c>
      <c r="F177" s="27">
        <v>257927559</v>
      </c>
      <c r="G177" s="28">
        <f t="shared" si="34"/>
        <v>0.9592067519750054</v>
      </c>
      <c r="H177" s="29">
        <v>66087410</v>
      </c>
      <c r="I177" s="27">
        <v>33945575</v>
      </c>
      <c r="J177" s="30">
        <v>13500395</v>
      </c>
      <c r="K177" s="30">
        <v>113533380</v>
      </c>
      <c r="L177" s="29">
        <v>14550039</v>
      </c>
      <c r="M177" s="27">
        <v>11919051</v>
      </c>
      <c r="N177" s="30">
        <v>28230919</v>
      </c>
      <c r="O177" s="30">
        <v>54700009</v>
      </c>
      <c r="P177" s="29">
        <v>12828890</v>
      </c>
      <c r="Q177" s="27">
        <v>12340805</v>
      </c>
      <c r="R177" s="30">
        <v>25587514</v>
      </c>
      <c r="S177" s="30">
        <v>50757209</v>
      </c>
      <c r="T177" s="29">
        <v>13500295</v>
      </c>
      <c r="U177" s="27">
        <v>12355754</v>
      </c>
      <c r="V177" s="30">
        <v>13080912</v>
      </c>
      <c r="W177" s="30">
        <v>38936961</v>
      </c>
    </row>
    <row r="178" spans="1:23" ht="12.75">
      <c r="A178" s="23" t="s">
        <v>26</v>
      </c>
      <c r="B178" s="24" t="s">
        <v>329</v>
      </c>
      <c r="C178" s="25" t="s">
        <v>330</v>
      </c>
      <c r="D178" s="26">
        <v>105035029</v>
      </c>
      <c r="E178" s="27">
        <v>117786233</v>
      </c>
      <c r="F178" s="27">
        <v>74714824</v>
      </c>
      <c r="G178" s="28">
        <f t="shared" si="34"/>
        <v>0.6343256091736968</v>
      </c>
      <c r="H178" s="29">
        <v>13300703</v>
      </c>
      <c r="I178" s="27">
        <v>1773271</v>
      </c>
      <c r="J178" s="30">
        <v>204702</v>
      </c>
      <c r="K178" s="30">
        <v>15278676</v>
      </c>
      <c r="L178" s="29">
        <v>1810984</v>
      </c>
      <c r="M178" s="27">
        <v>23838961</v>
      </c>
      <c r="N178" s="30">
        <v>828722</v>
      </c>
      <c r="O178" s="30">
        <v>26478667</v>
      </c>
      <c r="P178" s="29">
        <v>2075569</v>
      </c>
      <c r="Q178" s="27">
        <v>0</v>
      </c>
      <c r="R178" s="30">
        <v>22700069</v>
      </c>
      <c r="S178" s="30">
        <v>24775638</v>
      </c>
      <c r="T178" s="29">
        <v>4116377</v>
      </c>
      <c r="U178" s="27">
        <v>2455770</v>
      </c>
      <c r="V178" s="30">
        <v>1609696</v>
      </c>
      <c r="W178" s="30">
        <v>8181843</v>
      </c>
    </row>
    <row r="179" spans="1:23" ht="12.75">
      <c r="A179" s="23" t="s">
        <v>26</v>
      </c>
      <c r="B179" s="24" t="s">
        <v>331</v>
      </c>
      <c r="C179" s="25" t="s">
        <v>332</v>
      </c>
      <c r="D179" s="26">
        <v>138049461</v>
      </c>
      <c r="E179" s="27">
        <v>141747185</v>
      </c>
      <c r="F179" s="27">
        <v>147797406</v>
      </c>
      <c r="G179" s="28">
        <f t="shared" si="34"/>
        <v>1.042683182738338</v>
      </c>
      <c r="H179" s="29">
        <v>54459779</v>
      </c>
      <c r="I179" s="27">
        <v>6668085</v>
      </c>
      <c r="J179" s="30">
        <v>2190569</v>
      </c>
      <c r="K179" s="30">
        <v>63318433</v>
      </c>
      <c r="L179" s="29">
        <v>1279842</v>
      </c>
      <c r="M179" s="27">
        <v>40861696</v>
      </c>
      <c r="N179" s="30">
        <v>988491</v>
      </c>
      <c r="O179" s="30">
        <v>43130029</v>
      </c>
      <c r="P179" s="29">
        <v>2038007</v>
      </c>
      <c r="Q179" s="27">
        <v>1669812</v>
      </c>
      <c r="R179" s="30">
        <v>34184270</v>
      </c>
      <c r="S179" s="30">
        <v>37892089</v>
      </c>
      <c r="T179" s="29">
        <v>977810</v>
      </c>
      <c r="U179" s="27">
        <v>1340271</v>
      </c>
      <c r="V179" s="30">
        <v>1138774</v>
      </c>
      <c r="W179" s="30">
        <v>3456855</v>
      </c>
    </row>
    <row r="180" spans="1:23" ht="12.75">
      <c r="A180" s="23" t="s">
        <v>45</v>
      </c>
      <c r="B180" s="24" t="s">
        <v>333</v>
      </c>
      <c r="C180" s="25" t="s">
        <v>334</v>
      </c>
      <c r="D180" s="26">
        <v>351943601</v>
      </c>
      <c r="E180" s="27">
        <v>336155060</v>
      </c>
      <c r="F180" s="27">
        <v>300108795</v>
      </c>
      <c r="G180" s="28">
        <f t="shared" si="34"/>
        <v>0.892768935264577</v>
      </c>
      <c r="H180" s="29">
        <v>95460120</v>
      </c>
      <c r="I180" s="27">
        <v>5521027</v>
      </c>
      <c r="J180" s="30">
        <v>5600785</v>
      </c>
      <c r="K180" s="30">
        <v>106581932</v>
      </c>
      <c r="L180" s="29">
        <v>5333246</v>
      </c>
      <c r="M180" s="27">
        <v>93531054</v>
      </c>
      <c r="N180" s="30">
        <v>5887689</v>
      </c>
      <c r="O180" s="30">
        <v>104751989</v>
      </c>
      <c r="P180" s="29">
        <v>5964653</v>
      </c>
      <c r="Q180" s="27">
        <v>5460979</v>
      </c>
      <c r="R180" s="30">
        <v>67968172</v>
      </c>
      <c r="S180" s="30">
        <v>79393804</v>
      </c>
      <c r="T180" s="29">
        <v>4047747</v>
      </c>
      <c r="U180" s="27">
        <v>5333323</v>
      </c>
      <c r="V180" s="30">
        <v>0</v>
      </c>
      <c r="W180" s="30">
        <v>9381070</v>
      </c>
    </row>
    <row r="181" spans="1:23" ht="12.75">
      <c r="A181" s="53"/>
      <c r="B181" s="54" t="s">
        <v>335</v>
      </c>
      <c r="C181" s="55"/>
      <c r="D181" s="56">
        <f>SUM(D175:D180)</f>
        <v>975686693</v>
      </c>
      <c r="E181" s="57">
        <f>SUM(E175:E180)</f>
        <v>990933111</v>
      </c>
      <c r="F181" s="57">
        <f>SUM(F175:F180)</f>
        <v>909528687</v>
      </c>
      <c r="G181" s="58">
        <f t="shared" si="34"/>
        <v>0.9178507377578182</v>
      </c>
      <c r="H181" s="59">
        <f aca="true" t="shared" si="36" ref="H181:W181">SUM(H175:H180)</f>
        <v>267312906</v>
      </c>
      <c r="I181" s="57">
        <f t="shared" si="36"/>
        <v>51069551</v>
      </c>
      <c r="J181" s="60">
        <f t="shared" si="36"/>
        <v>24166421</v>
      </c>
      <c r="K181" s="60">
        <f t="shared" si="36"/>
        <v>342548878</v>
      </c>
      <c r="L181" s="59">
        <f t="shared" si="36"/>
        <v>26040112</v>
      </c>
      <c r="M181" s="57">
        <f t="shared" si="36"/>
        <v>201617102</v>
      </c>
      <c r="N181" s="60">
        <f t="shared" si="36"/>
        <v>42507213</v>
      </c>
      <c r="O181" s="60">
        <f t="shared" si="36"/>
        <v>270164427</v>
      </c>
      <c r="P181" s="59">
        <f t="shared" si="36"/>
        <v>26151044</v>
      </c>
      <c r="Q181" s="57">
        <f t="shared" si="36"/>
        <v>22261822</v>
      </c>
      <c r="R181" s="60">
        <f t="shared" si="36"/>
        <v>173499995</v>
      </c>
      <c r="S181" s="60">
        <f t="shared" si="36"/>
        <v>221912861</v>
      </c>
      <c r="T181" s="59">
        <f t="shared" si="36"/>
        <v>25816374</v>
      </c>
      <c r="U181" s="57">
        <f t="shared" si="36"/>
        <v>24336755</v>
      </c>
      <c r="V181" s="60">
        <f t="shared" si="36"/>
        <v>24749392</v>
      </c>
      <c r="W181" s="60">
        <f t="shared" si="36"/>
        <v>74902521</v>
      </c>
    </row>
    <row r="182" spans="1:23" ht="12.75">
      <c r="A182" s="39"/>
      <c r="B182" s="40" t="s">
        <v>336</v>
      </c>
      <c r="C182" s="41"/>
      <c r="D182" s="42">
        <f>SUM(D110,D112:D118,D120:D127,D129:D134,D136:D140,D142:D145,D147:D152,D154:D159,D161:D167,D169:D173,D175:D180)</f>
        <v>47002411156</v>
      </c>
      <c r="E182" s="43">
        <f>SUM(E110,E112:E118,E120:E127,E129:E134,E136:E140,E142:E145,E147:E152,E154:E159,E161:E167,E169:E173,E175:E180)</f>
        <v>47255177670</v>
      </c>
      <c r="F182" s="43">
        <f>SUM(F110,F112:F118,F120:F127,F129:F134,F136:F140,F142:F145,F147:F152,F154:F159,F161:F167,F169:F173,F175:F180)</f>
        <v>46874362318</v>
      </c>
      <c r="G182" s="44">
        <f t="shared" si="34"/>
        <v>0.991941298905712</v>
      </c>
      <c r="H182" s="45">
        <f aca="true" t="shared" si="37" ref="H182:W182">SUM(H110,H112:H118,H120:H127,H129:H134,H136:H140,H142:H145,H147:H152,H154:H159,H161:H167,H169:H173,H175:H180)</f>
        <v>5926292159</v>
      </c>
      <c r="I182" s="43">
        <f t="shared" si="37"/>
        <v>4247189223</v>
      </c>
      <c r="J182" s="46">
        <f t="shared" si="37"/>
        <v>2978849133</v>
      </c>
      <c r="K182" s="46">
        <f t="shared" si="37"/>
        <v>13152330515</v>
      </c>
      <c r="L182" s="45">
        <f t="shared" si="37"/>
        <v>3050869918</v>
      </c>
      <c r="M182" s="43">
        <f t="shared" si="37"/>
        <v>4860228646</v>
      </c>
      <c r="N182" s="46">
        <f t="shared" si="37"/>
        <v>4322832045</v>
      </c>
      <c r="O182" s="46">
        <f t="shared" si="37"/>
        <v>12233930609</v>
      </c>
      <c r="P182" s="45">
        <f t="shared" si="37"/>
        <v>2921483983</v>
      </c>
      <c r="Q182" s="43">
        <f t="shared" si="37"/>
        <v>3040414806</v>
      </c>
      <c r="R182" s="46">
        <f t="shared" si="37"/>
        <v>6064443340</v>
      </c>
      <c r="S182" s="46">
        <f t="shared" si="37"/>
        <v>12026342129</v>
      </c>
      <c r="T182" s="45">
        <f t="shared" si="37"/>
        <v>3388449901</v>
      </c>
      <c r="U182" s="43">
        <f t="shared" si="37"/>
        <v>3019726904</v>
      </c>
      <c r="V182" s="46">
        <f t="shared" si="37"/>
        <v>3053582260</v>
      </c>
      <c r="W182" s="46">
        <f t="shared" si="37"/>
        <v>9461759065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337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26</v>
      </c>
      <c r="B185" s="24" t="s">
        <v>338</v>
      </c>
      <c r="C185" s="25" t="s">
        <v>339</v>
      </c>
      <c r="D185" s="26">
        <v>240309947</v>
      </c>
      <c r="E185" s="27">
        <v>245709000</v>
      </c>
      <c r="F185" s="27">
        <v>229064160</v>
      </c>
      <c r="G185" s="28">
        <f aca="true" t="shared" si="38" ref="G185:G220">IF($E185=0,0,$F185/$E185)</f>
        <v>0.9322579148504939</v>
      </c>
      <c r="H185" s="29">
        <v>76113322</v>
      </c>
      <c r="I185" s="27">
        <v>5798575</v>
      </c>
      <c r="J185" s="30">
        <v>4663848</v>
      </c>
      <c r="K185" s="30">
        <v>86575745</v>
      </c>
      <c r="L185" s="29">
        <v>5107935</v>
      </c>
      <c r="M185" s="27">
        <v>60748908</v>
      </c>
      <c r="N185" s="30">
        <v>5846476</v>
      </c>
      <c r="O185" s="30">
        <v>71703319</v>
      </c>
      <c r="P185" s="29">
        <v>0</v>
      </c>
      <c r="Q185" s="27">
        <v>5477546</v>
      </c>
      <c r="R185" s="30">
        <v>52363660</v>
      </c>
      <c r="S185" s="30">
        <v>57841206</v>
      </c>
      <c r="T185" s="29">
        <v>3930304</v>
      </c>
      <c r="U185" s="27">
        <v>4048893</v>
      </c>
      <c r="V185" s="30">
        <v>4964693</v>
      </c>
      <c r="W185" s="30">
        <v>12943890</v>
      </c>
    </row>
    <row r="186" spans="1:23" ht="12.75">
      <c r="A186" s="23" t="s">
        <v>26</v>
      </c>
      <c r="B186" s="24" t="s">
        <v>340</v>
      </c>
      <c r="C186" s="25" t="s">
        <v>341</v>
      </c>
      <c r="D186" s="26">
        <v>276686219</v>
      </c>
      <c r="E186" s="27">
        <v>233318732</v>
      </c>
      <c r="F186" s="27">
        <v>47146714</v>
      </c>
      <c r="G186" s="28">
        <f t="shared" si="38"/>
        <v>0.20206999067695944</v>
      </c>
      <c r="H186" s="29">
        <v>3707774</v>
      </c>
      <c r="I186" s="27">
        <v>3758617</v>
      </c>
      <c r="J186" s="30">
        <v>3839865</v>
      </c>
      <c r="K186" s="30">
        <v>11306256</v>
      </c>
      <c r="L186" s="29">
        <v>3828374</v>
      </c>
      <c r="M186" s="27">
        <v>5348907</v>
      </c>
      <c r="N186" s="30">
        <v>5278598</v>
      </c>
      <c r="O186" s="30">
        <v>14455879</v>
      </c>
      <c r="P186" s="29">
        <v>3661549</v>
      </c>
      <c r="Q186" s="27">
        <v>4186466</v>
      </c>
      <c r="R186" s="30">
        <v>3419616</v>
      </c>
      <c r="S186" s="30">
        <v>11267631</v>
      </c>
      <c r="T186" s="29">
        <v>3065620</v>
      </c>
      <c r="U186" s="27">
        <v>3319914</v>
      </c>
      <c r="V186" s="30">
        <v>3731414</v>
      </c>
      <c r="W186" s="30">
        <v>10116948</v>
      </c>
    </row>
    <row r="187" spans="1:23" ht="12.75">
      <c r="A187" s="23" t="s">
        <v>26</v>
      </c>
      <c r="B187" s="24" t="s">
        <v>342</v>
      </c>
      <c r="C187" s="25" t="s">
        <v>343</v>
      </c>
      <c r="D187" s="26">
        <v>824367771</v>
      </c>
      <c r="E187" s="27">
        <v>856276867</v>
      </c>
      <c r="F187" s="27">
        <v>818857821</v>
      </c>
      <c r="G187" s="28">
        <f t="shared" si="38"/>
        <v>0.9563002955678354</v>
      </c>
      <c r="H187" s="29">
        <v>148104561</v>
      </c>
      <c r="I187" s="27">
        <v>54041309</v>
      </c>
      <c r="J187" s="30">
        <v>52033937</v>
      </c>
      <c r="K187" s="30">
        <v>254179807</v>
      </c>
      <c r="L187" s="29">
        <v>148018751</v>
      </c>
      <c r="M187" s="27">
        <v>52730873</v>
      </c>
      <c r="N187" s="30">
        <v>114970019</v>
      </c>
      <c r="O187" s="30">
        <v>315719643</v>
      </c>
      <c r="P187" s="29">
        <v>46957322</v>
      </c>
      <c r="Q187" s="27">
        <v>46553928</v>
      </c>
      <c r="R187" s="30">
        <v>15459421</v>
      </c>
      <c r="S187" s="30">
        <v>108970671</v>
      </c>
      <c r="T187" s="29">
        <v>44284211</v>
      </c>
      <c r="U187" s="27">
        <v>44120369</v>
      </c>
      <c r="V187" s="30">
        <v>51583120</v>
      </c>
      <c r="W187" s="30">
        <v>139987700</v>
      </c>
    </row>
    <row r="188" spans="1:23" ht="12.75">
      <c r="A188" s="23" t="s">
        <v>26</v>
      </c>
      <c r="B188" s="24" t="s">
        <v>344</v>
      </c>
      <c r="C188" s="25" t="s">
        <v>345</v>
      </c>
      <c r="D188" s="26">
        <v>356251313</v>
      </c>
      <c r="E188" s="27">
        <v>356251314</v>
      </c>
      <c r="F188" s="27">
        <v>346491342</v>
      </c>
      <c r="G188" s="28">
        <f t="shared" si="38"/>
        <v>0.9726036884175534</v>
      </c>
      <c r="H188" s="29">
        <v>51200345</v>
      </c>
      <c r="I188" s="27">
        <v>25137671</v>
      </c>
      <c r="J188" s="30">
        <v>22113970</v>
      </c>
      <c r="K188" s="30">
        <v>98451986</v>
      </c>
      <c r="L188" s="29">
        <v>19616128</v>
      </c>
      <c r="M188" s="27">
        <v>41297207</v>
      </c>
      <c r="N188" s="30">
        <v>28544904</v>
      </c>
      <c r="O188" s="30">
        <v>89458239</v>
      </c>
      <c r="P188" s="29">
        <v>19313432</v>
      </c>
      <c r="Q188" s="27">
        <v>24996419</v>
      </c>
      <c r="R188" s="30">
        <v>20656653</v>
      </c>
      <c r="S188" s="30">
        <v>64966504</v>
      </c>
      <c r="T188" s="29">
        <v>26797921</v>
      </c>
      <c r="U188" s="27">
        <v>37873584</v>
      </c>
      <c r="V188" s="30">
        <v>28943108</v>
      </c>
      <c r="W188" s="30">
        <v>93614613</v>
      </c>
    </row>
    <row r="189" spans="1:23" ht="12.75">
      <c r="A189" s="23" t="s">
        <v>26</v>
      </c>
      <c r="B189" s="24" t="s">
        <v>346</v>
      </c>
      <c r="C189" s="25" t="s">
        <v>347</v>
      </c>
      <c r="D189" s="26">
        <v>102166815</v>
      </c>
      <c r="E189" s="27">
        <v>102166815</v>
      </c>
      <c r="F189" s="27">
        <v>131745896</v>
      </c>
      <c r="G189" s="28">
        <f t="shared" si="38"/>
        <v>1.2895175013530569</v>
      </c>
      <c r="H189" s="29">
        <v>30347078</v>
      </c>
      <c r="I189" s="27">
        <v>3547152</v>
      </c>
      <c r="J189" s="30">
        <v>3961485</v>
      </c>
      <c r="K189" s="30">
        <v>37855715</v>
      </c>
      <c r="L189" s="29">
        <v>3978902</v>
      </c>
      <c r="M189" s="27">
        <v>27207316</v>
      </c>
      <c r="N189" s="30">
        <v>15383437</v>
      </c>
      <c r="O189" s="30">
        <v>46569655</v>
      </c>
      <c r="P189" s="29">
        <v>4078771</v>
      </c>
      <c r="Q189" s="27">
        <v>3245771</v>
      </c>
      <c r="R189" s="30">
        <v>31230515</v>
      </c>
      <c r="S189" s="30">
        <v>38555057</v>
      </c>
      <c r="T189" s="29">
        <v>4214628</v>
      </c>
      <c r="U189" s="27">
        <v>4550841</v>
      </c>
      <c r="V189" s="30">
        <v>0</v>
      </c>
      <c r="W189" s="30">
        <v>8765469</v>
      </c>
    </row>
    <row r="190" spans="1:23" ht="12.75">
      <c r="A190" s="23" t="s">
        <v>45</v>
      </c>
      <c r="B190" s="24" t="s">
        <v>348</v>
      </c>
      <c r="C190" s="25" t="s">
        <v>349</v>
      </c>
      <c r="D190" s="26">
        <v>938774373</v>
      </c>
      <c r="E190" s="27">
        <v>669650251</v>
      </c>
      <c r="F190" s="27">
        <v>681785350</v>
      </c>
      <c r="G190" s="28">
        <f t="shared" si="38"/>
        <v>1.0181215477510512</v>
      </c>
      <c r="H190" s="29">
        <v>67413020</v>
      </c>
      <c r="I190" s="27">
        <v>1075905</v>
      </c>
      <c r="J190" s="30">
        <v>67611302</v>
      </c>
      <c r="K190" s="30">
        <v>136100227</v>
      </c>
      <c r="L190" s="29">
        <v>12091418</v>
      </c>
      <c r="M190" s="27">
        <v>586733</v>
      </c>
      <c r="N190" s="30">
        <v>73785640</v>
      </c>
      <c r="O190" s="30">
        <v>86463791</v>
      </c>
      <c r="P190" s="29">
        <v>55609956</v>
      </c>
      <c r="Q190" s="27">
        <v>108422651</v>
      </c>
      <c r="R190" s="30">
        <v>150909215</v>
      </c>
      <c r="S190" s="30">
        <v>314941822</v>
      </c>
      <c r="T190" s="29">
        <v>125874484</v>
      </c>
      <c r="U190" s="27">
        <v>18405026</v>
      </c>
      <c r="V190" s="30">
        <v>0</v>
      </c>
      <c r="W190" s="30">
        <v>144279510</v>
      </c>
    </row>
    <row r="191" spans="1:23" ht="12.75">
      <c r="A191" s="31"/>
      <c r="B191" s="32" t="s">
        <v>350</v>
      </c>
      <c r="C191" s="33"/>
      <c r="D191" s="34">
        <f>SUM(D185:D190)</f>
        <v>2738556438</v>
      </c>
      <c r="E191" s="35">
        <f>SUM(E185:E190)</f>
        <v>2463372979</v>
      </c>
      <c r="F191" s="35">
        <f>SUM(F185:F190)</f>
        <v>2255091283</v>
      </c>
      <c r="G191" s="36">
        <f t="shared" si="38"/>
        <v>0.9154485748704805</v>
      </c>
      <c r="H191" s="37">
        <f aca="true" t="shared" si="39" ref="H191:W191">SUM(H185:H190)</f>
        <v>376886100</v>
      </c>
      <c r="I191" s="35">
        <f t="shared" si="39"/>
        <v>93359229</v>
      </c>
      <c r="J191" s="38">
        <f t="shared" si="39"/>
        <v>154224407</v>
      </c>
      <c r="K191" s="38">
        <f t="shared" si="39"/>
        <v>624469736</v>
      </c>
      <c r="L191" s="37">
        <f t="shared" si="39"/>
        <v>192641508</v>
      </c>
      <c r="M191" s="35">
        <f t="shared" si="39"/>
        <v>187919944</v>
      </c>
      <c r="N191" s="38">
        <f t="shared" si="39"/>
        <v>243809074</v>
      </c>
      <c r="O191" s="38">
        <f t="shared" si="39"/>
        <v>624370526</v>
      </c>
      <c r="P191" s="37">
        <f t="shared" si="39"/>
        <v>129621030</v>
      </c>
      <c r="Q191" s="35">
        <f t="shared" si="39"/>
        <v>192882781</v>
      </c>
      <c r="R191" s="38">
        <f t="shared" si="39"/>
        <v>274039080</v>
      </c>
      <c r="S191" s="38">
        <f t="shared" si="39"/>
        <v>596542891</v>
      </c>
      <c r="T191" s="37">
        <f t="shared" si="39"/>
        <v>208167168</v>
      </c>
      <c r="U191" s="35">
        <f t="shared" si="39"/>
        <v>112318627</v>
      </c>
      <c r="V191" s="38">
        <f t="shared" si="39"/>
        <v>89222335</v>
      </c>
      <c r="W191" s="38">
        <f t="shared" si="39"/>
        <v>409708130</v>
      </c>
    </row>
    <row r="192" spans="1:23" ht="12.75">
      <c r="A192" s="23" t="s">
        <v>26</v>
      </c>
      <c r="B192" s="24" t="s">
        <v>351</v>
      </c>
      <c r="C192" s="25" t="s">
        <v>352</v>
      </c>
      <c r="D192" s="26">
        <v>187228000</v>
      </c>
      <c r="E192" s="27">
        <v>209235497</v>
      </c>
      <c r="F192" s="27">
        <v>271225838</v>
      </c>
      <c r="G192" s="28">
        <f t="shared" si="38"/>
        <v>1.2962706705545284</v>
      </c>
      <c r="H192" s="29">
        <v>29917262</v>
      </c>
      <c r="I192" s="27">
        <v>25472865</v>
      </c>
      <c r="J192" s="30">
        <v>25465039</v>
      </c>
      <c r="K192" s="30">
        <v>80855166</v>
      </c>
      <c r="L192" s="29">
        <v>25593177</v>
      </c>
      <c r="M192" s="27">
        <v>33491482</v>
      </c>
      <c r="N192" s="30">
        <v>35389124</v>
      </c>
      <c r="O192" s="30">
        <v>94473783</v>
      </c>
      <c r="P192" s="29">
        <v>12151625</v>
      </c>
      <c r="Q192" s="27">
        <v>11983499</v>
      </c>
      <c r="R192" s="30">
        <v>28321984</v>
      </c>
      <c r="S192" s="30">
        <v>52457108</v>
      </c>
      <c r="T192" s="29">
        <v>11179260</v>
      </c>
      <c r="U192" s="27">
        <v>16645464</v>
      </c>
      <c r="V192" s="30">
        <v>15615057</v>
      </c>
      <c r="W192" s="30">
        <v>43439781</v>
      </c>
    </row>
    <row r="193" spans="1:23" ht="12.75">
      <c r="A193" s="23" t="s">
        <v>26</v>
      </c>
      <c r="B193" s="24" t="s">
        <v>353</v>
      </c>
      <c r="C193" s="25" t="s">
        <v>354</v>
      </c>
      <c r="D193" s="26">
        <v>82095598</v>
      </c>
      <c r="E193" s="27">
        <v>107779548</v>
      </c>
      <c r="F193" s="27">
        <v>78026548</v>
      </c>
      <c r="G193" s="28">
        <f t="shared" si="38"/>
        <v>0.7239457712329616</v>
      </c>
      <c r="H193" s="29">
        <v>27320994</v>
      </c>
      <c r="I193" s="27">
        <v>1270751</v>
      </c>
      <c r="J193" s="30">
        <v>1170389</v>
      </c>
      <c r="K193" s="30">
        <v>29762134</v>
      </c>
      <c r="L193" s="29">
        <v>1337823</v>
      </c>
      <c r="M193" s="27">
        <v>23062904</v>
      </c>
      <c r="N193" s="30">
        <v>1651675</v>
      </c>
      <c r="O193" s="30">
        <v>26052402</v>
      </c>
      <c r="P193" s="29">
        <v>-1185348</v>
      </c>
      <c r="Q193" s="27">
        <v>793702</v>
      </c>
      <c r="R193" s="30">
        <v>18971108</v>
      </c>
      <c r="S193" s="30">
        <v>18579462</v>
      </c>
      <c r="T193" s="29">
        <v>823580</v>
      </c>
      <c r="U193" s="27">
        <v>659108</v>
      </c>
      <c r="V193" s="30">
        <v>2149862</v>
      </c>
      <c r="W193" s="30">
        <v>3632550</v>
      </c>
    </row>
    <row r="194" spans="1:23" ht="12.75">
      <c r="A194" s="23" t="s">
        <v>26</v>
      </c>
      <c r="B194" s="24" t="s">
        <v>355</v>
      </c>
      <c r="C194" s="25" t="s">
        <v>356</v>
      </c>
      <c r="D194" s="26">
        <v>742180422</v>
      </c>
      <c r="E194" s="27">
        <v>625685612</v>
      </c>
      <c r="F194" s="27">
        <v>638523197</v>
      </c>
      <c r="G194" s="28">
        <f t="shared" si="38"/>
        <v>1.0205176285882054</v>
      </c>
      <c r="H194" s="29">
        <v>148024233</v>
      </c>
      <c r="I194" s="27">
        <v>15666531</v>
      </c>
      <c r="J194" s="30">
        <v>15939703</v>
      </c>
      <c r="K194" s="30">
        <v>179630467</v>
      </c>
      <c r="L194" s="29">
        <v>14163060</v>
      </c>
      <c r="M194" s="27">
        <v>126761159</v>
      </c>
      <c r="N194" s="30">
        <v>14776383</v>
      </c>
      <c r="O194" s="30">
        <v>155700602</v>
      </c>
      <c r="P194" s="29">
        <v>13856957</v>
      </c>
      <c r="Q194" s="27">
        <v>14450836</v>
      </c>
      <c r="R194" s="30">
        <v>106429297</v>
      </c>
      <c r="S194" s="30">
        <v>134737090</v>
      </c>
      <c r="T194" s="29">
        <v>19702550</v>
      </c>
      <c r="U194" s="27">
        <v>43290510</v>
      </c>
      <c r="V194" s="30">
        <v>105461978</v>
      </c>
      <c r="W194" s="30">
        <v>168455038</v>
      </c>
    </row>
    <row r="195" spans="1:23" ht="12.75">
      <c r="A195" s="23" t="s">
        <v>26</v>
      </c>
      <c r="B195" s="24" t="s">
        <v>357</v>
      </c>
      <c r="C195" s="25" t="s">
        <v>358</v>
      </c>
      <c r="D195" s="26">
        <v>656222000</v>
      </c>
      <c r="E195" s="27">
        <v>646827000</v>
      </c>
      <c r="F195" s="27">
        <v>618781035</v>
      </c>
      <c r="G195" s="28">
        <f t="shared" si="38"/>
        <v>0.9566407014549485</v>
      </c>
      <c r="H195" s="29">
        <v>144933841</v>
      </c>
      <c r="I195" s="27">
        <v>16743837</v>
      </c>
      <c r="J195" s="30">
        <v>28063655</v>
      </c>
      <c r="K195" s="30">
        <v>189741333</v>
      </c>
      <c r="L195" s="29">
        <v>27006882</v>
      </c>
      <c r="M195" s="27">
        <v>127489104</v>
      </c>
      <c r="N195" s="30">
        <v>27675244</v>
      </c>
      <c r="O195" s="30">
        <v>182171230</v>
      </c>
      <c r="P195" s="29">
        <v>25786087</v>
      </c>
      <c r="Q195" s="27">
        <v>28165767</v>
      </c>
      <c r="R195" s="30">
        <v>27258000</v>
      </c>
      <c r="S195" s="30">
        <v>81209854</v>
      </c>
      <c r="T195" s="29">
        <v>106779756</v>
      </c>
      <c r="U195" s="27">
        <v>29254207</v>
      </c>
      <c r="V195" s="30">
        <v>29624655</v>
      </c>
      <c r="W195" s="30">
        <v>165658618</v>
      </c>
    </row>
    <row r="196" spans="1:23" ht="12.75">
      <c r="A196" s="23" t="s">
        <v>45</v>
      </c>
      <c r="B196" s="24" t="s">
        <v>359</v>
      </c>
      <c r="C196" s="25" t="s">
        <v>360</v>
      </c>
      <c r="D196" s="26">
        <v>800549000</v>
      </c>
      <c r="E196" s="27">
        <v>708827270</v>
      </c>
      <c r="F196" s="27">
        <v>780795090</v>
      </c>
      <c r="G196" s="28">
        <f t="shared" si="38"/>
        <v>1.101530828519055</v>
      </c>
      <c r="H196" s="29">
        <v>39414971</v>
      </c>
      <c r="I196" s="27">
        <v>46943443</v>
      </c>
      <c r="J196" s="30">
        <v>52796082</v>
      </c>
      <c r="K196" s="30">
        <v>139154496</v>
      </c>
      <c r="L196" s="29">
        <v>64781085</v>
      </c>
      <c r="M196" s="27">
        <v>46546127</v>
      </c>
      <c r="N196" s="30">
        <v>54301432</v>
      </c>
      <c r="O196" s="30">
        <v>165628644</v>
      </c>
      <c r="P196" s="29">
        <v>2830038</v>
      </c>
      <c r="Q196" s="27">
        <v>126788000</v>
      </c>
      <c r="R196" s="30">
        <v>69784020</v>
      </c>
      <c r="S196" s="30">
        <v>199402058</v>
      </c>
      <c r="T196" s="29">
        <v>156042921</v>
      </c>
      <c r="U196" s="27">
        <v>0</v>
      </c>
      <c r="V196" s="30">
        <v>120566971</v>
      </c>
      <c r="W196" s="30">
        <v>276609892</v>
      </c>
    </row>
    <row r="197" spans="1:23" ht="12.75">
      <c r="A197" s="31"/>
      <c r="B197" s="32" t="s">
        <v>361</v>
      </c>
      <c r="C197" s="33"/>
      <c r="D197" s="34">
        <f>SUM(D192:D196)</f>
        <v>2468275020</v>
      </c>
      <c r="E197" s="35">
        <f>SUM(E192:E196)</f>
        <v>2298354927</v>
      </c>
      <c r="F197" s="35">
        <f>SUM(F192:F196)</f>
        <v>2387351708</v>
      </c>
      <c r="G197" s="36">
        <f t="shared" si="38"/>
        <v>1.0387219484486523</v>
      </c>
      <c r="H197" s="37">
        <f aca="true" t="shared" si="40" ref="H197:W197">SUM(H192:H196)</f>
        <v>389611301</v>
      </c>
      <c r="I197" s="35">
        <f t="shared" si="40"/>
        <v>106097427</v>
      </c>
      <c r="J197" s="38">
        <f t="shared" si="40"/>
        <v>123434868</v>
      </c>
      <c r="K197" s="38">
        <f t="shared" si="40"/>
        <v>619143596</v>
      </c>
      <c r="L197" s="37">
        <f t="shared" si="40"/>
        <v>132882027</v>
      </c>
      <c r="M197" s="35">
        <f t="shared" si="40"/>
        <v>357350776</v>
      </c>
      <c r="N197" s="38">
        <f t="shared" si="40"/>
        <v>133793858</v>
      </c>
      <c r="O197" s="38">
        <f t="shared" si="40"/>
        <v>624026661</v>
      </c>
      <c r="P197" s="37">
        <f t="shared" si="40"/>
        <v>53439359</v>
      </c>
      <c r="Q197" s="35">
        <f t="shared" si="40"/>
        <v>182181804</v>
      </c>
      <c r="R197" s="38">
        <f t="shared" si="40"/>
        <v>250764409</v>
      </c>
      <c r="S197" s="38">
        <f t="shared" si="40"/>
        <v>486385572</v>
      </c>
      <c r="T197" s="37">
        <f t="shared" si="40"/>
        <v>294528067</v>
      </c>
      <c r="U197" s="35">
        <f t="shared" si="40"/>
        <v>89849289</v>
      </c>
      <c r="V197" s="38">
        <f t="shared" si="40"/>
        <v>273418523</v>
      </c>
      <c r="W197" s="38">
        <f t="shared" si="40"/>
        <v>657795879</v>
      </c>
    </row>
    <row r="198" spans="1:23" ht="12.75">
      <c r="A198" s="23" t="s">
        <v>26</v>
      </c>
      <c r="B198" s="24" t="s">
        <v>362</v>
      </c>
      <c r="C198" s="25" t="s">
        <v>363</v>
      </c>
      <c r="D198" s="26">
        <v>164957910</v>
      </c>
      <c r="E198" s="27">
        <v>165981910</v>
      </c>
      <c r="F198" s="27">
        <v>160324827</v>
      </c>
      <c r="G198" s="28">
        <f t="shared" si="38"/>
        <v>0.9659174725727641</v>
      </c>
      <c r="H198" s="29">
        <v>13517751</v>
      </c>
      <c r="I198" s="27">
        <v>52484774</v>
      </c>
      <c r="J198" s="30">
        <v>1581911</v>
      </c>
      <c r="K198" s="30">
        <v>67584436</v>
      </c>
      <c r="L198" s="29">
        <v>2900120</v>
      </c>
      <c r="M198" s="27">
        <v>40855230</v>
      </c>
      <c r="N198" s="30">
        <v>2426482</v>
      </c>
      <c r="O198" s="30">
        <v>46181832</v>
      </c>
      <c r="P198" s="29">
        <v>2633633</v>
      </c>
      <c r="Q198" s="27">
        <v>2444973</v>
      </c>
      <c r="R198" s="30">
        <v>33660860</v>
      </c>
      <c r="S198" s="30">
        <v>38739466</v>
      </c>
      <c r="T198" s="29">
        <v>2200054</v>
      </c>
      <c r="U198" s="27">
        <v>2291550</v>
      </c>
      <c r="V198" s="30">
        <v>3327489</v>
      </c>
      <c r="W198" s="30">
        <v>7819093</v>
      </c>
    </row>
    <row r="199" spans="1:23" ht="12.75">
      <c r="A199" s="23" t="s">
        <v>26</v>
      </c>
      <c r="B199" s="24" t="s">
        <v>364</v>
      </c>
      <c r="C199" s="25" t="s">
        <v>365</v>
      </c>
      <c r="D199" s="26">
        <v>102409621</v>
      </c>
      <c r="E199" s="27">
        <v>100312307</v>
      </c>
      <c r="F199" s="27">
        <v>94834053</v>
      </c>
      <c r="G199" s="28">
        <f t="shared" si="38"/>
        <v>0.9453880170456054</v>
      </c>
      <c r="H199" s="29">
        <v>41234294</v>
      </c>
      <c r="I199" s="27">
        <v>1992146</v>
      </c>
      <c r="J199" s="30">
        <v>481336</v>
      </c>
      <c r="K199" s="30">
        <v>43707776</v>
      </c>
      <c r="L199" s="29">
        <v>726480</v>
      </c>
      <c r="M199" s="27">
        <v>28416583</v>
      </c>
      <c r="N199" s="30">
        <v>561271</v>
      </c>
      <c r="O199" s="30">
        <v>29704334</v>
      </c>
      <c r="P199" s="29">
        <v>612260</v>
      </c>
      <c r="Q199" s="27">
        <v>2060073</v>
      </c>
      <c r="R199" s="30">
        <v>12259168</v>
      </c>
      <c r="S199" s="30">
        <v>14931501</v>
      </c>
      <c r="T199" s="29">
        <v>779959</v>
      </c>
      <c r="U199" s="27">
        <v>4676074</v>
      </c>
      <c r="V199" s="30">
        <v>1034409</v>
      </c>
      <c r="W199" s="30">
        <v>6490442</v>
      </c>
    </row>
    <row r="200" spans="1:23" ht="12.75">
      <c r="A200" s="23" t="s">
        <v>26</v>
      </c>
      <c r="B200" s="24" t="s">
        <v>366</v>
      </c>
      <c r="C200" s="25" t="s">
        <v>367</v>
      </c>
      <c r="D200" s="26">
        <v>125435694</v>
      </c>
      <c r="E200" s="27">
        <v>136452963</v>
      </c>
      <c r="F200" s="27">
        <v>123106241</v>
      </c>
      <c r="G200" s="28">
        <f t="shared" si="38"/>
        <v>0.9021881115179595</v>
      </c>
      <c r="H200" s="29">
        <v>37620258</v>
      </c>
      <c r="I200" s="27">
        <v>3495392</v>
      </c>
      <c r="J200" s="30">
        <v>1632276</v>
      </c>
      <c r="K200" s="30">
        <v>42747926</v>
      </c>
      <c r="L200" s="29">
        <v>2676604</v>
      </c>
      <c r="M200" s="27">
        <v>2946234</v>
      </c>
      <c r="N200" s="30">
        <v>33036030</v>
      </c>
      <c r="O200" s="30">
        <v>38658868</v>
      </c>
      <c r="P200" s="29">
        <v>2252727</v>
      </c>
      <c r="Q200" s="27">
        <v>2280691</v>
      </c>
      <c r="R200" s="30">
        <v>27029498</v>
      </c>
      <c r="S200" s="30">
        <v>31562916</v>
      </c>
      <c r="T200" s="29">
        <v>2502840</v>
      </c>
      <c r="U200" s="27">
        <v>3259939</v>
      </c>
      <c r="V200" s="30">
        <v>4373752</v>
      </c>
      <c r="W200" s="30">
        <v>10136531</v>
      </c>
    </row>
    <row r="201" spans="1:23" ht="12.75">
      <c r="A201" s="23" t="s">
        <v>26</v>
      </c>
      <c r="B201" s="24" t="s">
        <v>368</v>
      </c>
      <c r="C201" s="25" t="s">
        <v>369</v>
      </c>
      <c r="D201" s="26">
        <v>2228099004</v>
      </c>
      <c r="E201" s="27">
        <v>2200327000</v>
      </c>
      <c r="F201" s="27">
        <v>1953230609</v>
      </c>
      <c r="G201" s="28">
        <f t="shared" si="38"/>
        <v>0.8877001504776335</v>
      </c>
      <c r="H201" s="29">
        <v>310397383</v>
      </c>
      <c r="I201" s="27">
        <v>120087280</v>
      </c>
      <c r="J201" s="30">
        <v>115219525</v>
      </c>
      <c r="K201" s="30">
        <v>545704188</v>
      </c>
      <c r="L201" s="29">
        <v>125633707</v>
      </c>
      <c r="M201" s="27">
        <v>124153648</v>
      </c>
      <c r="N201" s="30">
        <v>278602709</v>
      </c>
      <c r="O201" s="30">
        <v>528390064</v>
      </c>
      <c r="P201" s="29">
        <v>113760124</v>
      </c>
      <c r="Q201" s="27">
        <v>101665378</v>
      </c>
      <c r="R201" s="30">
        <v>229675096</v>
      </c>
      <c r="S201" s="30">
        <v>445100598</v>
      </c>
      <c r="T201" s="29">
        <v>122792430</v>
      </c>
      <c r="U201" s="27">
        <v>113377169</v>
      </c>
      <c r="V201" s="30">
        <v>197866160</v>
      </c>
      <c r="W201" s="30">
        <v>434035759</v>
      </c>
    </row>
    <row r="202" spans="1:23" ht="12.75">
      <c r="A202" s="23" t="s">
        <v>26</v>
      </c>
      <c r="B202" s="24" t="s">
        <v>370</v>
      </c>
      <c r="C202" s="25" t="s">
        <v>371</v>
      </c>
      <c r="D202" s="26">
        <v>288474158</v>
      </c>
      <c r="E202" s="27">
        <v>282027322</v>
      </c>
      <c r="F202" s="27">
        <v>259721465</v>
      </c>
      <c r="G202" s="28">
        <f t="shared" si="38"/>
        <v>0.9209088791758977</v>
      </c>
      <c r="H202" s="29">
        <v>72942189</v>
      </c>
      <c r="I202" s="27">
        <v>7096741</v>
      </c>
      <c r="J202" s="30">
        <v>7945844</v>
      </c>
      <c r="K202" s="30">
        <v>87984774</v>
      </c>
      <c r="L202" s="29">
        <v>8631708</v>
      </c>
      <c r="M202" s="27">
        <v>58708598</v>
      </c>
      <c r="N202" s="30">
        <v>7223998</v>
      </c>
      <c r="O202" s="30">
        <v>74564304</v>
      </c>
      <c r="P202" s="29">
        <v>9164797</v>
      </c>
      <c r="Q202" s="27">
        <v>7698442</v>
      </c>
      <c r="R202" s="30">
        <v>51812946</v>
      </c>
      <c r="S202" s="30">
        <v>68676185</v>
      </c>
      <c r="T202" s="29">
        <v>8477508</v>
      </c>
      <c r="U202" s="27">
        <v>8590684</v>
      </c>
      <c r="V202" s="30">
        <v>11428010</v>
      </c>
      <c r="W202" s="30">
        <v>28496202</v>
      </c>
    </row>
    <row r="203" spans="1:23" ht="12.75">
      <c r="A203" s="23" t="s">
        <v>45</v>
      </c>
      <c r="B203" s="24" t="s">
        <v>372</v>
      </c>
      <c r="C203" s="25" t="s">
        <v>373</v>
      </c>
      <c r="D203" s="26">
        <v>604244000</v>
      </c>
      <c r="E203" s="27">
        <v>641605057</v>
      </c>
      <c r="F203" s="27">
        <v>559398115</v>
      </c>
      <c r="G203" s="28">
        <f t="shared" si="38"/>
        <v>0.8718729830709548</v>
      </c>
      <c r="H203" s="29">
        <v>170632016</v>
      </c>
      <c r="I203" s="27">
        <v>2069426</v>
      </c>
      <c r="J203" s="30">
        <v>2494713</v>
      </c>
      <c r="K203" s="30">
        <v>175196155</v>
      </c>
      <c r="L203" s="29">
        <v>4529779</v>
      </c>
      <c r="M203" s="27">
        <v>162965325</v>
      </c>
      <c r="N203" s="30">
        <v>2786294</v>
      </c>
      <c r="O203" s="30">
        <v>170281398</v>
      </c>
      <c r="P203" s="29">
        <v>18744276</v>
      </c>
      <c r="Q203" s="27">
        <v>10654128</v>
      </c>
      <c r="R203" s="30">
        <v>129128754</v>
      </c>
      <c r="S203" s="30">
        <v>158527158</v>
      </c>
      <c r="T203" s="29">
        <v>5923085</v>
      </c>
      <c r="U203" s="27">
        <v>18657870</v>
      </c>
      <c r="V203" s="30">
        <v>30812449</v>
      </c>
      <c r="W203" s="30">
        <v>55393404</v>
      </c>
    </row>
    <row r="204" spans="1:23" ht="12.75">
      <c r="A204" s="31"/>
      <c r="B204" s="32" t="s">
        <v>374</v>
      </c>
      <c r="C204" s="33"/>
      <c r="D204" s="34">
        <f>SUM(D198:D203)</f>
        <v>3513620387</v>
      </c>
      <c r="E204" s="35">
        <f>SUM(E198:E203)</f>
        <v>3526706559</v>
      </c>
      <c r="F204" s="35">
        <f>SUM(F198:F203)</f>
        <v>3150615310</v>
      </c>
      <c r="G204" s="36">
        <f t="shared" si="38"/>
        <v>0.8933590751858185</v>
      </c>
      <c r="H204" s="37">
        <f aca="true" t="shared" si="41" ref="H204:W204">SUM(H198:H203)</f>
        <v>646343891</v>
      </c>
      <c r="I204" s="35">
        <f t="shared" si="41"/>
        <v>187225759</v>
      </c>
      <c r="J204" s="38">
        <f t="shared" si="41"/>
        <v>129355605</v>
      </c>
      <c r="K204" s="38">
        <f t="shared" si="41"/>
        <v>962925255</v>
      </c>
      <c r="L204" s="37">
        <f t="shared" si="41"/>
        <v>145098398</v>
      </c>
      <c r="M204" s="35">
        <f t="shared" si="41"/>
        <v>418045618</v>
      </c>
      <c r="N204" s="38">
        <f t="shared" si="41"/>
        <v>324636784</v>
      </c>
      <c r="O204" s="38">
        <f t="shared" si="41"/>
        <v>887780800</v>
      </c>
      <c r="P204" s="37">
        <f t="shared" si="41"/>
        <v>147167817</v>
      </c>
      <c r="Q204" s="35">
        <f t="shared" si="41"/>
        <v>126803685</v>
      </c>
      <c r="R204" s="38">
        <f t="shared" si="41"/>
        <v>483566322</v>
      </c>
      <c r="S204" s="38">
        <f t="shared" si="41"/>
        <v>757537824</v>
      </c>
      <c r="T204" s="37">
        <f t="shared" si="41"/>
        <v>142675876</v>
      </c>
      <c r="U204" s="35">
        <f t="shared" si="41"/>
        <v>150853286</v>
      </c>
      <c r="V204" s="38">
        <f t="shared" si="41"/>
        <v>248842269</v>
      </c>
      <c r="W204" s="38">
        <f t="shared" si="41"/>
        <v>542371431</v>
      </c>
    </row>
    <row r="205" spans="1:23" ht="12.75">
      <c r="A205" s="23" t="s">
        <v>26</v>
      </c>
      <c r="B205" s="24" t="s">
        <v>375</v>
      </c>
      <c r="C205" s="25" t="s">
        <v>376</v>
      </c>
      <c r="D205" s="26">
        <v>267389068</v>
      </c>
      <c r="E205" s="27">
        <v>347886135</v>
      </c>
      <c r="F205" s="27">
        <v>209718478</v>
      </c>
      <c r="G205" s="28">
        <f t="shared" si="38"/>
        <v>0.6028365516780368</v>
      </c>
      <c r="H205" s="29">
        <v>39551885</v>
      </c>
      <c r="I205" s="27">
        <v>16292297</v>
      </c>
      <c r="J205" s="30">
        <v>12234935</v>
      </c>
      <c r="K205" s="30">
        <v>68079117</v>
      </c>
      <c r="L205" s="29">
        <v>19858199</v>
      </c>
      <c r="M205" s="27">
        <v>14609668</v>
      </c>
      <c r="N205" s="30">
        <v>27285393</v>
      </c>
      <c r="O205" s="30">
        <v>61753260</v>
      </c>
      <c r="P205" s="29">
        <v>4791594</v>
      </c>
      <c r="Q205" s="27">
        <v>8913102</v>
      </c>
      <c r="R205" s="30">
        <v>12306874</v>
      </c>
      <c r="S205" s="30">
        <v>26011570</v>
      </c>
      <c r="T205" s="29">
        <v>14715178</v>
      </c>
      <c r="U205" s="27">
        <v>16835143</v>
      </c>
      <c r="V205" s="30">
        <v>22324210</v>
      </c>
      <c r="W205" s="30">
        <v>53874531</v>
      </c>
    </row>
    <row r="206" spans="1:23" ht="12.75">
      <c r="A206" s="23" t="s">
        <v>26</v>
      </c>
      <c r="B206" s="24" t="s">
        <v>377</v>
      </c>
      <c r="C206" s="25" t="s">
        <v>378</v>
      </c>
      <c r="D206" s="26">
        <v>352071025</v>
      </c>
      <c r="E206" s="27">
        <v>352071025</v>
      </c>
      <c r="F206" s="27">
        <v>56299380</v>
      </c>
      <c r="G206" s="28">
        <f t="shared" si="38"/>
        <v>0.1599091546939996</v>
      </c>
      <c r="H206" s="29">
        <v>56299380</v>
      </c>
      <c r="I206" s="27">
        <v>0</v>
      </c>
      <c r="J206" s="30">
        <v>0</v>
      </c>
      <c r="K206" s="30">
        <v>56299380</v>
      </c>
      <c r="L206" s="29">
        <v>0</v>
      </c>
      <c r="M206" s="27">
        <v>0</v>
      </c>
      <c r="N206" s="30">
        <v>0</v>
      </c>
      <c r="O206" s="30">
        <v>0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26</v>
      </c>
      <c r="B207" s="24" t="s">
        <v>379</v>
      </c>
      <c r="C207" s="25" t="s">
        <v>380</v>
      </c>
      <c r="D207" s="26">
        <v>124683400</v>
      </c>
      <c r="E207" s="27">
        <v>126929300</v>
      </c>
      <c r="F207" s="27">
        <v>106818831</v>
      </c>
      <c r="G207" s="28">
        <f t="shared" si="38"/>
        <v>0.8415616488864274</v>
      </c>
      <c r="H207" s="29">
        <v>0</v>
      </c>
      <c r="I207" s="27">
        <v>8167448</v>
      </c>
      <c r="J207" s="30">
        <v>7486110</v>
      </c>
      <c r="K207" s="30">
        <v>15653558</v>
      </c>
      <c r="L207" s="29">
        <v>8063858</v>
      </c>
      <c r="M207" s="27">
        <v>14618802</v>
      </c>
      <c r="N207" s="30">
        <v>5508582</v>
      </c>
      <c r="O207" s="30">
        <v>28191242</v>
      </c>
      <c r="P207" s="29">
        <v>6449003</v>
      </c>
      <c r="Q207" s="27">
        <v>7711393</v>
      </c>
      <c r="R207" s="30">
        <v>38448792</v>
      </c>
      <c r="S207" s="30">
        <v>52609188</v>
      </c>
      <c r="T207" s="29">
        <v>0</v>
      </c>
      <c r="U207" s="27">
        <v>0</v>
      </c>
      <c r="V207" s="30">
        <v>10364843</v>
      </c>
      <c r="W207" s="30">
        <v>10364843</v>
      </c>
    </row>
    <row r="208" spans="1:23" ht="12.75">
      <c r="A208" s="23" t="s">
        <v>26</v>
      </c>
      <c r="B208" s="24" t="s">
        <v>381</v>
      </c>
      <c r="C208" s="25" t="s">
        <v>382</v>
      </c>
      <c r="D208" s="26">
        <v>253234971</v>
      </c>
      <c r="E208" s="27">
        <v>256602996</v>
      </c>
      <c r="F208" s="27">
        <v>250969975</v>
      </c>
      <c r="G208" s="28">
        <f t="shared" si="38"/>
        <v>0.9780477192869564</v>
      </c>
      <c r="H208" s="29">
        <v>38629241</v>
      </c>
      <c r="I208" s="27">
        <v>13789527</v>
      </c>
      <c r="J208" s="30">
        <v>16696084</v>
      </c>
      <c r="K208" s="30">
        <v>69114852</v>
      </c>
      <c r="L208" s="29">
        <v>17140507</v>
      </c>
      <c r="M208" s="27">
        <v>14789339</v>
      </c>
      <c r="N208" s="30">
        <v>35798005</v>
      </c>
      <c r="O208" s="30">
        <v>67727851</v>
      </c>
      <c r="P208" s="29">
        <v>14607252</v>
      </c>
      <c r="Q208" s="27">
        <v>15924845</v>
      </c>
      <c r="R208" s="30">
        <v>31065598</v>
      </c>
      <c r="S208" s="30">
        <v>61597695</v>
      </c>
      <c r="T208" s="29">
        <v>16021064</v>
      </c>
      <c r="U208" s="27">
        <v>15638857</v>
      </c>
      <c r="V208" s="30">
        <v>20869656</v>
      </c>
      <c r="W208" s="30">
        <v>52529577</v>
      </c>
    </row>
    <row r="209" spans="1:23" ht="12.75">
      <c r="A209" s="23" t="s">
        <v>26</v>
      </c>
      <c r="B209" s="24" t="s">
        <v>383</v>
      </c>
      <c r="C209" s="25" t="s">
        <v>384</v>
      </c>
      <c r="D209" s="26">
        <v>307178964</v>
      </c>
      <c r="E209" s="27">
        <v>307242304</v>
      </c>
      <c r="F209" s="27">
        <v>187196092</v>
      </c>
      <c r="G209" s="28">
        <f t="shared" si="38"/>
        <v>0.6092783759361471</v>
      </c>
      <c r="H209" s="29">
        <v>44063435</v>
      </c>
      <c r="I209" s="27">
        <v>20478875</v>
      </c>
      <c r="J209" s="30">
        <v>18247505</v>
      </c>
      <c r="K209" s="30">
        <v>82789815</v>
      </c>
      <c r="L209" s="29">
        <v>16753089</v>
      </c>
      <c r="M209" s="27">
        <v>36468814</v>
      </c>
      <c r="N209" s="30">
        <v>16660750</v>
      </c>
      <c r="O209" s="30">
        <v>69882653</v>
      </c>
      <c r="P209" s="29">
        <v>19017968</v>
      </c>
      <c r="Q209" s="27">
        <v>15505656</v>
      </c>
      <c r="R209" s="30">
        <v>0</v>
      </c>
      <c r="S209" s="30">
        <v>34523624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26</v>
      </c>
      <c r="B210" s="24" t="s">
        <v>385</v>
      </c>
      <c r="C210" s="25" t="s">
        <v>386</v>
      </c>
      <c r="D210" s="26">
        <v>683202735</v>
      </c>
      <c r="E210" s="27">
        <v>683202735</v>
      </c>
      <c r="F210" s="27">
        <v>727989777</v>
      </c>
      <c r="G210" s="28">
        <f t="shared" si="38"/>
        <v>1.0655545414349081</v>
      </c>
      <c r="H210" s="29">
        <v>145851286</v>
      </c>
      <c r="I210" s="27">
        <v>34216731</v>
      </c>
      <c r="J210" s="30">
        <v>32616089</v>
      </c>
      <c r="K210" s="30">
        <v>212684106</v>
      </c>
      <c r="L210" s="29">
        <v>34034044</v>
      </c>
      <c r="M210" s="27">
        <v>11538167</v>
      </c>
      <c r="N210" s="30">
        <v>103500277</v>
      </c>
      <c r="O210" s="30">
        <v>149072488</v>
      </c>
      <c r="P210" s="29">
        <v>122672554</v>
      </c>
      <c r="Q210" s="27">
        <v>24812362</v>
      </c>
      <c r="R210" s="30">
        <v>109306864</v>
      </c>
      <c r="S210" s="30">
        <v>256791780</v>
      </c>
      <c r="T210" s="29">
        <v>36968112</v>
      </c>
      <c r="U210" s="27">
        <v>39176306</v>
      </c>
      <c r="V210" s="30">
        <v>33296985</v>
      </c>
      <c r="W210" s="30">
        <v>109441403</v>
      </c>
    </row>
    <row r="211" spans="1:23" ht="12.75">
      <c r="A211" s="23" t="s">
        <v>45</v>
      </c>
      <c r="B211" s="24" t="s">
        <v>387</v>
      </c>
      <c r="C211" s="25" t="s">
        <v>388</v>
      </c>
      <c r="D211" s="26">
        <v>111456000</v>
      </c>
      <c r="E211" s="27">
        <v>112207740</v>
      </c>
      <c r="F211" s="27">
        <v>113365078</v>
      </c>
      <c r="G211" s="28">
        <f t="shared" si="38"/>
        <v>1.0103142439193589</v>
      </c>
      <c r="H211" s="29">
        <v>40026162</v>
      </c>
      <c r="I211" s="27">
        <v>472228</v>
      </c>
      <c r="J211" s="30">
        <v>1427917</v>
      </c>
      <c r="K211" s="30">
        <v>41926307</v>
      </c>
      <c r="L211" s="29">
        <v>839848</v>
      </c>
      <c r="M211" s="27">
        <v>1029318</v>
      </c>
      <c r="N211" s="30">
        <v>34534932</v>
      </c>
      <c r="O211" s="30">
        <v>36404098</v>
      </c>
      <c r="P211" s="29">
        <v>738772</v>
      </c>
      <c r="Q211" s="27">
        <v>1010464</v>
      </c>
      <c r="R211" s="30">
        <v>27979655</v>
      </c>
      <c r="S211" s="30">
        <v>29728891</v>
      </c>
      <c r="T211" s="29">
        <v>1386095</v>
      </c>
      <c r="U211" s="27">
        <v>2084712</v>
      </c>
      <c r="V211" s="30">
        <v>1834975</v>
      </c>
      <c r="W211" s="30">
        <v>5305782</v>
      </c>
    </row>
    <row r="212" spans="1:23" ht="12.75">
      <c r="A212" s="31"/>
      <c r="B212" s="32" t="s">
        <v>389</v>
      </c>
      <c r="C212" s="33"/>
      <c r="D212" s="34">
        <f>SUM(D205:D211)</f>
        <v>2099216163</v>
      </c>
      <c r="E212" s="35">
        <f>SUM(E205:E211)</f>
        <v>2186142235</v>
      </c>
      <c r="F212" s="35">
        <f>SUM(F205:F211)</f>
        <v>1652357611</v>
      </c>
      <c r="G212" s="36">
        <f t="shared" si="38"/>
        <v>0.7558326190061462</v>
      </c>
      <c r="H212" s="37">
        <f aca="true" t="shared" si="42" ref="H212:W212">SUM(H205:H211)</f>
        <v>364421389</v>
      </c>
      <c r="I212" s="35">
        <f t="shared" si="42"/>
        <v>93417106</v>
      </c>
      <c r="J212" s="38">
        <f t="shared" si="42"/>
        <v>88708640</v>
      </c>
      <c r="K212" s="38">
        <f t="shared" si="42"/>
        <v>546547135</v>
      </c>
      <c r="L212" s="37">
        <f t="shared" si="42"/>
        <v>96689545</v>
      </c>
      <c r="M212" s="35">
        <f t="shared" si="42"/>
        <v>93054108</v>
      </c>
      <c r="N212" s="38">
        <f t="shared" si="42"/>
        <v>223287939</v>
      </c>
      <c r="O212" s="38">
        <f t="shared" si="42"/>
        <v>413031592</v>
      </c>
      <c r="P212" s="37">
        <f t="shared" si="42"/>
        <v>168277143</v>
      </c>
      <c r="Q212" s="35">
        <f t="shared" si="42"/>
        <v>73877822</v>
      </c>
      <c r="R212" s="38">
        <f t="shared" si="42"/>
        <v>219107783</v>
      </c>
      <c r="S212" s="38">
        <f t="shared" si="42"/>
        <v>461262748</v>
      </c>
      <c r="T212" s="37">
        <f t="shared" si="42"/>
        <v>69090449</v>
      </c>
      <c r="U212" s="35">
        <f t="shared" si="42"/>
        <v>73735018</v>
      </c>
      <c r="V212" s="38">
        <f t="shared" si="42"/>
        <v>88690669</v>
      </c>
      <c r="W212" s="38">
        <f t="shared" si="42"/>
        <v>231516136</v>
      </c>
    </row>
    <row r="213" spans="1:23" ht="12.75">
      <c r="A213" s="23" t="s">
        <v>26</v>
      </c>
      <c r="B213" s="24" t="s">
        <v>390</v>
      </c>
      <c r="C213" s="25" t="s">
        <v>391</v>
      </c>
      <c r="D213" s="26">
        <v>223494460</v>
      </c>
      <c r="E213" s="27">
        <v>223494460</v>
      </c>
      <c r="F213" s="27">
        <v>183955753</v>
      </c>
      <c r="G213" s="28">
        <f t="shared" si="38"/>
        <v>0.8230886483718657</v>
      </c>
      <c r="H213" s="29">
        <v>44371827</v>
      </c>
      <c r="I213" s="27">
        <v>9179997</v>
      </c>
      <c r="J213" s="30">
        <v>9492437</v>
      </c>
      <c r="K213" s="30">
        <v>63044261</v>
      </c>
      <c r="L213" s="29">
        <v>6385491</v>
      </c>
      <c r="M213" s="27">
        <v>7064617</v>
      </c>
      <c r="N213" s="30">
        <v>36943345</v>
      </c>
      <c r="O213" s="30">
        <v>50393453</v>
      </c>
      <c r="P213" s="29">
        <v>7276168</v>
      </c>
      <c r="Q213" s="27">
        <v>8667353</v>
      </c>
      <c r="R213" s="30">
        <v>31229275</v>
      </c>
      <c r="S213" s="30">
        <v>47172796</v>
      </c>
      <c r="T213" s="29">
        <v>7191147</v>
      </c>
      <c r="U213" s="27">
        <v>7562654</v>
      </c>
      <c r="V213" s="30">
        <v>8591442</v>
      </c>
      <c r="W213" s="30">
        <v>23345243</v>
      </c>
    </row>
    <row r="214" spans="1:23" ht="12.75">
      <c r="A214" s="23" t="s">
        <v>26</v>
      </c>
      <c r="B214" s="24" t="s">
        <v>392</v>
      </c>
      <c r="C214" s="25" t="s">
        <v>393</v>
      </c>
      <c r="D214" s="26">
        <v>280117600</v>
      </c>
      <c r="E214" s="27">
        <v>285222900</v>
      </c>
      <c r="F214" s="27">
        <v>268650389</v>
      </c>
      <c r="G214" s="28">
        <f t="shared" si="38"/>
        <v>0.9418962818202886</v>
      </c>
      <c r="H214" s="29">
        <v>73668491</v>
      </c>
      <c r="I214" s="27">
        <v>9658875</v>
      </c>
      <c r="J214" s="30">
        <v>8295837</v>
      </c>
      <c r="K214" s="30">
        <v>91623203</v>
      </c>
      <c r="L214" s="29">
        <v>11622391</v>
      </c>
      <c r="M214" s="27">
        <v>63452379</v>
      </c>
      <c r="N214" s="30">
        <v>7140917</v>
      </c>
      <c r="O214" s="30">
        <v>82215687</v>
      </c>
      <c r="P214" s="29">
        <v>11446726</v>
      </c>
      <c r="Q214" s="27">
        <v>8829856</v>
      </c>
      <c r="R214" s="30">
        <v>52278634</v>
      </c>
      <c r="S214" s="30">
        <v>72555216</v>
      </c>
      <c r="T214" s="29">
        <v>9547583</v>
      </c>
      <c r="U214" s="27">
        <v>7574490</v>
      </c>
      <c r="V214" s="30">
        <v>5134210</v>
      </c>
      <c r="W214" s="30">
        <v>22256283</v>
      </c>
    </row>
    <row r="215" spans="1:23" ht="12.75">
      <c r="A215" s="23" t="s">
        <v>26</v>
      </c>
      <c r="B215" s="24" t="s">
        <v>394</v>
      </c>
      <c r="C215" s="25" t="s">
        <v>395</v>
      </c>
      <c r="D215" s="26">
        <v>252279393</v>
      </c>
      <c r="E215" s="27">
        <v>249466877</v>
      </c>
      <c r="F215" s="27">
        <v>240924439</v>
      </c>
      <c r="G215" s="28">
        <f t="shared" si="38"/>
        <v>0.9657572255574435</v>
      </c>
      <c r="H215" s="29">
        <v>77265690</v>
      </c>
      <c r="I215" s="27">
        <v>12032066</v>
      </c>
      <c r="J215" s="30">
        <v>4959508</v>
      </c>
      <c r="K215" s="30">
        <v>94257264</v>
      </c>
      <c r="L215" s="29">
        <v>5132689</v>
      </c>
      <c r="M215" s="27">
        <v>5093161</v>
      </c>
      <c r="N215" s="30">
        <v>54743281</v>
      </c>
      <c r="O215" s="30">
        <v>64969131</v>
      </c>
      <c r="P215" s="29">
        <v>5175650</v>
      </c>
      <c r="Q215" s="27">
        <v>5806148</v>
      </c>
      <c r="R215" s="30">
        <v>54276865</v>
      </c>
      <c r="S215" s="30">
        <v>65258663</v>
      </c>
      <c r="T215" s="29">
        <v>4868534</v>
      </c>
      <c r="U215" s="27">
        <v>4868534</v>
      </c>
      <c r="V215" s="30">
        <v>6702313</v>
      </c>
      <c r="W215" s="30">
        <v>16439381</v>
      </c>
    </row>
    <row r="216" spans="1:23" ht="12.75">
      <c r="A216" s="23" t="s">
        <v>26</v>
      </c>
      <c r="B216" s="24" t="s">
        <v>396</v>
      </c>
      <c r="C216" s="25" t="s">
        <v>397</v>
      </c>
      <c r="D216" s="26">
        <v>89991899</v>
      </c>
      <c r="E216" s="27">
        <v>90845953</v>
      </c>
      <c r="F216" s="27">
        <v>106898527</v>
      </c>
      <c r="G216" s="28">
        <f t="shared" si="38"/>
        <v>1.1767010358733316</v>
      </c>
      <c r="H216" s="29">
        <v>28341530</v>
      </c>
      <c r="I216" s="27">
        <v>3968332</v>
      </c>
      <c r="J216" s="30">
        <v>2493796</v>
      </c>
      <c r="K216" s="30">
        <v>34803658</v>
      </c>
      <c r="L216" s="29">
        <v>2193457</v>
      </c>
      <c r="M216" s="27">
        <v>3719267</v>
      </c>
      <c r="N216" s="30">
        <v>23144337</v>
      </c>
      <c r="O216" s="30">
        <v>29057061</v>
      </c>
      <c r="P216" s="29">
        <v>2842582</v>
      </c>
      <c r="Q216" s="27">
        <v>2370138</v>
      </c>
      <c r="R216" s="30">
        <v>17411726</v>
      </c>
      <c r="S216" s="30">
        <v>22624446</v>
      </c>
      <c r="T216" s="29">
        <v>17411726</v>
      </c>
      <c r="U216" s="27">
        <v>2034925</v>
      </c>
      <c r="V216" s="30">
        <v>966711</v>
      </c>
      <c r="W216" s="30">
        <v>20413362</v>
      </c>
    </row>
    <row r="217" spans="1:23" ht="12.75">
      <c r="A217" s="23" t="s">
        <v>26</v>
      </c>
      <c r="B217" s="24" t="s">
        <v>398</v>
      </c>
      <c r="C217" s="25" t="s">
        <v>399</v>
      </c>
      <c r="D217" s="26">
        <v>0</v>
      </c>
      <c r="E217" s="27">
        <v>402967500</v>
      </c>
      <c r="F217" s="27">
        <v>369314724</v>
      </c>
      <c r="G217" s="28">
        <f t="shared" si="38"/>
        <v>0.9164876174877626</v>
      </c>
      <c r="H217" s="29">
        <v>99103306</v>
      </c>
      <c r="I217" s="27">
        <v>7886950</v>
      </c>
      <c r="J217" s="30">
        <v>6880595</v>
      </c>
      <c r="K217" s="30">
        <v>113870851</v>
      </c>
      <c r="L217" s="29">
        <v>38055540</v>
      </c>
      <c r="M217" s="27">
        <v>11053904</v>
      </c>
      <c r="N217" s="30">
        <v>37430558</v>
      </c>
      <c r="O217" s="30">
        <v>86540002</v>
      </c>
      <c r="P217" s="29">
        <v>0</v>
      </c>
      <c r="Q217" s="27">
        <v>7574151</v>
      </c>
      <c r="R217" s="30">
        <v>118124714</v>
      </c>
      <c r="S217" s="30">
        <v>125698865</v>
      </c>
      <c r="T217" s="29">
        <v>7610474</v>
      </c>
      <c r="U217" s="27">
        <v>28733036</v>
      </c>
      <c r="V217" s="30">
        <v>6861496</v>
      </c>
      <c r="W217" s="30">
        <v>43205006</v>
      </c>
    </row>
    <row r="218" spans="1:23" ht="12.75">
      <c r="A218" s="23" t="s">
        <v>45</v>
      </c>
      <c r="B218" s="24" t="s">
        <v>400</v>
      </c>
      <c r="C218" s="25" t="s">
        <v>401</v>
      </c>
      <c r="D218" s="26">
        <v>676583000</v>
      </c>
      <c r="E218" s="27">
        <v>777894952</v>
      </c>
      <c r="F218" s="27">
        <v>672286384</v>
      </c>
      <c r="G218" s="28">
        <f t="shared" si="38"/>
        <v>0.86423800832172</v>
      </c>
      <c r="H218" s="29">
        <v>188008930</v>
      </c>
      <c r="I218" s="27">
        <v>5831173</v>
      </c>
      <c r="J218" s="30">
        <v>3625924</v>
      </c>
      <c r="K218" s="30">
        <v>197466027</v>
      </c>
      <c r="L218" s="29">
        <v>3277000</v>
      </c>
      <c r="M218" s="27">
        <v>0</v>
      </c>
      <c r="N218" s="30">
        <v>6009666</v>
      </c>
      <c r="O218" s="30">
        <v>9286666</v>
      </c>
      <c r="P218" s="29">
        <v>4672671</v>
      </c>
      <c r="Q218" s="27">
        <v>1067400</v>
      </c>
      <c r="R218" s="30">
        <v>281652190</v>
      </c>
      <c r="S218" s="30">
        <v>287392261</v>
      </c>
      <c r="T218" s="29">
        <v>7443175</v>
      </c>
      <c r="U218" s="27">
        <v>83500675</v>
      </c>
      <c r="V218" s="30">
        <v>87197580</v>
      </c>
      <c r="W218" s="30">
        <v>178141430</v>
      </c>
    </row>
    <row r="219" spans="1:23" ht="12.75">
      <c r="A219" s="53"/>
      <c r="B219" s="54" t="s">
        <v>402</v>
      </c>
      <c r="C219" s="55"/>
      <c r="D219" s="56">
        <f>SUM(D213:D218)</f>
        <v>1522466352</v>
      </c>
      <c r="E219" s="57">
        <f>SUM(E213:E218)</f>
        <v>2029892642</v>
      </c>
      <c r="F219" s="57">
        <f>SUM(F213:F218)</f>
        <v>1842030216</v>
      </c>
      <c r="G219" s="58">
        <f t="shared" si="38"/>
        <v>0.9074520385398787</v>
      </c>
      <c r="H219" s="59">
        <f aca="true" t="shared" si="43" ref="H219:W219">SUM(H213:H218)</f>
        <v>510759774</v>
      </c>
      <c r="I219" s="57">
        <f t="shared" si="43"/>
        <v>48557393</v>
      </c>
      <c r="J219" s="60">
        <f t="shared" si="43"/>
        <v>35748097</v>
      </c>
      <c r="K219" s="60">
        <f t="shared" si="43"/>
        <v>595065264</v>
      </c>
      <c r="L219" s="59">
        <f t="shared" si="43"/>
        <v>66666568</v>
      </c>
      <c r="M219" s="57">
        <f t="shared" si="43"/>
        <v>90383328</v>
      </c>
      <c r="N219" s="60">
        <f t="shared" si="43"/>
        <v>165412104</v>
      </c>
      <c r="O219" s="60">
        <f t="shared" si="43"/>
        <v>322462000</v>
      </c>
      <c r="P219" s="59">
        <f t="shared" si="43"/>
        <v>31413797</v>
      </c>
      <c r="Q219" s="57">
        <f t="shared" si="43"/>
        <v>34315046</v>
      </c>
      <c r="R219" s="60">
        <f t="shared" si="43"/>
        <v>554973404</v>
      </c>
      <c r="S219" s="60">
        <f t="shared" si="43"/>
        <v>620702247</v>
      </c>
      <c r="T219" s="59">
        <f t="shared" si="43"/>
        <v>54072639</v>
      </c>
      <c r="U219" s="57">
        <f t="shared" si="43"/>
        <v>134274314</v>
      </c>
      <c r="V219" s="60">
        <f t="shared" si="43"/>
        <v>115453752</v>
      </c>
      <c r="W219" s="60">
        <f t="shared" si="43"/>
        <v>303800705</v>
      </c>
    </row>
    <row r="220" spans="1:23" ht="12.75">
      <c r="A220" s="39"/>
      <c r="B220" s="40" t="s">
        <v>403</v>
      </c>
      <c r="C220" s="41"/>
      <c r="D220" s="42">
        <f>SUM(D185:D190,D192:D196,D198:D203,D205:D211,D213:D218)</f>
        <v>12342134360</v>
      </c>
      <c r="E220" s="43">
        <f>SUM(E185:E190,E192:E196,E198:E203,E205:E211,E213:E218)</f>
        <v>12504469342</v>
      </c>
      <c r="F220" s="43">
        <f>SUM(F185:F190,F192:F196,F198:F203,F205:F211,F213:F218)</f>
        <v>11287446128</v>
      </c>
      <c r="G220" s="44">
        <f t="shared" si="38"/>
        <v>0.9026729419126757</v>
      </c>
      <c r="H220" s="45">
        <f aca="true" t="shared" si="44" ref="H220:W220">SUM(H185:H190,H192:H196,H198:H203,H205:H211,H213:H218)</f>
        <v>2288022455</v>
      </c>
      <c r="I220" s="43">
        <f t="shared" si="44"/>
        <v>528656914</v>
      </c>
      <c r="J220" s="46">
        <f t="shared" si="44"/>
        <v>531471617</v>
      </c>
      <c r="K220" s="46">
        <f t="shared" si="44"/>
        <v>3348150986</v>
      </c>
      <c r="L220" s="45">
        <f t="shared" si="44"/>
        <v>633978046</v>
      </c>
      <c r="M220" s="43">
        <f t="shared" si="44"/>
        <v>1146753774</v>
      </c>
      <c r="N220" s="46">
        <f t="shared" si="44"/>
        <v>1090939759</v>
      </c>
      <c r="O220" s="46">
        <f t="shared" si="44"/>
        <v>2871671579</v>
      </c>
      <c r="P220" s="45">
        <f t="shared" si="44"/>
        <v>529919146</v>
      </c>
      <c r="Q220" s="43">
        <f t="shared" si="44"/>
        <v>610061138</v>
      </c>
      <c r="R220" s="46">
        <f t="shared" si="44"/>
        <v>1782450998</v>
      </c>
      <c r="S220" s="46">
        <f t="shared" si="44"/>
        <v>2922431282</v>
      </c>
      <c r="T220" s="45">
        <f t="shared" si="44"/>
        <v>768534199</v>
      </c>
      <c r="U220" s="43">
        <f t="shared" si="44"/>
        <v>561030534</v>
      </c>
      <c r="V220" s="46">
        <f t="shared" si="44"/>
        <v>815627548</v>
      </c>
      <c r="W220" s="46">
        <f t="shared" si="44"/>
        <v>2145192281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404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26</v>
      </c>
      <c r="B223" s="24" t="s">
        <v>405</v>
      </c>
      <c r="C223" s="25" t="s">
        <v>406</v>
      </c>
      <c r="D223" s="26">
        <v>296473720</v>
      </c>
      <c r="E223" s="27">
        <v>299590297</v>
      </c>
      <c r="F223" s="27">
        <v>144800449</v>
      </c>
      <c r="G223" s="28">
        <f aca="true" t="shared" si="45" ref="G223:G247">IF($E223=0,0,$F223/$E223)</f>
        <v>0.4833282334240618</v>
      </c>
      <c r="H223" s="29">
        <v>0</v>
      </c>
      <c r="I223" s="27">
        <v>81166937</v>
      </c>
      <c r="J223" s="30">
        <v>8635159</v>
      </c>
      <c r="K223" s="30">
        <v>89802096</v>
      </c>
      <c r="L223" s="29">
        <v>-8373278</v>
      </c>
      <c r="M223" s="27">
        <v>0</v>
      </c>
      <c r="N223" s="30">
        <v>16720560</v>
      </c>
      <c r="O223" s="30">
        <v>8347282</v>
      </c>
      <c r="P223" s="29">
        <v>5539400</v>
      </c>
      <c r="Q223" s="27">
        <v>4341656</v>
      </c>
      <c r="R223" s="30">
        <v>5598492</v>
      </c>
      <c r="S223" s="30">
        <v>15479548</v>
      </c>
      <c r="T223" s="29">
        <v>6749533</v>
      </c>
      <c r="U223" s="27">
        <v>6341130</v>
      </c>
      <c r="V223" s="30">
        <v>18080860</v>
      </c>
      <c r="W223" s="30">
        <v>31171523</v>
      </c>
    </row>
    <row r="224" spans="1:23" ht="12.75">
      <c r="A224" s="23" t="s">
        <v>26</v>
      </c>
      <c r="B224" s="24" t="s">
        <v>407</v>
      </c>
      <c r="C224" s="25" t="s">
        <v>408</v>
      </c>
      <c r="D224" s="26">
        <v>470547905</v>
      </c>
      <c r="E224" s="27">
        <v>480906443</v>
      </c>
      <c r="F224" s="27">
        <v>434063816</v>
      </c>
      <c r="G224" s="28">
        <f t="shared" si="45"/>
        <v>0.9025951353286402</v>
      </c>
      <c r="H224" s="29">
        <v>33891008</v>
      </c>
      <c r="I224" s="27">
        <v>30961235</v>
      </c>
      <c r="J224" s="30">
        <v>76900476</v>
      </c>
      <c r="K224" s="30">
        <v>141752719</v>
      </c>
      <c r="L224" s="29">
        <v>28784912</v>
      </c>
      <c r="M224" s="27">
        <v>47481517</v>
      </c>
      <c r="N224" s="30">
        <v>35028656</v>
      </c>
      <c r="O224" s="30">
        <v>111295085</v>
      </c>
      <c r="P224" s="29">
        <v>33330558</v>
      </c>
      <c r="Q224" s="27">
        <v>26481037</v>
      </c>
      <c r="R224" s="30">
        <v>29315685</v>
      </c>
      <c r="S224" s="30">
        <v>89127280</v>
      </c>
      <c r="T224" s="29">
        <v>26911885</v>
      </c>
      <c r="U224" s="27">
        <v>37824529</v>
      </c>
      <c r="V224" s="30">
        <v>27152318</v>
      </c>
      <c r="W224" s="30">
        <v>91888732</v>
      </c>
    </row>
    <row r="225" spans="1:23" ht="12.75">
      <c r="A225" s="23" t="s">
        <v>26</v>
      </c>
      <c r="B225" s="24" t="s">
        <v>409</v>
      </c>
      <c r="C225" s="25" t="s">
        <v>410</v>
      </c>
      <c r="D225" s="26">
        <v>342611022</v>
      </c>
      <c r="E225" s="27">
        <v>330924535</v>
      </c>
      <c r="F225" s="27">
        <v>286809119</v>
      </c>
      <c r="G225" s="28">
        <f t="shared" si="45"/>
        <v>0.8666904042034841</v>
      </c>
      <c r="H225" s="29">
        <v>67332820</v>
      </c>
      <c r="I225" s="27">
        <v>11965490</v>
      </c>
      <c r="J225" s="30">
        <v>9073802</v>
      </c>
      <c r="K225" s="30">
        <v>88372112</v>
      </c>
      <c r="L225" s="29">
        <v>19461139</v>
      </c>
      <c r="M225" s="27">
        <v>62594418</v>
      </c>
      <c r="N225" s="30">
        <v>15486246</v>
      </c>
      <c r="O225" s="30">
        <v>97541803</v>
      </c>
      <c r="P225" s="29">
        <v>15108933</v>
      </c>
      <c r="Q225" s="27">
        <v>19669442</v>
      </c>
      <c r="R225" s="30">
        <v>16765862</v>
      </c>
      <c r="S225" s="30">
        <v>51544237</v>
      </c>
      <c r="T225" s="29">
        <v>16367609</v>
      </c>
      <c r="U225" s="27">
        <v>16491679</v>
      </c>
      <c r="V225" s="30">
        <v>16491679</v>
      </c>
      <c r="W225" s="30">
        <v>49350967</v>
      </c>
    </row>
    <row r="226" spans="1:23" ht="12.75">
      <c r="A226" s="23" t="s">
        <v>26</v>
      </c>
      <c r="B226" s="24" t="s">
        <v>411</v>
      </c>
      <c r="C226" s="25" t="s">
        <v>412</v>
      </c>
      <c r="D226" s="26">
        <v>235686945</v>
      </c>
      <c r="E226" s="27">
        <v>223425113</v>
      </c>
      <c r="F226" s="27">
        <v>248508438</v>
      </c>
      <c r="G226" s="28">
        <f t="shared" si="45"/>
        <v>1.1122672588734464</v>
      </c>
      <c r="H226" s="29">
        <v>0</v>
      </c>
      <c r="I226" s="27">
        <v>16932844</v>
      </c>
      <c r="J226" s="30">
        <v>10733771</v>
      </c>
      <c r="K226" s="30">
        <v>27666615</v>
      </c>
      <c r="L226" s="29">
        <v>9703054</v>
      </c>
      <c r="M226" s="27">
        <v>55604494</v>
      </c>
      <c r="N226" s="30">
        <v>9841525</v>
      </c>
      <c r="O226" s="30">
        <v>75149073</v>
      </c>
      <c r="P226" s="29">
        <v>18048172</v>
      </c>
      <c r="Q226" s="27">
        <v>41194400</v>
      </c>
      <c r="R226" s="30">
        <v>31289726</v>
      </c>
      <c r="S226" s="30">
        <v>90532298</v>
      </c>
      <c r="T226" s="29">
        <v>13061129</v>
      </c>
      <c r="U226" s="27">
        <v>26317118</v>
      </c>
      <c r="V226" s="30">
        <v>15782205</v>
      </c>
      <c r="W226" s="30">
        <v>55160452</v>
      </c>
    </row>
    <row r="227" spans="1:23" ht="12.75">
      <c r="A227" s="23" t="s">
        <v>26</v>
      </c>
      <c r="B227" s="24" t="s">
        <v>413</v>
      </c>
      <c r="C227" s="25" t="s">
        <v>414</v>
      </c>
      <c r="D227" s="26">
        <v>490215790</v>
      </c>
      <c r="E227" s="27">
        <v>490215790</v>
      </c>
      <c r="F227" s="27">
        <v>440031138</v>
      </c>
      <c r="G227" s="28">
        <f t="shared" si="45"/>
        <v>0.8976274264849772</v>
      </c>
      <c r="H227" s="29">
        <v>68908671</v>
      </c>
      <c r="I227" s="27">
        <v>27630889</v>
      </c>
      <c r="J227" s="30">
        <v>34851742</v>
      </c>
      <c r="K227" s="30">
        <v>131391302</v>
      </c>
      <c r="L227" s="29">
        <v>28529144</v>
      </c>
      <c r="M227" s="27">
        <v>0</v>
      </c>
      <c r="N227" s="30">
        <v>40602173</v>
      </c>
      <c r="O227" s="30">
        <v>69131317</v>
      </c>
      <c r="P227" s="29">
        <v>38412803</v>
      </c>
      <c r="Q227" s="27">
        <v>34943393</v>
      </c>
      <c r="R227" s="30">
        <v>33081377</v>
      </c>
      <c r="S227" s="30">
        <v>106437573</v>
      </c>
      <c r="T227" s="29">
        <v>32679237</v>
      </c>
      <c r="U227" s="27">
        <v>32584686</v>
      </c>
      <c r="V227" s="30">
        <v>67807023</v>
      </c>
      <c r="W227" s="30">
        <v>133070946</v>
      </c>
    </row>
    <row r="228" spans="1:23" ht="12.75">
      <c r="A228" s="23" t="s">
        <v>26</v>
      </c>
      <c r="B228" s="24" t="s">
        <v>415</v>
      </c>
      <c r="C228" s="25" t="s">
        <v>416</v>
      </c>
      <c r="D228" s="26">
        <v>149065436</v>
      </c>
      <c r="E228" s="27">
        <v>156852356</v>
      </c>
      <c r="F228" s="27">
        <v>165557623</v>
      </c>
      <c r="G228" s="28">
        <f t="shared" si="45"/>
        <v>1.0554997529013845</v>
      </c>
      <c r="H228" s="29">
        <v>26791794</v>
      </c>
      <c r="I228" s="27">
        <v>10333371</v>
      </c>
      <c r="J228" s="30">
        <v>7820924</v>
      </c>
      <c r="K228" s="30">
        <v>44946089</v>
      </c>
      <c r="L228" s="29">
        <v>8999844</v>
      </c>
      <c r="M228" s="27">
        <v>24240300</v>
      </c>
      <c r="N228" s="30">
        <v>8054724</v>
      </c>
      <c r="O228" s="30">
        <v>41294868</v>
      </c>
      <c r="P228" s="29">
        <v>9020459</v>
      </c>
      <c r="Q228" s="27">
        <v>9267393</v>
      </c>
      <c r="R228" s="30">
        <v>20720154</v>
      </c>
      <c r="S228" s="30">
        <v>39008006</v>
      </c>
      <c r="T228" s="29">
        <v>8152593</v>
      </c>
      <c r="U228" s="27">
        <v>20720154</v>
      </c>
      <c r="V228" s="30">
        <v>11435913</v>
      </c>
      <c r="W228" s="30">
        <v>40308660</v>
      </c>
    </row>
    <row r="229" spans="1:23" ht="12.75">
      <c r="A229" s="23" t="s">
        <v>26</v>
      </c>
      <c r="B229" s="24" t="s">
        <v>417</v>
      </c>
      <c r="C229" s="25" t="s">
        <v>418</v>
      </c>
      <c r="D229" s="26">
        <v>1592997743</v>
      </c>
      <c r="E229" s="27">
        <v>1546476804</v>
      </c>
      <c r="F229" s="27">
        <v>1413932684</v>
      </c>
      <c r="G229" s="28">
        <f t="shared" si="45"/>
        <v>0.9142928496197477</v>
      </c>
      <c r="H229" s="29">
        <v>180703294</v>
      </c>
      <c r="I229" s="27">
        <v>116923841</v>
      </c>
      <c r="J229" s="30">
        <v>94663342</v>
      </c>
      <c r="K229" s="30">
        <v>392290477</v>
      </c>
      <c r="L229" s="29">
        <v>98304988</v>
      </c>
      <c r="M229" s="27">
        <v>98304983</v>
      </c>
      <c r="N229" s="30">
        <v>158100447</v>
      </c>
      <c r="O229" s="30">
        <v>354710418</v>
      </c>
      <c r="P229" s="29">
        <v>114378249</v>
      </c>
      <c r="Q229" s="27">
        <v>109212636</v>
      </c>
      <c r="R229" s="30">
        <v>107140900</v>
      </c>
      <c r="S229" s="30">
        <v>330731785</v>
      </c>
      <c r="T229" s="29">
        <v>93774859</v>
      </c>
      <c r="U229" s="27">
        <v>85893977</v>
      </c>
      <c r="V229" s="30">
        <v>156531168</v>
      </c>
      <c r="W229" s="30">
        <v>336200004</v>
      </c>
    </row>
    <row r="230" spans="1:23" ht="12.75">
      <c r="A230" s="23" t="s">
        <v>45</v>
      </c>
      <c r="B230" s="24" t="s">
        <v>419</v>
      </c>
      <c r="C230" s="25" t="s">
        <v>420</v>
      </c>
      <c r="D230" s="26">
        <v>387239160</v>
      </c>
      <c r="E230" s="27">
        <v>316171000</v>
      </c>
      <c r="F230" s="27">
        <v>308434443</v>
      </c>
      <c r="G230" s="28">
        <f t="shared" si="45"/>
        <v>0.9755304661085299</v>
      </c>
      <c r="H230" s="29">
        <v>107778345</v>
      </c>
      <c r="I230" s="27">
        <v>3338011</v>
      </c>
      <c r="J230" s="30">
        <v>2864104</v>
      </c>
      <c r="K230" s="30">
        <v>113980460</v>
      </c>
      <c r="L230" s="29">
        <v>4343554</v>
      </c>
      <c r="M230" s="27">
        <v>89977907</v>
      </c>
      <c r="N230" s="30">
        <v>1250155</v>
      </c>
      <c r="O230" s="30">
        <v>95571616</v>
      </c>
      <c r="P230" s="29">
        <v>3197392</v>
      </c>
      <c r="Q230" s="27">
        <v>10357601</v>
      </c>
      <c r="R230" s="30">
        <v>77019306</v>
      </c>
      <c r="S230" s="30">
        <v>90574299</v>
      </c>
      <c r="T230" s="29">
        <v>3290985</v>
      </c>
      <c r="U230" s="27">
        <v>1089950</v>
      </c>
      <c r="V230" s="30">
        <v>3927133</v>
      </c>
      <c r="W230" s="30">
        <v>8308068</v>
      </c>
    </row>
    <row r="231" spans="1:23" ht="12.75">
      <c r="A231" s="31"/>
      <c r="B231" s="32" t="s">
        <v>421</v>
      </c>
      <c r="C231" s="33"/>
      <c r="D231" s="34">
        <f>SUM(D223:D230)</f>
        <v>3964837721</v>
      </c>
      <c r="E231" s="35">
        <f>SUM(E223:E230)</f>
        <v>3844562338</v>
      </c>
      <c r="F231" s="35">
        <f>SUM(F223:F230)</f>
        <v>3442137710</v>
      </c>
      <c r="G231" s="36">
        <f t="shared" si="45"/>
        <v>0.8953262835609664</v>
      </c>
      <c r="H231" s="37">
        <f aca="true" t="shared" si="46" ref="H231:W231">SUM(H223:H230)</f>
        <v>485405932</v>
      </c>
      <c r="I231" s="35">
        <f t="shared" si="46"/>
        <v>299252618</v>
      </c>
      <c r="J231" s="38">
        <f t="shared" si="46"/>
        <v>245543320</v>
      </c>
      <c r="K231" s="38">
        <f t="shared" si="46"/>
        <v>1030201870</v>
      </c>
      <c r="L231" s="37">
        <f t="shared" si="46"/>
        <v>189753357</v>
      </c>
      <c r="M231" s="35">
        <f t="shared" si="46"/>
        <v>378203619</v>
      </c>
      <c r="N231" s="38">
        <f t="shared" si="46"/>
        <v>285084486</v>
      </c>
      <c r="O231" s="38">
        <f t="shared" si="46"/>
        <v>853041462</v>
      </c>
      <c r="P231" s="37">
        <f t="shared" si="46"/>
        <v>237035966</v>
      </c>
      <c r="Q231" s="35">
        <f t="shared" si="46"/>
        <v>255467558</v>
      </c>
      <c r="R231" s="38">
        <f t="shared" si="46"/>
        <v>320931502</v>
      </c>
      <c r="S231" s="38">
        <f t="shared" si="46"/>
        <v>813435026</v>
      </c>
      <c r="T231" s="37">
        <f t="shared" si="46"/>
        <v>200987830</v>
      </c>
      <c r="U231" s="35">
        <f t="shared" si="46"/>
        <v>227263223</v>
      </c>
      <c r="V231" s="38">
        <f t="shared" si="46"/>
        <v>317208299</v>
      </c>
      <c r="W231" s="38">
        <f t="shared" si="46"/>
        <v>745459352</v>
      </c>
    </row>
    <row r="232" spans="1:23" ht="12.75">
      <c r="A232" s="23" t="s">
        <v>26</v>
      </c>
      <c r="B232" s="24" t="s">
        <v>422</v>
      </c>
      <c r="C232" s="25" t="s">
        <v>423</v>
      </c>
      <c r="D232" s="26">
        <v>0</v>
      </c>
      <c r="E232" s="27">
        <v>0</v>
      </c>
      <c r="F232" s="27">
        <v>327895984</v>
      </c>
      <c r="G232" s="28">
        <f t="shared" si="45"/>
        <v>0</v>
      </c>
      <c r="H232" s="29">
        <v>55804909</v>
      </c>
      <c r="I232" s="27">
        <v>14925522</v>
      </c>
      <c r="J232" s="30">
        <v>35966370</v>
      </c>
      <c r="K232" s="30">
        <v>106696801</v>
      </c>
      <c r="L232" s="29">
        <v>21265333</v>
      </c>
      <c r="M232" s="27">
        <v>29101723</v>
      </c>
      <c r="N232" s="30">
        <v>52181110</v>
      </c>
      <c r="O232" s="30">
        <v>102548166</v>
      </c>
      <c r="P232" s="29">
        <v>16437617</v>
      </c>
      <c r="Q232" s="27">
        <v>0</v>
      </c>
      <c r="R232" s="30">
        <v>26210650</v>
      </c>
      <c r="S232" s="30">
        <v>42648267</v>
      </c>
      <c r="T232" s="29">
        <v>21580062</v>
      </c>
      <c r="U232" s="27">
        <v>27211344</v>
      </c>
      <c r="V232" s="30">
        <v>27211344</v>
      </c>
      <c r="W232" s="30">
        <v>76002750</v>
      </c>
    </row>
    <row r="233" spans="1:23" ht="12.75">
      <c r="A233" s="23" t="s">
        <v>26</v>
      </c>
      <c r="B233" s="24" t="s">
        <v>424</v>
      </c>
      <c r="C233" s="25" t="s">
        <v>425</v>
      </c>
      <c r="D233" s="26">
        <v>1921544589</v>
      </c>
      <c r="E233" s="27">
        <v>1887658995</v>
      </c>
      <c r="F233" s="27">
        <v>1873252930</v>
      </c>
      <c r="G233" s="28">
        <f t="shared" si="45"/>
        <v>0.9923682905449773</v>
      </c>
      <c r="H233" s="29">
        <v>211493661</v>
      </c>
      <c r="I233" s="27">
        <v>171466882</v>
      </c>
      <c r="J233" s="30">
        <v>103495544</v>
      </c>
      <c r="K233" s="30">
        <v>486456087</v>
      </c>
      <c r="L233" s="29">
        <v>136090505</v>
      </c>
      <c r="M233" s="27">
        <v>139305329</v>
      </c>
      <c r="N233" s="30">
        <v>180960393</v>
      </c>
      <c r="O233" s="30">
        <v>456356227</v>
      </c>
      <c r="P233" s="29">
        <v>133133326</v>
      </c>
      <c r="Q233" s="27">
        <v>126749478</v>
      </c>
      <c r="R233" s="30">
        <v>130200487</v>
      </c>
      <c r="S233" s="30">
        <v>390083291</v>
      </c>
      <c r="T233" s="29">
        <v>136609434</v>
      </c>
      <c r="U233" s="27">
        <v>153047869</v>
      </c>
      <c r="V233" s="30">
        <v>250700022</v>
      </c>
      <c r="W233" s="30">
        <v>540357325</v>
      </c>
    </row>
    <row r="234" spans="1:23" ht="12.75">
      <c r="A234" s="23" t="s">
        <v>26</v>
      </c>
      <c r="B234" s="24" t="s">
        <v>426</v>
      </c>
      <c r="C234" s="25" t="s">
        <v>427</v>
      </c>
      <c r="D234" s="26">
        <v>1303203453</v>
      </c>
      <c r="E234" s="27">
        <v>1214466178</v>
      </c>
      <c r="F234" s="27">
        <v>1207133992</v>
      </c>
      <c r="G234" s="28">
        <f t="shared" si="45"/>
        <v>0.9939626264338833</v>
      </c>
      <c r="H234" s="29">
        <v>128001351</v>
      </c>
      <c r="I234" s="27">
        <v>98532487</v>
      </c>
      <c r="J234" s="30">
        <v>97280941</v>
      </c>
      <c r="K234" s="30">
        <v>323814779</v>
      </c>
      <c r="L234" s="29">
        <v>93849299</v>
      </c>
      <c r="M234" s="27">
        <v>92261771</v>
      </c>
      <c r="N234" s="30">
        <v>124295781</v>
      </c>
      <c r="O234" s="30">
        <v>310406851</v>
      </c>
      <c r="P234" s="29">
        <v>85138724</v>
      </c>
      <c r="Q234" s="27">
        <v>89597862</v>
      </c>
      <c r="R234" s="30">
        <v>119902837</v>
      </c>
      <c r="S234" s="30">
        <v>294639423</v>
      </c>
      <c r="T234" s="29">
        <v>87378287</v>
      </c>
      <c r="U234" s="27">
        <v>90892928</v>
      </c>
      <c r="V234" s="30">
        <v>100001724</v>
      </c>
      <c r="W234" s="30">
        <v>278272939</v>
      </c>
    </row>
    <row r="235" spans="1:23" ht="12.75">
      <c r="A235" s="23" t="s">
        <v>26</v>
      </c>
      <c r="B235" s="24" t="s">
        <v>428</v>
      </c>
      <c r="C235" s="25" t="s">
        <v>429</v>
      </c>
      <c r="D235" s="26">
        <v>191766378</v>
      </c>
      <c r="E235" s="27">
        <v>185038816</v>
      </c>
      <c r="F235" s="27">
        <v>187409171</v>
      </c>
      <c r="G235" s="28">
        <f t="shared" si="45"/>
        <v>1.0128100419751929</v>
      </c>
      <c r="H235" s="29">
        <v>44238794</v>
      </c>
      <c r="I235" s="27">
        <v>8571974</v>
      </c>
      <c r="J235" s="30">
        <v>8799035</v>
      </c>
      <c r="K235" s="30">
        <v>61609803</v>
      </c>
      <c r="L235" s="29">
        <v>12385488</v>
      </c>
      <c r="M235" s="27">
        <v>8360734</v>
      </c>
      <c r="N235" s="30">
        <v>25248878</v>
      </c>
      <c r="O235" s="30">
        <v>45995100</v>
      </c>
      <c r="P235" s="29">
        <v>9836533</v>
      </c>
      <c r="Q235" s="27">
        <v>13472104</v>
      </c>
      <c r="R235" s="30">
        <v>11615388</v>
      </c>
      <c r="S235" s="30">
        <v>34924025</v>
      </c>
      <c r="T235" s="29">
        <v>9210057</v>
      </c>
      <c r="U235" s="27">
        <v>11871258</v>
      </c>
      <c r="V235" s="30">
        <v>23798928</v>
      </c>
      <c r="W235" s="30">
        <v>44880243</v>
      </c>
    </row>
    <row r="236" spans="1:23" ht="12.75">
      <c r="A236" s="23" t="s">
        <v>26</v>
      </c>
      <c r="B236" s="24" t="s">
        <v>430</v>
      </c>
      <c r="C236" s="25" t="s">
        <v>431</v>
      </c>
      <c r="D236" s="26">
        <v>362939836</v>
      </c>
      <c r="E236" s="27">
        <v>390230204</v>
      </c>
      <c r="F236" s="27">
        <v>569178118</v>
      </c>
      <c r="G236" s="28">
        <f t="shared" si="45"/>
        <v>1.4585701264682218</v>
      </c>
      <c r="H236" s="29">
        <v>113593521</v>
      </c>
      <c r="I236" s="27">
        <v>12934205</v>
      </c>
      <c r="J236" s="30">
        <v>10629838</v>
      </c>
      <c r="K236" s="30">
        <v>137157564</v>
      </c>
      <c r="L236" s="29">
        <v>96157515</v>
      </c>
      <c r="M236" s="27">
        <v>96157515</v>
      </c>
      <c r="N236" s="30">
        <v>9704525</v>
      </c>
      <c r="O236" s="30">
        <v>202019555</v>
      </c>
      <c r="P236" s="29">
        <v>12889357</v>
      </c>
      <c r="Q236" s="27">
        <v>77046119</v>
      </c>
      <c r="R236" s="30">
        <v>0</v>
      </c>
      <c r="S236" s="30">
        <v>89935476</v>
      </c>
      <c r="T236" s="29">
        <v>75347784</v>
      </c>
      <c r="U236" s="27">
        <v>11156433</v>
      </c>
      <c r="V236" s="30">
        <v>53561306</v>
      </c>
      <c r="W236" s="30">
        <v>140065523</v>
      </c>
    </row>
    <row r="237" spans="1:23" ht="12.75">
      <c r="A237" s="23" t="s">
        <v>26</v>
      </c>
      <c r="B237" s="24" t="s">
        <v>432</v>
      </c>
      <c r="C237" s="25" t="s">
        <v>433</v>
      </c>
      <c r="D237" s="26">
        <v>367798264</v>
      </c>
      <c r="E237" s="27">
        <v>359531000</v>
      </c>
      <c r="F237" s="27">
        <v>312624880</v>
      </c>
      <c r="G237" s="28">
        <f t="shared" si="45"/>
        <v>0.8695352556525029</v>
      </c>
      <c r="H237" s="29">
        <v>121323000</v>
      </c>
      <c r="I237" s="27">
        <v>13334003</v>
      </c>
      <c r="J237" s="30">
        <v>8474000</v>
      </c>
      <c r="K237" s="30">
        <v>143131003</v>
      </c>
      <c r="L237" s="29">
        <v>17652000</v>
      </c>
      <c r="M237" s="27">
        <v>77471870</v>
      </c>
      <c r="N237" s="30">
        <v>7656000</v>
      </c>
      <c r="O237" s="30">
        <v>102779870</v>
      </c>
      <c r="P237" s="29">
        <v>10118678</v>
      </c>
      <c r="Q237" s="27">
        <v>8443154</v>
      </c>
      <c r="R237" s="30">
        <v>0</v>
      </c>
      <c r="S237" s="30">
        <v>18561832</v>
      </c>
      <c r="T237" s="29">
        <v>19137333</v>
      </c>
      <c r="U237" s="27">
        <v>9432842</v>
      </c>
      <c r="V237" s="30">
        <v>19582000</v>
      </c>
      <c r="W237" s="30">
        <v>48152175</v>
      </c>
    </row>
    <row r="238" spans="1:23" ht="12.75">
      <c r="A238" s="23" t="s">
        <v>45</v>
      </c>
      <c r="B238" s="24" t="s">
        <v>434</v>
      </c>
      <c r="C238" s="25" t="s">
        <v>435</v>
      </c>
      <c r="D238" s="26">
        <v>343707000</v>
      </c>
      <c r="E238" s="27">
        <v>348280235</v>
      </c>
      <c r="F238" s="27">
        <v>348683341</v>
      </c>
      <c r="G238" s="28">
        <f t="shared" si="45"/>
        <v>1.0011574185368286</v>
      </c>
      <c r="H238" s="29">
        <v>127963528</v>
      </c>
      <c r="I238" s="27">
        <v>7546351</v>
      </c>
      <c r="J238" s="30">
        <v>1105680</v>
      </c>
      <c r="K238" s="30">
        <v>136615559</v>
      </c>
      <c r="L238" s="29">
        <v>708298</v>
      </c>
      <c r="M238" s="27">
        <v>3947638</v>
      </c>
      <c r="N238" s="30">
        <v>106838771</v>
      </c>
      <c r="O238" s="30">
        <v>111494707</v>
      </c>
      <c r="P238" s="29">
        <v>2927417</v>
      </c>
      <c r="Q238" s="27">
        <v>2076888</v>
      </c>
      <c r="R238" s="30">
        <v>86967272</v>
      </c>
      <c r="S238" s="30">
        <v>91971577</v>
      </c>
      <c r="T238" s="29">
        <v>3011513</v>
      </c>
      <c r="U238" s="27">
        <v>2029606</v>
      </c>
      <c r="V238" s="30">
        <v>3560379</v>
      </c>
      <c r="W238" s="30">
        <v>8601498</v>
      </c>
    </row>
    <row r="239" spans="1:23" ht="12.75">
      <c r="A239" s="31"/>
      <c r="B239" s="32" t="s">
        <v>436</v>
      </c>
      <c r="C239" s="33"/>
      <c r="D239" s="34">
        <f>SUM(D232:D238)</f>
        <v>4490959520</v>
      </c>
      <c r="E239" s="35">
        <f>SUM(E232:E238)</f>
        <v>4385205428</v>
      </c>
      <c r="F239" s="35">
        <f>SUM(F232:F238)</f>
        <v>4826178416</v>
      </c>
      <c r="G239" s="36">
        <f t="shared" si="45"/>
        <v>1.100559254347434</v>
      </c>
      <c r="H239" s="37">
        <f aca="true" t="shared" si="47" ref="H239:W239">SUM(H232:H238)</f>
        <v>802418764</v>
      </c>
      <c r="I239" s="35">
        <f t="shared" si="47"/>
        <v>327311424</v>
      </c>
      <c r="J239" s="38">
        <f t="shared" si="47"/>
        <v>265751408</v>
      </c>
      <c r="K239" s="38">
        <f t="shared" si="47"/>
        <v>1395481596</v>
      </c>
      <c r="L239" s="37">
        <f t="shared" si="47"/>
        <v>378108438</v>
      </c>
      <c r="M239" s="35">
        <f t="shared" si="47"/>
        <v>446606580</v>
      </c>
      <c r="N239" s="38">
        <f t="shared" si="47"/>
        <v>506885458</v>
      </c>
      <c r="O239" s="38">
        <f t="shared" si="47"/>
        <v>1331600476</v>
      </c>
      <c r="P239" s="37">
        <f t="shared" si="47"/>
        <v>270481652</v>
      </c>
      <c r="Q239" s="35">
        <f t="shared" si="47"/>
        <v>317385605</v>
      </c>
      <c r="R239" s="38">
        <f t="shared" si="47"/>
        <v>374896634</v>
      </c>
      <c r="S239" s="38">
        <f t="shared" si="47"/>
        <v>962763891</v>
      </c>
      <c r="T239" s="37">
        <f t="shared" si="47"/>
        <v>352274470</v>
      </c>
      <c r="U239" s="35">
        <f t="shared" si="47"/>
        <v>305642280</v>
      </c>
      <c r="V239" s="38">
        <f t="shared" si="47"/>
        <v>478415703</v>
      </c>
      <c r="W239" s="38">
        <f t="shared" si="47"/>
        <v>1136332453</v>
      </c>
    </row>
    <row r="240" spans="1:23" ht="12.75">
      <c r="A240" s="23" t="s">
        <v>26</v>
      </c>
      <c r="B240" s="24" t="s">
        <v>437</v>
      </c>
      <c r="C240" s="25" t="s">
        <v>438</v>
      </c>
      <c r="D240" s="26">
        <v>382358131</v>
      </c>
      <c r="E240" s="27">
        <v>421669462</v>
      </c>
      <c r="F240" s="27">
        <v>418445573</v>
      </c>
      <c r="G240" s="28">
        <f t="shared" si="45"/>
        <v>0.9923544641228963</v>
      </c>
      <c r="H240" s="29">
        <v>106041365</v>
      </c>
      <c r="I240" s="27">
        <v>61244091</v>
      </c>
      <c r="J240" s="30">
        <v>19405230</v>
      </c>
      <c r="K240" s="30">
        <v>186690686</v>
      </c>
      <c r="L240" s="29">
        <v>16692720</v>
      </c>
      <c r="M240" s="27">
        <v>46949831</v>
      </c>
      <c r="N240" s="30">
        <v>15668247</v>
      </c>
      <c r="O240" s="30">
        <v>79310798</v>
      </c>
      <c r="P240" s="29">
        <v>15433889</v>
      </c>
      <c r="Q240" s="27">
        <v>16429916</v>
      </c>
      <c r="R240" s="30">
        <v>41767173</v>
      </c>
      <c r="S240" s="30">
        <v>73630978</v>
      </c>
      <c r="T240" s="29">
        <v>17500666</v>
      </c>
      <c r="U240" s="27">
        <v>26796502</v>
      </c>
      <c r="V240" s="30">
        <v>34515943</v>
      </c>
      <c r="W240" s="30">
        <v>78813111</v>
      </c>
    </row>
    <row r="241" spans="1:23" ht="12.75">
      <c r="A241" s="23" t="s">
        <v>26</v>
      </c>
      <c r="B241" s="24" t="s">
        <v>439</v>
      </c>
      <c r="C241" s="25" t="s">
        <v>440</v>
      </c>
      <c r="D241" s="26">
        <v>1728151272</v>
      </c>
      <c r="E241" s="27">
        <v>1746441219</v>
      </c>
      <c r="F241" s="27">
        <v>1781922440</v>
      </c>
      <c r="G241" s="28">
        <f t="shared" si="45"/>
        <v>1.0203162984324867</v>
      </c>
      <c r="H241" s="29">
        <v>282287651</v>
      </c>
      <c r="I241" s="27">
        <v>97934136</v>
      </c>
      <c r="J241" s="30">
        <v>114911718</v>
      </c>
      <c r="K241" s="30">
        <v>495133505</v>
      </c>
      <c r="L241" s="29">
        <v>113037161</v>
      </c>
      <c r="M241" s="27">
        <v>107821692</v>
      </c>
      <c r="N241" s="30">
        <v>237821316</v>
      </c>
      <c r="O241" s="30">
        <v>458680169</v>
      </c>
      <c r="P241" s="29">
        <v>135329048</v>
      </c>
      <c r="Q241" s="27">
        <v>137471308</v>
      </c>
      <c r="R241" s="30">
        <v>120649916</v>
      </c>
      <c r="S241" s="30">
        <v>393450272</v>
      </c>
      <c r="T241" s="29">
        <v>221522548</v>
      </c>
      <c r="U241" s="27">
        <v>109024556</v>
      </c>
      <c r="V241" s="30">
        <v>104111390</v>
      </c>
      <c r="W241" s="30">
        <v>434658494</v>
      </c>
    </row>
    <row r="242" spans="1:23" ht="12.75">
      <c r="A242" s="23" t="s">
        <v>26</v>
      </c>
      <c r="B242" s="24" t="s">
        <v>441</v>
      </c>
      <c r="C242" s="25" t="s">
        <v>442</v>
      </c>
      <c r="D242" s="26">
        <v>220988382</v>
      </c>
      <c r="E242" s="27">
        <v>220988382</v>
      </c>
      <c r="F242" s="27">
        <v>210193930</v>
      </c>
      <c r="G242" s="28">
        <f t="shared" si="45"/>
        <v>0.9511537579382793</v>
      </c>
      <c r="H242" s="29">
        <v>39626208</v>
      </c>
      <c r="I242" s="27">
        <v>8674082</v>
      </c>
      <c r="J242" s="30">
        <v>12698864</v>
      </c>
      <c r="K242" s="30">
        <v>60999154</v>
      </c>
      <c r="L242" s="29">
        <v>12599488</v>
      </c>
      <c r="M242" s="27">
        <v>32459133</v>
      </c>
      <c r="N242" s="30">
        <v>12658827</v>
      </c>
      <c r="O242" s="30">
        <v>57717448</v>
      </c>
      <c r="P242" s="29">
        <v>12306411</v>
      </c>
      <c r="Q242" s="27">
        <v>10838703</v>
      </c>
      <c r="R242" s="30">
        <v>10489728</v>
      </c>
      <c r="S242" s="30">
        <v>33634842</v>
      </c>
      <c r="T242" s="29">
        <v>14972416</v>
      </c>
      <c r="U242" s="27">
        <v>10947477</v>
      </c>
      <c r="V242" s="30">
        <v>31922593</v>
      </c>
      <c r="W242" s="30">
        <v>57842486</v>
      </c>
    </row>
    <row r="243" spans="1:23" ht="12.75">
      <c r="A243" s="23" t="s">
        <v>26</v>
      </c>
      <c r="B243" s="24" t="s">
        <v>443</v>
      </c>
      <c r="C243" s="25" t="s">
        <v>444</v>
      </c>
      <c r="D243" s="26">
        <v>577671316</v>
      </c>
      <c r="E243" s="27">
        <v>573624856</v>
      </c>
      <c r="F243" s="27">
        <v>615313518</v>
      </c>
      <c r="G243" s="28">
        <f t="shared" si="45"/>
        <v>1.0726758290962204</v>
      </c>
      <c r="H243" s="29">
        <v>158838203</v>
      </c>
      <c r="I243" s="27">
        <v>21691702</v>
      </c>
      <c r="J243" s="30">
        <v>18807258</v>
      </c>
      <c r="K243" s="30">
        <v>199337163</v>
      </c>
      <c r="L243" s="29">
        <v>14379072</v>
      </c>
      <c r="M243" s="27">
        <v>14161860</v>
      </c>
      <c r="N243" s="30">
        <v>136244646</v>
      </c>
      <c r="O243" s="30">
        <v>164785578</v>
      </c>
      <c r="P243" s="29">
        <v>21819400</v>
      </c>
      <c r="Q243" s="27">
        <v>19969504</v>
      </c>
      <c r="R243" s="30">
        <v>36070408</v>
      </c>
      <c r="S243" s="30">
        <v>77859312</v>
      </c>
      <c r="T243" s="29">
        <v>23580319</v>
      </c>
      <c r="U243" s="27">
        <v>33560711</v>
      </c>
      <c r="V243" s="30">
        <v>116190435</v>
      </c>
      <c r="W243" s="30">
        <v>173331465</v>
      </c>
    </row>
    <row r="244" spans="1:23" ht="12.75">
      <c r="A244" s="23" t="s">
        <v>26</v>
      </c>
      <c r="B244" s="24" t="s">
        <v>445</v>
      </c>
      <c r="C244" s="25" t="s">
        <v>446</v>
      </c>
      <c r="D244" s="26">
        <v>752799000</v>
      </c>
      <c r="E244" s="27">
        <v>919068941</v>
      </c>
      <c r="F244" s="27">
        <v>716257444</v>
      </c>
      <c r="G244" s="28">
        <f t="shared" si="45"/>
        <v>0.7793293974450607</v>
      </c>
      <c r="H244" s="29">
        <v>217467399</v>
      </c>
      <c r="I244" s="27">
        <v>3639320</v>
      </c>
      <c r="J244" s="30">
        <v>714884973</v>
      </c>
      <c r="K244" s="30">
        <v>935991692</v>
      </c>
      <c r="L244" s="29">
        <v>5844731</v>
      </c>
      <c r="M244" s="27">
        <v>188249223</v>
      </c>
      <c r="N244" s="30">
        <v>-488392759</v>
      </c>
      <c r="O244" s="30">
        <v>-294298805</v>
      </c>
      <c r="P244" s="29">
        <v>4676833</v>
      </c>
      <c r="Q244" s="27">
        <v>9675760</v>
      </c>
      <c r="R244" s="30">
        <v>28924664</v>
      </c>
      <c r="S244" s="30">
        <v>43277257</v>
      </c>
      <c r="T244" s="29">
        <v>5198285</v>
      </c>
      <c r="U244" s="27">
        <v>15714865</v>
      </c>
      <c r="V244" s="30">
        <v>10374150</v>
      </c>
      <c r="W244" s="30">
        <v>31287300</v>
      </c>
    </row>
    <row r="245" spans="1:23" ht="12.75">
      <c r="A245" s="23" t="s">
        <v>45</v>
      </c>
      <c r="B245" s="24" t="s">
        <v>447</v>
      </c>
      <c r="C245" s="25" t="s">
        <v>448</v>
      </c>
      <c r="D245" s="26">
        <v>208207440</v>
      </c>
      <c r="E245" s="27">
        <v>207795440</v>
      </c>
      <c r="F245" s="27">
        <v>205499184</v>
      </c>
      <c r="G245" s="28">
        <f t="shared" si="45"/>
        <v>0.9889494398914624</v>
      </c>
      <c r="H245" s="29">
        <v>80881321</v>
      </c>
      <c r="I245" s="27">
        <v>452914</v>
      </c>
      <c r="J245" s="30">
        <v>470688</v>
      </c>
      <c r="K245" s="30">
        <v>81804923</v>
      </c>
      <c r="L245" s="29">
        <v>353627</v>
      </c>
      <c r="M245" s="27">
        <v>293136</v>
      </c>
      <c r="N245" s="30">
        <v>64746516</v>
      </c>
      <c r="O245" s="30">
        <v>65393279</v>
      </c>
      <c r="P245" s="29">
        <v>372692</v>
      </c>
      <c r="Q245" s="27">
        <v>345215</v>
      </c>
      <c r="R245" s="30">
        <v>54856273</v>
      </c>
      <c r="S245" s="30">
        <v>55574180</v>
      </c>
      <c r="T245" s="29">
        <v>432903</v>
      </c>
      <c r="U245" s="27">
        <v>477629</v>
      </c>
      <c r="V245" s="30">
        <v>1816270</v>
      </c>
      <c r="W245" s="30">
        <v>2726802</v>
      </c>
    </row>
    <row r="246" spans="1:23" ht="12.75">
      <c r="A246" s="53"/>
      <c r="B246" s="54" t="s">
        <v>449</v>
      </c>
      <c r="C246" s="55"/>
      <c r="D246" s="56">
        <f>SUM(D240:D245)</f>
        <v>3870175541</v>
      </c>
      <c r="E246" s="57">
        <f>SUM(E240:E245)</f>
        <v>4089588300</v>
      </c>
      <c r="F246" s="57">
        <f>SUM(F240:F245)</f>
        <v>3947632089</v>
      </c>
      <c r="G246" s="58">
        <f t="shared" si="45"/>
        <v>0.9652883858749303</v>
      </c>
      <c r="H246" s="59">
        <f aca="true" t="shared" si="48" ref="H246:W246">SUM(H240:H245)</f>
        <v>885142147</v>
      </c>
      <c r="I246" s="57">
        <f t="shared" si="48"/>
        <v>193636245</v>
      </c>
      <c r="J246" s="60">
        <f t="shared" si="48"/>
        <v>881178731</v>
      </c>
      <c r="K246" s="60">
        <f t="shared" si="48"/>
        <v>1959957123</v>
      </c>
      <c r="L246" s="59">
        <f t="shared" si="48"/>
        <v>162906799</v>
      </c>
      <c r="M246" s="57">
        <f t="shared" si="48"/>
        <v>389934875</v>
      </c>
      <c r="N246" s="60">
        <f t="shared" si="48"/>
        <v>-21253207</v>
      </c>
      <c r="O246" s="60">
        <f t="shared" si="48"/>
        <v>531588467</v>
      </c>
      <c r="P246" s="59">
        <f t="shared" si="48"/>
        <v>189938273</v>
      </c>
      <c r="Q246" s="57">
        <f t="shared" si="48"/>
        <v>194730406</v>
      </c>
      <c r="R246" s="60">
        <f t="shared" si="48"/>
        <v>292758162</v>
      </c>
      <c r="S246" s="60">
        <f t="shared" si="48"/>
        <v>677426841</v>
      </c>
      <c r="T246" s="59">
        <f t="shared" si="48"/>
        <v>283207137</v>
      </c>
      <c r="U246" s="57">
        <f t="shared" si="48"/>
        <v>196521740</v>
      </c>
      <c r="V246" s="60">
        <f t="shared" si="48"/>
        <v>298930781</v>
      </c>
      <c r="W246" s="60">
        <f t="shared" si="48"/>
        <v>778659658</v>
      </c>
    </row>
    <row r="247" spans="1:23" ht="12.75">
      <c r="A247" s="39"/>
      <c r="B247" s="40" t="s">
        <v>450</v>
      </c>
      <c r="C247" s="41"/>
      <c r="D247" s="42">
        <f>SUM(D223:D230,D232:D238,D240:D245)</f>
        <v>12325972782</v>
      </c>
      <c r="E247" s="43">
        <f>SUM(E223:E230,E232:E238,E240:E245)</f>
        <v>12319356066</v>
      </c>
      <c r="F247" s="43">
        <f>SUM(F223:F230,F232:F238,F240:F245)</f>
        <v>12215948215</v>
      </c>
      <c r="G247" s="44">
        <f t="shared" si="45"/>
        <v>0.9916060668718397</v>
      </c>
      <c r="H247" s="45">
        <f aca="true" t="shared" si="49" ref="H247:W247">SUM(H223:H230,H232:H238,H240:H245)</f>
        <v>2172966843</v>
      </c>
      <c r="I247" s="43">
        <f t="shared" si="49"/>
        <v>820200287</v>
      </c>
      <c r="J247" s="46">
        <f t="shared" si="49"/>
        <v>1392473459</v>
      </c>
      <c r="K247" s="46">
        <f t="shared" si="49"/>
        <v>4385640589</v>
      </c>
      <c r="L247" s="45">
        <f t="shared" si="49"/>
        <v>730768594</v>
      </c>
      <c r="M247" s="43">
        <f t="shared" si="49"/>
        <v>1214745074</v>
      </c>
      <c r="N247" s="46">
        <f t="shared" si="49"/>
        <v>770716737</v>
      </c>
      <c r="O247" s="46">
        <f t="shared" si="49"/>
        <v>2716230405</v>
      </c>
      <c r="P247" s="45">
        <f t="shared" si="49"/>
        <v>697455891</v>
      </c>
      <c r="Q247" s="43">
        <f t="shared" si="49"/>
        <v>767583569</v>
      </c>
      <c r="R247" s="46">
        <f t="shared" si="49"/>
        <v>988586298</v>
      </c>
      <c r="S247" s="46">
        <f t="shared" si="49"/>
        <v>2453625758</v>
      </c>
      <c r="T247" s="45">
        <f t="shared" si="49"/>
        <v>836469437</v>
      </c>
      <c r="U247" s="43">
        <f t="shared" si="49"/>
        <v>729427243</v>
      </c>
      <c r="V247" s="46">
        <f t="shared" si="49"/>
        <v>1094554783</v>
      </c>
      <c r="W247" s="46">
        <f t="shared" si="49"/>
        <v>2660451463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451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26</v>
      </c>
      <c r="B250" s="24" t="s">
        <v>452</v>
      </c>
      <c r="C250" s="25" t="s">
        <v>453</v>
      </c>
      <c r="D250" s="26">
        <v>296428000</v>
      </c>
      <c r="E250" s="27">
        <v>301659000</v>
      </c>
      <c r="F250" s="27">
        <v>308663538</v>
      </c>
      <c r="G250" s="28">
        <f aca="true" t="shared" si="50" ref="G250:G277">IF($E250=0,0,$F250/$E250)</f>
        <v>1.023220053106322</v>
      </c>
      <c r="H250" s="29">
        <v>90926767</v>
      </c>
      <c r="I250" s="27">
        <v>9889168</v>
      </c>
      <c r="J250" s="30">
        <v>6495777</v>
      </c>
      <c r="K250" s="30">
        <v>107311712</v>
      </c>
      <c r="L250" s="29">
        <v>7186448</v>
      </c>
      <c r="M250" s="27">
        <v>62827432</v>
      </c>
      <c r="N250" s="30">
        <v>6777150</v>
      </c>
      <c r="O250" s="30">
        <v>76791030</v>
      </c>
      <c r="P250" s="29">
        <v>30688547</v>
      </c>
      <c r="Q250" s="27">
        <v>1568044</v>
      </c>
      <c r="R250" s="30">
        <v>66707021</v>
      </c>
      <c r="S250" s="30">
        <v>98963612</v>
      </c>
      <c r="T250" s="29">
        <v>7434855</v>
      </c>
      <c r="U250" s="27">
        <v>420104</v>
      </c>
      <c r="V250" s="30">
        <v>17742225</v>
      </c>
      <c r="W250" s="30">
        <v>25597184</v>
      </c>
    </row>
    <row r="251" spans="1:23" ht="12.75">
      <c r="A251" s="23" t="s">
        <v>26</v>
      </c>
      <c r="B251" s="24" t="s">
        <v>454</v>
      </c>
      <c r="C251" s="25" t="s">
        <v>455</v>
      </c>
      <c r="D251" s="26">
        <v>1394012008</v>
      </c>
      <c r="E251" s="27">
        <v>1394011893</v>
      </c>
      <c r="F251" s="27">
        <v>1256960703</v>
      </c>
      <c r="G251" s="28">
        <f t="shared" si="50"/>
        <v>0.9016857813852238</v>
      </c>
      <c r="H251" s="29">
        <v>61839513</v>
      </c>
      <c r="I251" s="27">
        <v>76302497</v>
      </c>
      <c r="J251" s="30">
        <v>79983834</v>
      </c>
      <c r="K251" s="30">
        <v>218125844</v>
      </c>
      <c r="L251" s="29">
        <v>223656856</v>
      </c>
      <c r="M251" s="27">
        <v>86855379</v>
      </c>
      <c r="N251" s="30">
        <v>168586742</v>
      </c>
      <c r="O251" s="30">
        <v>479098977</v>
      </c>
      <c r="P251" s="29">
        <v>71779392</v>
      </c>
      <c r="Q251" s="27">
        <v>94392921</v>
      </c>
      <c r="R251" s="30">
        <v>75189931</v>
      </c>
      <c r="S251" s="30">
        <v>241362244</v>
      </c>
      <c r="T251" s="29">
        <v>84887507</v>
      </c>
      <c r="U251" s="27">
        <v>156692024</v>
      </c>
      <c r="V251" s="30">
        <v>76794107</v>
      </c>
      <c r="W251" s="30">
        <v>318373638</v>
      </c>
    </row>
    <row r="252" spans="1:23" ht="12.75">
      <c r="A252" s="23" t="s">
        <v>26</v>
      </c>
      <c r="B252" s="24" t="s">
        <v>456</v>
      </c>
      <c r="C252" s="25" t="s">
        <v>457</v>
      </c>
      <c r="D252" s="26">
        <v>3599711979</v>
      </c>
      <c r="E252" s="27">
        <v>3599711979</v>
      </c>
      <c r="F252" s="27">
        <v>3016403645</v>
      </c>
      <c r="G252" s="28">
        <f t="shared" si="50"/>
        <v>0.8379569428323976</v>
      </c>
      <c r="H252" s="29">
        <v>242089774</v>
      </c>
      <c r="I252" s="27">
        <v>384407443</v>
      </c>
      <c r="J252" s="30">
        <v>152417819</v>
      </c>
      <c r="K252" s="30">
        <v>778915036</v>
      </c>
      <c r="L252" s="29">
        <v>254161600</v>
      </c>
      <c r="M252" s="27">
        <v>296960108</v>
      </c>
      <c r="N252" s="30">
        <v>213184497</v>
      </c>
      <c r="O252" s="30">
        <v>764306205</v>
      </c>
      <c r="P252" s="29">
        <v>206801738</v>
      </c>
      <c r="Q252" s="27">
        <v>196954837</v>
      </c>
      <c r="R252" s="30">
        <v>303338532</v>
      </c>
      <c r="S252" s="30">
        <v>707095107</v>
      </c>
      <c r="T252" s="29">
        <v>187435970</v>
      </c>
      <c r="U252" s="27">
        <v>194862991</v>
      </c>
      <c r="V252" s="30">
        <v>383788336</v>
      </c>
      <c r="W252" s="30">
        <v>766087297</v>
      </c>
    </row>
    <row r="253" spans="1:23" ht="12.75">
      <c r="A253" s="23" t="s">
        <v>26</v>
      </c>
      <c r="B253" s="24" t="s">
        <v>458</v>
      </c>
      <c r="C253" s="25" t="s">
        <v>459</v>
      </c>
      <c r="D253" s="26">
        <v>133424149</v>
      </c>
      <c r="E253" s="27">
        <v>133424149</v>
      </c>
      <c r="F253" s="27">
        <v>139514882</v>
      </c>
      <c r="G253" s="28">
        <f t="shared" si="50"/>
        <v>1.0456494048914637</v>
      </c>
      <c r="H253" s="29">
        <v>24541775</v>
      </c>
      <c r="I253" s="27">
        <v>9576728</v>
      </c>
      <c r="J253" s="30">
        <v>8643792</v>
      </c>
      <c r="K253" s="30">
        <v>42762295</v>
      </c>
      <c r="L253" s="29">
        <v>5844609</v>
      </c>
      <c r="M253" s="27">
        <v>23246919</v>
      </c>
      <c r="N253" s="30">
        <v>6547452</v>
      </c>
      <c r="O253" s="30">
        <v>35638980</v>
      </c>
      <c r="P253" s="29">
        <v>10863982</v>
      </c>
      <c r="Q253" s="27">
        <v>6703987</v>
      </c>
      <c r="R253" s="30">
        <v>10226553</v>
      </c>
      <c r="S253" s="30">
        <v>27794522</v>
      </c>
      <c r="T253" s="29">
        <v>18149418</v>
      </c>
      <c r="U253" s="27">
        <v>5611672</v>
      </c>
      <c r="V253" s="30">
        <v>9557995</v>
      </c>
      <c r="W253" s="30">
        <v>33319085</v>
      </c>
    </row>
    <row r="254" spans="1:23" ht="12.75">
      <c r="A254" s="23" t="s">
        <v>26</v>
      </c>
      <c r="B254" s="24" t="s">
        <v>460</v>
      </c>
      <c r="C254" s="25" t="s">
        <v>461</v>
      </c>
      <c r="D254" s="26">
        <v>502304985</v>
      </c>
      <c r="E254" s="27">
        <v>517868000</v>
      </c>
      <c r="F254" s="27">
        <v>469181559</v>
      </c>
      <c r="G254" s="28">
        <f t="shared" si="50"/>
        <v>0.9059867746221045</v>
      </c>
      <c r="H254" s="29">
        <v>120752142</v>
      </c>
      <c r="I254" s="27">
        <v>14101212</v>
      </c>
      <c r="J254" s="30">
        <v>13453866</v>
      </c>
      <c r="K254" s="30">
        <v>148307220</v>
      </c>
      <c r="L254" s="29">
        <v>14698712</v>
      </c>
      <c r="M254" s="27">
        <v>82700231</v>
      </c>
      <c r="N254" s="30">
        <v>39767699</v>
      </c>
      <c r="O254" s="30">
        <v>137166642</v>
      </c>
      <c r="P254" s="29">
        <v>15319240</v>
      </c>
      <c r="Q254" s="27">
        <v>10176824</v>
      </c>
      <c r="R254" s="30">
        <v>86926920</v>
      </c>
      <c r="S254" s="30">
        <v>112422984</v>
      </c>
      <c r="T254" s="29">
        <v>13344941</v>
      </c>
      <c r="U254" s="27">
        <v>14960564</v>
      </c>
      <c r="V254" s="30">
        <v>42979208</v>
      </c>
      <c r="W254" s="30">
        <v>71284713</v>
      </c>
    </row>
    <row r="255" spans="1:23" ht="12.75">
      <c r="A255" s="23" t="s">
        <v>45</v>
      </c>
      <c r="B255" s="24" t="s">
        <v>462</v>
      </c>
      <c r="C255" s="25" t="s">
        <v>463</v>
      </c>
      <c r="D255" s="26">
        <v>272350000</v>
      </c>
      <c r="E255" s="27">
        <v>273188617</v>
      </c>
      <c r="F255" s="27">
        <v>278658868</v>
      </c>
      <c r="G255" s="28">
        <f t="shared" si="50"/>
        <v>1.0200237149705254</v>
      </c>
      <c r="H255" s="29">
        <v>106419896</v>
      </c>
      <c r="I255" s="27">
        <v>4609952</v>
      </c>
      <c r="J255" s="30">
        <v>202820</v>
      </c>
      <c r="K255" s="30">
        <v>111232668</v>
      </c>
      <c r="L255" s="29">
        <v>96624</v>
      </c>
      <c r="M255" s="27">
        <v>88361360</v>
      </c>
      <c r="N255" s="30">
        <v>2228525</v>
      </c>
      <c r="O255" s="30">
        <v>90686509</v>
      </c>
      <c r="P255" s="29">
        <v>112626</v>
      </c>
      <c r="Q255" s="27">
        <v>4500360</v>
      </c>
      <c r="R255" s="30">
        <v>72119701</v>
      </c>
      <c r="S255" s="30">
        <v>76732687</v>
      </c>
      <c r="T255" s="29">
        <v>4824</v>
      </c>
      <c r="U255" s="27">
        <v>2180</v>
      </c>
      <c r="V255" s="30">
        <v>0</v>
      </c>
      <c r="W255" s="30">
        <v>7004</v>
      </c>
    </row>
    <row r="256" spans="1:23" ht="12.75">
      <c r="A256" s="31"/>
      <c r="B256" s="32" t="s">
        <v>464</v>
      </c>
      <c r="C256" s="33"/>
      <c r="D256" s="34">
        <f>SUM(D250:D255)</f>
        <v>6198231121</v>
      </c>
      <c r="E256" s="35">
        <f>SUM(E250:E255)</f>
        <v>6219863638</v>
      </c>
      <c r="F256" s="35">
        <f>SUM(F250:F255)</f>
        <v>5469383195</v>
      </c>
      <c r="G256" s="36">
        <f t="shared" si="50"/>
        <v>0.8793413350069331</v>
      </c>
      <c r="H256" s="37">
        <f aca="true" t="shared" si="51" ref="H256:W256">SUM(H250:H255)</f>
        <v>646569867</v>
      </c>
      <c r="I256" s="35">
        <f t="shared" si="51"/>
        <v>498887000</v>
      </c>
      <c r="J256" s="38">
        <f t="shared" si="51"/>
        <v>261197908</v>
      </c>
      <c r="K256" s="38">
        <f t="shared" si="51"/>
        <v>1406654775</v>
      </c>
      <c r="L256" s="37">
        <f t="shared" si="51"/>
        <v>505644849</v>
      </c>
      <c r="M256" s="35">
        <f t="shared" si="51"/>
        <v>640951429</v>
      </c>
      <c r="N256" s="38">
        <f t="shared" si="51"/>
        <v>437092065</v>
      </c>
      <c r="O256" s="38">
        <f t="shared" si="51"/>
        <v>1583688343</v>
      </c>
      <c r="P256" s="37">
        <f t="shared" si="51"/>
        <v>335565525</v>
      </c>
      <c r="Q256" s="35">
        <f t="shared" si="51"/>
        <v>314296973</v>
      </c>
      <c r="R256" s="38">
        <f t="shared" si="51"/>
        <v>614508658</v>
      </c>
      <c r="S256" s="38">
        <f t="shared" si="51"/>
        <v>1264371156</v>
      </c>
      <c r="T256" s="37">
        <f t="shared" si="51"/>
        <v>311257515</v>
      </c>
      <c r="U256" s="35">
        <f t="shared" si="51"/>
        <v>372549535</v>
      </c>
      <c r="V256" s="38">
        <f t="shared" si="51"/>
        <v>530861871</v>
      </c>
      <c r="W256" s="38">
        <f t="shared" si="51"/>
        <v>1214668921</v>
      </c>
    </row>
    <row r="257" spans="1:23" ht="12.75">
      <c r="A257" s="23" t="s">
        <v>26</v>
      </c>
      <c r="B257" s="24" t="s">
        <v>465</v>
      </c>
      <c r="C257" s="25" t="s">
        <v>466</v>
      </c>
      <c r="D257" s="26">
        <v>136110816</v>
      </c>
      <c r="E257" s="27">
        <v>159473000</v>
      </c>
      <c r="F257" s="27">
        <v>169745436</v>
      </c>
      <c r="G257" s="28">
        <f t="shared" si="50"/>
        <v>1.0644148915490397</v>
      </c>
      <c r="H257" s="29">
        <v>56456543</v>
      </c>
      <c r="I257" s="27">
        <v>2010067</v>
      </c>
      <c r="J257" s="30">
        <v>303226</v>
      </c>
      <c r="K257" s="30">
        <v>58769836</v>
      </c>
      <c r="L257" s="29">
        <v>329308</v>
      </c>
      <c r="M257" s="27">
        <v>58702331</v>
      </c>
      <c r="N257" s="30">
        <v>4060904</v>
      </c>
      <c r="O257" s="30">
        <v>63092543</v>
      </c>
      <c r="P257" s="29">
        <v>293340</v>
      </c>
      <c r="Q257" s="27">
        <v>13238744</v>
      </c>
      <c r="R257" s="30">
        <v>29679721</v>
      </c>
      <c r="S257" s="30">
        <v>43211805</v>
      </c>
      <c r="T257" s="29">
        <v>2985281</v>
      </c>
      <c r="U257" s="27">
        <v>1322395</v>
      </c>
      <c r="V257" s="30">
        <v>363576</v>
      </c>
      <c r="W257" s="30">
        <v>4671252</v>
      </c>
    </row>
    <row r="258" spans="1:23" ht="12.75">
      <c r="A258" s="23" t="s">
        <v>26</v>
      </c>
      <c r="B258" s="24" t="s">
        <v>467</v>
      </c>
      <c r="C258" s="25" t="s">
        <v>468</v>
      </c>
      <c r="D258" s="26">
        <v>153326733</v>
      </c>
      <c r="E258" s="27">
        <v>153326733</v>
      </c>
      <c r="F258" s="27">
        <v>107161370</v>
      </c>
      <c r="G258" s="28">
        <f t="shared" si="50"/>
        <v>0.6989085849758502</v>
      </c>
      <c r="H258" s="29">
        <v>36190432</v>
      </c>
      <c r="I258" s="27">
        <v>6177017</v>
      </c>
      <c r="J258" s="30">
        <v>4722634</v>
      </c>
      <c r="K258" s="30">
        <v>47090083</v>
      </c>
      <c r="L258" s="29">
        <v>0</v>
      </c>
      <c r="M258" s="27">
        <v>10066013</v>
      </c>
      <c r="N258" s="30">
        <v>0</v>
      </c>
      <c r="O258" s="30">
        <v>10066013</v>
      </c>
      <c r="P258" s="29">
        <v>11638232</v>
      </c>
      <c r="Q258" s="27">
        <v>5372541</v>
      </c>
      <c r="R258" s="30">
        <v>4484515</v>
      </c>
      <c r="S258" s="30">
        <v>21495288</v>
      </c>
      <c r="T258" s="29">
        <v>9921985</v>
      </c>
      <c r="U258" s="27">
        <v>18588001</v>
      </c>
      <c r="V258" s="30">
        <v>0</v>
      </c>
      <c r="W258" s="30">
        <v>28509986</v>
      </c>
    </row>
    <row r="259" spans="1:23" ht="12.75">
      <c r="A259" s="23" t="s">
        <v>26</v>
      </c>
      <c r="B259" s="24" t="s">
        <v>469</v>
      </c>
      <c r="C259" s="25" t="s">
        <v>470</v>
      </c>
      <c r="D259" s="26">
        <v>523829881</v>
      </c>
      <c r="E259" s="27">
        <v>456252000</v>
      </c>
      <c r="F259" s="27">
        <v>431866817</v>
      </c>
      <c r="G259" s="28">
        <f t="shared" si="50"/>
        <v>0.9465532578487327</v>
      </c>
      <c r="H259" s="29">
        <v>82114908</v>
      </c>
      <c r="I259" s="27">
        <v>27419192</v>
      </c>
      <c r="J259" s="30">
        <v>26989910</v>
      </c>
      <c r="K259" s="30">
        <v>136524010</v>
      </c>
      <c r="L259" s="29">
        <v>27555110</v>
      </c>
      <c r="M259" s="27">
        <v>27449671</v>
      </c>
      <c r="N259" s="30">
        <v>27323613</v>
      </c>
      <c r="O259" s="30">
        <v>82328394</v>
      </c>
      <c r="P259" s="29">
        <v>24483102</v>
      </c>
      <c r="Q259" s="27">
        <v>28700754</v>
      </c>
      <c r="R259" s="30">
        <v>25125771</v>
      </c>
      <c r="S259" s="30">
        <v>78309627</v>
      </c>
      <c r="T259" s="29">
        <v>28658302</v>
      </c>
      <c r="U259" s="27">
        <v>30248500</v>
      </c>
      <c r="V259" s="30">
        <v>75797984</v>
      </c>
      <c r="W259" s="30">
        <v>134704786</v>
      </c>
    </row>
    <row r="260" spans="1:23" ht="12.75">
      <c r="A260" s="23" t="s">
        <v>26</v>
      </c>
      <c r="B260" s="24" t="s">
        <v>471</v>
      </c>
      <c r="C260" s="25" t="s">
        <v>472</v>
      </c>
      <c r="D260" s="26">
        <v>345239153</v>
      </c>
      <c r="E260" s="27">
        <v>335988000</v>
      </c>
      <c r="F260" s="27">
        <v>270453279</v>
      </c>
      <c r="G260" s="28">
        <f t="shared" si="50"/>
        <v>0.8049492214007643</v>
      </c>
      <c r="H260" s="29">
        <v>18043405</v>
      </c>
      <c r="I260" s="27">
        <v>99531765</v>
      </c>
      <c r="J260" s="30">
        <v>17524921</v>
      </c>
      <c r="K260" s="30">
        <v>135100091</v>
      </c>
      <c r="L260" s="29">
        <v>17008791</v>
      </c>
      <c r="M260" s="27">
        <v>14942348</v>
      </c>
      <c r="N260" s="30">
        <v>11587389</v>
      </c>
      <c r="O260" s="30">
        <v>43538528</v>
      </c>
      <c r="P260" s="29">
        <v>14033858</v>
      </c>
      <c r="Q260" s="27">
        <v>15020069</v>
      </c>
      <c r="R260" s="30">
        <v>15302810</v>
      </c>
      <c r="S260" s="30">
        <v>44356737</v>
      </c>
      <c r="T260" s="29">
        <v>14416840</v>
      </c>
      <c r="U260" s="27">
        <v>14870232</v>
      </c>
      <c r="V260" s="30">
        <v>18170851</v>
      </c>
      <c r="W260" s="30">
        <v>47457923</v>
      </c>
    </row>
    <row r="261" spans="1:23" ht="12.75">
      <c r="A261" s="23" t="s">
        <v>26</v>
      </c>
      <c r="B261" s="24" t="s">
        <v>473</v>
      </c>
      <c r="C261" s="25" t="s">
        <v>474</v>
      </c>
      <c r="D261" s="26">
        <v>218716811</v>
      </c>
      <c r="E261" s="27">
        <v>249671099</v>
      </c>
      <c r="F261" s="27">
        <v>208432090</v>
      </c>
      <c r="G261" s="28">
        <f t="shared" si="50"/>
        <v>0.8348266612949062</v>
      </c>
      <c r="H261" s="29">
        <v>46275906</v>
      </c>
      <c r="I261" s="27">
        <v>8902243</v>
      </c>
      <c r="J261" s="30">
        <v>8067799</v>
      </c>
      <c r="K261" s="30">
        <v>63245948</v>
      </c>
      <c r="L261" s="29">
        <v>7989204</v>
      </c>
      <c r="M261" s="27">
        <v>8597837</v>
      </c>
      <c r="N261" s="30">
        <v>7797828</v>
      </c>
      <c r="O261" s="30">
        <v>24384869</v>
      </c>
      <c r="P261" s="29">
        <v>8334215</v>
      </c>
      <c r="Q261" s="27">
        <v>7080276</v>
      </c>
      <c r="R261" s="30">
        <v>73629901</v>
      </c>
      <c r="S261" s="30">
        <v>89044392</v>
      </c>
      <c r="T261" s="29">
        <v>7570023</v>
      </c>
      <c r="U261" s="27">
        <v>8242063</v>
      </c>
      <c r="V261" s="30">
        <v>15944795</v>
      </c>
      <c r="W261" s="30">
        <v>31756881</v>
      </c>
    </row>
    <row r="262" spans="1:23" ht="12.75">
      <c r="A262" s="23" t="s">
        <v>45</v>
      </c>
      <c r="B262" s="24" t="s">
        <v>475</v>
      </c>
      <c r="C262" s="25" t="s">
        <v>476</v>
      </c>
      <c r="D262" s="26">
        <v>507301353</v>
      </c>
      <c r="E262" s="27">
        <v>539608447</v>
      </c>
      <c r="F262" s="27">
        <v>462798153</v>
      </c>
      <c r="G262" s="28">
        <f t="shared" si="50"/>
        <v>0.8576555010822505</v>
      </c>
      <c r="H262" s="29">
        <v>185121153</v>
      </c>
      <c r="I262" s="27">
        <v>1510790</v>
      </c>
      <c r="J262" s="30">
        <v>931182</v>
      </c>
      <c r="K262" s="30">
        <v>187563125</v>
      </c>
      <c r="L262" s="29">
        <v>417758</v>
      </c>
      <c r="M262" s="27">
        <v>931058</v>
      </c>
      <c r="N262" s="30">
        <v>135033022</v>
      </c>
      <c r="O262" s="30">
        <v>136381838</v>
      </c>
      <c r="P262" s="29">
        <v>1292584</v>
      </c>
      <c r="Q262" s="27">
        <v>1345698</v>
      </c>
      <c r="R262" s="30">
        <v>127016936</v>
      </c>
      <c r="S262" s="30">
        <v>129655218</v>
      </c>
      <c r="T262" s="29">
        <v>7994939</v>
      </c>
      <c r="U262" s="27">
        <v>422687</v>
      </c>
      <c r="V262" s="30">
        <v>780346</v>
      </c>
      <c r="W262" s="30">
        <v>9197972</v>
      </c>
    </row>
    <row r="263" spans="1:23" ht="12.75">
      <c r="A263" s="31"/>
      <c r="B263" s="32" t="s">
        <v>477</v>
      </c>
      <c r="C263" s="33"/>
      <c r="D263" s="34">
        <f>SUM(D257:D262)</f>
        <v>1884524747</v>
      </c>
      <c r="E263" s="35">
        <f>SUM(E257:E262)</f>
        <v>1894319279</v>
      </c>
      <c r="F263" s="35">
        <f>SUM(F257:F262)</f>
        <v>1650457145</v>
      </c>
      <c r="G263" s="36">
        <f t="shared" si="50"/>
        <v>0.8712666145018947</v>
      </c>
      <c r="H263" s="37">
        <f aca="true" t="shared" si="52" ref="H263:W263">SUM(H257:H262)</f>
        <v>424202347</v>
      </c>
      <c r="I263" s="35">
        <f t="shared" si="52"/>
        <v>145551074</v>
      </c>
      <c r="J263" s="38">
        <f t="shared" si="52"/>
        <v>58539672</v>
      </c>
      <c r="K263" s="38">
        <f t="shared" si="52"/>
        <v>628293093</v>
      </c>
      <c r="L263" s="37">
        <f t="shared" si="52"/>
        <v>53300171</v>
      </c>
      <c r="M263" s="35">
        <f t="shared" si="52"/>
        <v>120689258</v>
      </c>
      <c r="N263" s="38">
        <f t="shared" si="52"/>
        <v>185802756</v>
      </c>
      <c r="O263" s="38">
        <f t="shared" si="52"/>
        <v>359792185</v>
      </c>
      <c r="P263" s="37">
        <f t="shared" si="52"/>
        <v>60075331</v>
      </c>
      <c r="Q263" s="35">
        <f t="shared" si="52"/>
        <v>70758082</v>
      </c>
      <c r="R263" s="38">
        <f t="shared" si="52"/>
        <v>275239654</v>
      </c>
      <c r="S263" s="38">
        <f t="shared" si="52"/>
        <v>406073067</v>
      </c>
      <c r="T263" s="37">
        <f t="shared" si="52"/>
        <v>71547370</v>
      </c>
      <c r="U263" s="35">
        <f t="shared" si="52"/>
        <v>73693878</v>
      </c>
      <c r="V263" s="38">
        <f t="shared" si="52"/>
        <v>111057552</v>
      </c>
      <c r="W263" s="38">
        <f t="shared" si="52"/>
        <v>256298800</v>
      </c>
    </row>
    <row r="264" spans="1:23" ht="12.75">
      <c r="A264" s="23" t="s">
        <v>26</v>
      </c>
      <c r="B264" s="24" t="s">
        <v>478</v>
      </c>
      <c r="C264" s="25" t="s">
        <v>479</v>
      </c>
      <c r="D264" s="26">
        <v>299472282</v>
      </c>
      <c r="E264" s="27">
        <v>290694150</v>
      </c>
      <c r="F264" s="27">
        <v>262692965</v>
      </c>
      <c r="G264" s="28">
        <f t="shared" si="50"/>
        <v>0.9036747557527387</v>
      </c>
      <c r="H264" s="29">
        <v>29865295</v>
      </c>
      <c r="I264" s="27">
        <v>27889393</v>
      </c>
      <c r="J264" s="30">
        <v>17860948</v>
      </c>
      <c r="K264" s="30">
        <v>75615636</v>
      </c>
      <c r="L264" s="29">
        <v>17405751</v>
      </c>
      <c r="M264" s="27">
        <v>17405751</v>
      </c>
      <c r="N264" s="30">
        <v>16166727</v>
      </c>
      <c r="O264" s="30">
        <v>50978229</v>
      </c>
      <c r="P264" s="29">
        <v>17344510</v>
      </c>
      <c r="Q264" s="27">
        <v>39018470</v>
      </c>
      <c r="R264" s="30">
        <v>28072917</v>
      </c>
      <c r="S264" s="30">
        <v>84435897</v>
      </c>
      <c r="T264" s="29">
        <v>16490330</v>
      </c>
      <c r="U264" s="27">
        <v>22778310</v>
      </c>
      <c r="V264" s="30">
        <v>12394563</v>
      </c>
      <c r="W264" s="30">
        <v>51663203</v>
      </c>
    </row>
    <row r="265" spans="1:23" ht="12.75">
      <c r="A265" s="23" t="s">
        <v>26</v>
      </c>
      <c r="B265" s="24" t="s">
        <v>480</v>
      </c>
      <c r="C265" s="25" t="s">
        <v>481</v>
      </c>
      <c r="D265" s="26">
        <v>135753325</v>
      </c>
      <c r="E265" s="27">
        <v>146459000</v>
      </c>
      <c r="F265" s="27">
        <v>134890543</v>
      </c>
      <c r="G265" s="28">
        <f t="shared" si="50"/>
        <v>0.9210123174403758</v>
      </c>
      <c r="H265" s="29">
        <v>25383514</v>
      </c>
      <c r="I265" s="27">
        <v>12851054</v>
      </c>
      <c r="J265" s="30">
        <v>6901453</v>
      </c>
      <c r="K265" s="30">
        <v>45136021</v>
      </c>
      <c r="L265" s="29">
        <v>7085828</v>
      </c>
      <c r="M265" s="27">
        <v>6611383</v>
      </c>
      <c r="N265" s="30">
        <v>16692760</v>
      </c>
      <c r="O265" s="30">
        <v>30389971</v>
      </c>
      <c r="P265" s="29">
        <v>7106962</v>
      </c>
      <c r="Q265" s="27">
        <v>6952410</v>
      </c>
      <c r="R265" s="30">
        <v>8232937</v>
      </c>
      <c r="S265" s="30">
        <v>22292309</v>
      </c>
      <c r="T265" s="29">
        <v>7358983</v>
      </c>
      <c r="U265" s="27">
        <v>17330994</v>
      </c>
      <c r="V265" s="30">
        <v>12382265</v>
      </c>
      <c r="W265" s="30">
        <v>37072242</v>
      </c>
    </row>
    <row r="266" spans="1:23" ht="12.75">
      <c r="A266" s="23" t="s">
        <v>26</v>
      </c>
      <c r="B266" s="24" t="s">
        <v>482</v>
      </c>
      <c r="C266" s="25" t="s">
        <v>483</v>
      </c>
      <c r="D266" s="26">
        <v>118192416</v>
      </c>
      <c r="E266" s="27">
        <v>167009539</v>
      </c>
      <c r="F266" s="27">
        <v>216732313</v>
      </c>
      <c r="G266" s="28">
        <f t="shared" si="50"/>
        <v>1.2977241557441819</v>
      </c>
      <c r="H266" s="29">
        <v>63922617</v>
      </c>
      <c r="I266" s="27">
        <v>1706356</v>
      </c>
      <c r="J266" s="30">
        <v>878581</v>
      </c>
      <c r="K266" s="30">
        <v>66507554</v>
      </c>
      <c r="L266" s="29">
        <v>1041416</v>
      </c>
      <c r="M266" s="27">
        <v>46528182</v>
      </c>
      <c r="N266" s="30">
        <v>1344675</v>
      </c>
      <c r="O266" s="30">
        <v>48914273</v>
      </c>
      <c r="P266" s="29">
        <v>1097596</v>
      </c>
      <c r="Q266" s="27">
        <v>1097596</v>
      </c>
      <c r="R266" s="30">
        <v>48124843</v>
      </c>
      <c r="S266" s="30">
        <v>50320035</v>
      </c>
      <c r="T266" s="29">
        <v>48124843</v>
      </c>
      <c r="U266" s="27">
        <v>1788648</v>
      </c>
      <c r="V266" s="30">
        <v>1076960</v>
      </c>
      <c r="W266" s="30">
        <v>50990451</v>
      </c>
    </row>
    <row r="267" spans="1:23" ht="12.75">
      <c r="A267" s="23" t="s">
        <v>26</v>
      </c>
      <c r="B267" s="24" t="s">
        <v>484</v>
      </c>
      <c r="C267" s="25" t="s">
        <v>485</v>
      </c>
      <c r="D267" s="26">
        <v>198906318</v>
      </c>
      <c r="E267" s="27">
        <v>216810164</v>
      </c>
      <c r="F267" s="27">
        <v>200911926</v>
      </c>
      <c r="G267" s="28">
        <f t="shared" si="50"/>
        <v>0.9266720816649536</v>
      </c>
      <c r="H267" s="29">
        <v>25802999</v>
      </c>
      <c r="I267" s="27">
        <v>12088647</v>
      </c>
      <c r="J267" s="30">
        <v>13460200</v>
      </c>
      <c r="K267" s="30">
        <v>51351846</v>
      </c>
      <c r="L267" s="29">
        <v>10895724</v>
      </c>
      <c r="M267" s="27">
        <v>9492603</v>
      </c>
      <c r="N267" s="30">
        <v>15588138</v>
      </c>
      <c r="O267" s="30">
        <v>35976465</v>
      </c>
      <c r="P267" s="29">
        <v>19130182</v>
      </c>
      <c r="Q267" s="27">
        <v>12153815</v>
      </c>
      <c r="R267" s="30">
        <v>11309773</v>
      </c>
      <c r="S267" s="30">
        <v>42593770</v>
      </c>
      <c r="T267" s="29">
        <v>15058366</v>
      </c>
      <c r="U267" s="27">
        <v>19423179</v>
      </c>
      <c r="V267" s="30">
        <v>36508300</v>
      </c>
      <c r="W267" s="30">
        <v>70989845</v>
      </c>
    </row>
    <row r="268" spans="1:23" ht="12.75">
      <c r="A268" s="23" t="s">
        <v>26</v>
      </c>
      <c r="B268" s="24" t="s">
        <v>486</v>
      </c>
      <c r="C268" s="25" t="s">
        <v>487</v>
      </c>
      <c r="D268" s="26">
        <v>105783001</v>
      </c>
      <c r="E268" s="27">
        <v>105783001</v>
      </c>
      <c r="F268" s="27">
        <v>65689586</v>
      </c>
      <c r="G268" s="28">
        <f t="shared" si="50"/>
        <v>0.620984329987008</v>
      </c>
      <c r="H268" s="29">
        <v>48839985</v>
      </c>
      <c r="I268" s="27">
        <v>16003268</v>
      </c>
      <c r="J268" s="30">
        <v>224192</v>
      </c>
      <c r="K268" s="30">
        <v>65067445</v>
      </c>
      <c r="L268" s="29">
        <v>0</v>
      </c>
      <c r="M268" s="27">
        <v>0</v>
      </c>
      <c r="N268" s="30">
        <v>0</v>
      </c>
      <c r="O268" s="30">
        <v>0</v>
      </c>
      <c r="P268" s="29">
        <v>0</v>
      </c>
      <c r="Q268" s="27">
        <v>0</v>
      </c>
      <c r="R268" s="30">
        <v>0</v>
      </c>
      <c r="S268" s="30">
        <v>0</v>
      </c>
      <c r="T268" s="29">
        <v>124922</v>
      </c>
      <c r="U268" s="27">
        <v>403201</v>
      </c>
      <c r="V268" s="30">
        <v>94018</v>
      </c>
      <c r="W268" s="30">
        <v>622141</v>
      </c>
    </row>
    <row r="269" spans="1:23" ht="12.75">
      <c r="A269" s="23" t="s">
        <v>45</v>
      </c>
      <c r="B269" s="24" t="s">
        <v>488</v>
      </c>
      <c r="C269" s="25" t="s">
        <v>489</v>
      </c>
      <c r="D269" s="26">
        <v>266289259</v>
      </c>
      <c r="E269" s="27">
        <v>236958004</v>
      </c>
      <c r="F269" s="27">
        <v>616200825</v>
      </c>
      <c r="G269" s="28">
        <f t="shared" si="50"/>
        <v>2.600464278893909</v>
      </c>
      <c r="H269" s="29">
        <v>88612111</v>
      </c>
      <c r="I269" s="27">
        <v>88639314</v>
      </c>
      <c r="J269" s="30">
        <v>0</v>
      </c>
      <c r="K269" s="30">
        <v>177251425</v>
      </c>
      <c r="L269" s="29">
        <v>0</v>
      </c>
      <c r="M269" s="27">
        <v>95358455</v>
      </c>
      <c r="N269" s="30">
        <v>103116891</v>
      </c>
      <c r="O269" s="30">
        <v>198475346</v>
      </c>
      <c r="P269" s="29">
        <v>145860971</v>
      </c>
      <c r="Q269" s="27">
        <v>24232235</v>
      </c>
      <c r="R269" s="30">
        <v>606687</v>
      </c>
      <c r="S269" s="30">
        <v>170699893</v>
      </c>
      <c r="T269" s="29">
        <v>45919263</v>
      </c>
      <c r="U269" s="27">
        <v>549051</v>
      </c>
      <c r="V269" s="30">
        <v>23305847</v>
      </c>
      <c r="W269" s="30">
        <v>69774161</v>
      </c>
    </row>
    <row r="270" spans="1:23" ht="12.75">
      <c r="A270" s="31"/>
      <c r="B270" s="32" t="s">
        <v>490</v>
      </c>
      <c r="C270" s="33"/>
      <c r="D270" s="34">
        <f>SUM(D264:D269)</f>
        <v>1124396601</v>
      </c>
      <c r="E270" s="35">
        <f>SUM(E264:E269)</f>
        <v>1163713858</v>
      </c>
      <c r="F270" s="35">
        <f>SUM(F264:F269)</f>
        <v>1497118158</v>
      </c>
      <c r="G270" s="36">
        <f t="shared" si="50"/>
        <v>1.2865002403365724</v>
      </c>
      <c r="H270" s="37">
        <f aca="true" t="shared" si="53" ref="H270:W270">SUM(H264:H269)</f>
        <v>282426521</v>
      </c>
      <c r="I270" s="35">
        <f t="shared" si="53"/>
        <v>159178032</v>
      </c>
      <c r="J270" s="38">
        <f t="shared" si="53"/>
        <v>39325374</v>
      </c>
      <c r="K270" s="38">
        <f t="shared" si="53"/>
        <v>480929927</v>
      </c>
      <c r="L270" s="37">
        <f t="shared" si="53"/>
        <v>36428719</v>
      </c>
      <c r="M270" s="35">
        <f t="shared" si="53"/>
        <v>175396374</v>
      </c>
      <c r="N270" s="38">
        <f t="shared" si="53"/>
        <v>152909191</v>
      </c>
      <c r="O270" s="38">
        <f t="shared" si="53"/>
        <v>364734284</v>
      </c>
      <c r="P270" s="37">
        <f t="shared" si="53"/>
        <v>190540221</v>
      </c>
      <c r="Q270" s="35">
        <f t="shared" si="53"/>
        <v>83454526</v>
      </c>
      <c r="R270" s="38">
        <f t="shared" si="53"/>
        <v>96347157</v>
      </c>
      <c r="S270" s="38">
        <f t="shared" si="53"/>
        <v>370341904</v>
      </c>
      <c r="T270" s="37">
        <f t="shared" si="53"/>
        <v>133076707</v>
      </c>
      <c r="U270" s="35">
        <f t="shared" si="53"/>
        <v>62273383</v>
      </c>
      <c r="V270" s="38">
        <f t="shared" si="53"/>
        <v>85761953</v>
      </c>
      <c r="W270" s="38">
        <f t="shared" si="53"/>
        <v>281112043</v>
      </c>
    </row>
    <row r="271" spans="1:23" ht="12.75">
      <c r="A271" s="23" t="s">
        <v>26</v>
      </c>
      <c r="B271" s="24" t="s">
        <v>491</v>
      </c>
      <c r="C271" s="25" t="s">
        <v>492</v>
      </c>
      <c r="D271" s="26">
        <v>137749749</v>
      </c>
      <c r="E271" s="27">
        <v>137749749</v>
      </c>
      <c r="F271" s="27">
        <v>110766050</v>
      </c>
      <c r="G271" s="28">
        <f t="shared" si="50"/>
        <v>0.804110721101931</v>
      </c>
      <c r="H271" s="29">
        <v>28661265</v>
      </c>
      <c r="I271" s="27">
        <v>6943068</v>
      </c>
      <c r="J271" s="30">
        <v>5637095</v>
      </c>
      <c r="K271" s="30">
        <v>41241428</v>
      </c>
      <c r="L271" s="29">
        <v>0</v>
      </c>
      <c r="M271" s="27">
        <v>19239538</v>
      </c>
      <c r="N271" s="30">
        <v>10061456</v>
      </c>
      <c r="O271" s="30">
        <v>29300994</v>
      </c>
      <c r="P271" s="29">
        <v>5435274</v>
      </c>
      <c r="Q271" s="27">
        <v>5212086</v>
      </c>
      <c r="R271" s="30">
        <v>7738228</v>
      </c>
      <c r="S271" s="30">
        <v>18385588</v>
      </c>
      <c r="T271" s="29">
        <v>6074114</v>
      </c>
      <c r="U271" s="27">
        <v>5051906</v>
      </c>
      <c r="V271" s="30">
        <v>10712020</v>
      </c>
      <c r="W271" s="30">
        <v>21838040</v>
      </c>
    </row>
    <row r="272" spans="1:23" ht="12.75">
      <c r="A272" s="23" t="s">
        <v>26</v>
      </c>
      <c r="B272" s="24" t="s">
        <v>493</v>
      </c>
      <c r="C272" s="25" t="s">
        <v>494</v>
      </c>
      <c r="D272" s="26">
        <v>1068722183</v>
      </c>
      <c r="E272" s="27">
        <v>1090014212</v>
      </c>
      <c r="F272" s="27">
        <v>1070813473</v>
      </c>
      <c r="G272" s="28">
        <f t="shared" si="50"/>
        <v>0.9823848727946678</v>
      </c>
      <c r="H272" s="29">
        <v>133445880</v>
      </c>
      <c r="I272" s="27">
        <v>92077876</v>
      </c>
      <c r="J272" s="30">
        <v>88358939</v>
      </c>
      <c r="K272" s="30">
        <v>313882695</v>
      </c>
      <c r="L272" s="29">
        <v>81834358</v>
      </c>
      <c r="M272" s="27">
        <v>73537076</v>
      </c>
      <c r="N272" s="30">
        <v>94190765</v>
      </c>
      <c r="O272" s="30">
        <v>249562199</v>
      </c>
      <c r="P272" s="29">
        <v>76876481</v>
      </c>
      <c r="Q272" s="27">
        <v>74241716</v>
      </c>
      <c r="R272" s="30">
        <v>112832080</v>
      </c>
      <c r="S272" s="30">
        <v>263950277</v>
      </c>
      <c r="T272" s="29">
        <v>81524129</v>
      </c>
      <c r="U272" s="27">
        <v>81871594</v>
      </c>
      <c r="V272" s="30">
        <v>80022579</v>
      </c>
      <c r="W272" s="30">
        <v>243418302</v>
      </c>
    </row>
    <row r="273" spans="1:23" ht="12.75">
      <c r="A273" s="23" t="s">
        <v>26</v>
      </c>
      <c r="B273" s="24" t="s">
        <v>495</v>
      </c>
      <c r="C273" s="25" t="s">
        <v>496</v>
      </c>
      <c r="D273" s="26">
        <v>2015105390</v>
      </c>
      <c r="E273" s="27">
        <v>2118521000</v>
      </c>
      <c r="F273" s="27">
        <v>1893865179</v>
      </c>
      <c r="G273" s="28">
        <f t="shared" si="50"/>
        <v>0.8939562926211257</v>
      </c>
      <c r="H273" s="29">
        <v>239950964</v>
      </c>
      <c r="I273" s="27">
        <v>131796635</v>
      </c>
      <c r="J273" s="30">
        <v>126465128</v>
      </c>
      <c r="K273" s="30">
        <v>498212727</v>
      </c>
      <c r="L273" s="29">
        <v>132065522</v>
      </c>
      <c r="M273" s="27">
        <v>192101295</v>
      </c>
      <c r="N273" s="30">
        <v>128922911</v>
      </c>
      <c r="O273" s="30">
        <v>453089728</v>
      </c>
      <c r="P273" s="29">
        <v>123208526</v>
      </c>
      <c r="Q273" s="27">
        <v>133089935</v>
      </c>
      <c r="R273" s="30">
        <v>132330951</v>
      </c>
      <c r="S273" s="30">
        <v>388629412</v>
      </c>
      <c r="T273" s="29">
        <v>131782386</v>
      </c>
      <c r="U273" s="27">
        <v>276879622</v>
      </c>
      <c r="V273" s="30">
        <v>145271304</v>
      </c>
      <c r="W273" s="30">
        <v>553933312</v>
      </c>
    </row>
    <row r="274" spans="1:23" ht="12.75">
      <c r="A274" s="23" t="s">
        <v>26</v>
      </c>
      <c r="B274" s="24" t="s">
        <v>497</v>
      </c>
      <c r="C274" s="25" t="s">
        <v>498</v>
      </c>
      <c r="D274" s="26">
        <v>321299331</v>
      </c>
      <c r="E274" s="27">
        <v>320858744</v>
      </c>
      <c r="F274" s="27">
        <v>287536212</v>
      </c>
      <c r="G274" s="28">
        <f t="shared" si="50"/>
        <v>0.8961457880667887</v>
      </c>
      <c r="H274" s="29">
        <v>49207259</v>
      </c>
      <c r="I274" s="27">
        <v>16650797</v>
      </c>
      <c r="J274" s="30">
        <v>16635194</v>
      </c>
      <c r="K274" s="30">
        <v>82493250</v>
      </c>
      <c r="L274" s="29">
        <v>17718389</v>
      </c>
      <c r="M274" s="27">
        <v>16318967</v>
      </c>
      <c r="N274" s="30">
        <v>46807641</v>
      </c>
      <c r="O274" s="30">
        <v>80844997</v>
      </c>
      <c r="P274" s="29">
        <v>14606905</v>
      </c>
      <c r="Q274" s="27">
        <v>19417860</v>
      </c>
      <c r="R274" s="30">
        <v>15188823</v>
      </c>
      <c r="S274" s="30">
        <v>49213588</v>
      </c>
      <c r="T274" s="29">
        <v>18404049</v>
      </c>
      <c r="U274" s="27">
        <v>37973001</v>
      </c>
      <c r="V274" s="30">
        <v>18607327</v>
      </c>
      <c r="W274" s="30">
        <v>74984377</v>
      </c>
    </row>
    <row r="275" spans="1:23" ht="12.75">
      <c r="A275" s="23" t="s">
        <v>45</v>
      </c>
      <c r="B275" s="24" t="s">
        <v>499</v>
      </c>
      <c r="C275" s="25" t="s">
        <v>500</v>
      </c>
      <c r="D275" s="26">
        <v>182256600</v>
      </c>
      <c r="E275" s="27">
        <v>182256600</v>
      </c>
      <c r="F275" s="27">
        <v>172494991</v>
      </c>
      <c r="G275" s="28">
        <f t="shared" si="50"/>
        <v>0.9464402990070044</v>
      </c>
      <c r="H275" s="29">
        <v>66255654</v>
      </c>
      <c r="I275" s="27">
        <v>1738006</v>
      </c>
      <c r="J275" s="30">
        <v>799860</v>
      </c>
      <c r="K275" s="30">
        <v>68793520</v>
      </c>
      <c r="L275" s="29">
        <v>971000</v>
      </c>
      <c r="M275" s="27">
        <v>53056037</v>
      </c>
      <c r="N275" s="30">
        <v>616278</v>
      </c>
      <c r="O275" s="30">
        <v>54643315</v>
      </c>
      <c r="P275" s="29">
        <v>773573</v>
      </c>
      <c r="Q275" s="27">
        <v>834418</v>
      </c>
      <c r="R275" s="30">
        <v>46012180</v>
      </c>
      <c r="S275" s="30">
        <v>47620171</v>
      </c>
      <c r="T275" s="29">
        <v>831332</v>
      </c>
      <c r="U275" s="27">
        <v>449245</v>
      </c>
      <c r="V275" s="30">
        <v>157408</v>
      </c>
      <c r="W275" s="30">
        <v>1437985</v>
      </c>
    </row>
    <row r="276" spans="1:23" ht="12.75">
      <c r="A276" s="53"/>
      <c r="B276" s="54" t="s">
        <v>501</v>
      </c>
      <c r="C276" s="55"/>
      <c r="D276" s="56">
        <f>SUM(D271:D275)</f>
        <v>3725133253</v>
      </c>
      <c r="E276" s="57">
        <f>SUM(E271:E275)</f>
        <v>3849400305</v>
      </c>
      <c r="F276" s="57">
        <f>SUM(F271:F275)</f>
        <v>3535475905</v>
      </c>
      <c r="G276" s="58">
        <f t="shared" si="50"/>
        <v>0.9184484919398374</v>
      </c>
      <c r="H276" s="59">
        <f aca="true" t="shared" si="54" ref="H276:W276">SUM(H271:H275)</f>
        <v>517521022</v>
      </c>
      <c r="I276" s="57">
        <f t="shared" si="54"/>
        <v>249206382</v>
      </c>
      <c r="J276" s="60">
        <f t="shared" si="54"/>
        <v>237896216</v>
      </c>
      <c r="K276" s="60">
        <f t="shared" si="54"/>
        <v>1004623620</v>
      </c>
      <c r="L276" s="59">
        <f t="shared" si="54"/>
        <v>232589269</v>
      </c>
      <c r="M276" s="57">
        <f t="shared" si="54"/>
        <v>354252913</v>
      </c>
      <c r="N276" s="60">
        <f t="shared" si="54"/>
        <v>280599051</v>
      </c>
      <c r="O276" s="60">
        <f t="shared" si="54"/>
        <v>867441233</v>
      </c>
      <c r="P276" s="59">
        <f t="shared" si="54"/>
        <v>220900759</v>
      </c>
      <c r="Q276" s="57">
        <f t="shared" si="54"/>
        <v>232796015</v>
      </c>
      <c r="R276" s="60">
        <f t="shared" si="54"/>
        <v>314102262</v>
      </c>
      <c r="S276" s="60">
        <f t="shared" si="54"/>
        <v>767799036</v>
      </c>
      <c r="T276" s="59">
        <f t="shared" si="54"/>
        <v>238616010</v>
      </c>
      <c r="U276" s="57">
        <f t="shared" si="54"/>
        <v>402225368</v>
      </c>
      <c r="V276" s="60">
        <f t="shared" si="54"/>
        <v>254770638</v>
      </c>
      <c r="W276" s="60">
        <f t="shared" si="54"/>
        <v>895612016</v>
      </c>
    </row>
    <row r="277" spans="1:23" ht="12.75">
      <c r="A277" s="39"/>
      <c r="B277" s="40" t="s">
        <v>502</v>
      </c>
      <c r="C277" s="41"/>
      <c r="D277" s="42">
        <f>SUM(D250:D255,D257:D262,D264:D269,D271:D275)</f>
        <v>12932285722</v>
      </c>
      <c r="E277" s="43">
        <f>SUM(E250:E255,E257:E262,E264:E269,E271:E275)</f>
        <v>13127297080</v>
      </c>
      <c r="F277" s="43">
        <f>SUM(F250:F255,F257:F262,F264:F269,F271:F275)</f>
        <v>12152434403</v>
      </c>
      <c r="G277" s="44">
        <f t="shared" si="50"/>
        <v>0.9257377454734954</v>
      </c>
      <c r="H277" s="45">
        <f aca="true" t="shared" si="55" ref="H277:W277">SUM(H250:H255,H257:H262,H264:H269,H271:H275)</f>
        <v>1870719757</v>
      </c>
      <c r="I277" s="43">
        <f t="shared" si="55"/>
        <v>1052822488</v>
      </c>
      <c r="J277" s="46">
        <f t="shared" si="55"/>
        <v>596959170</v>
      </c>
      <c r="K277" s="46">
        <f t="shared" si="55"/>
        <v>3520501415</v>
      </c>
      <c r="L277" s="45">
        <f t="shared" si="55"/>
        <v>827963008</v>
      </c>
      <c r="M277" s="43">
        <f t="shared" si="55"/>
        <v>1291289974</v>
      </c>
      <c r="N277" s="46">
        <f t="shared" si="55"/>
        <v>1056403063</v>
      </c>
      <c r="O277" s="46">
        <f t="shared" si="55"/>
        <v>3175656045</v>
      </c>
      <c r="P277" s="45">
        <f t="shared" si="55"/>
        <v>807081836</v>
      </c>
      <c r="Q277" s="43">
        <f t="shared" si="55"/>
        <v>701305596</v>
      </c>
      <c r="R277" s="46">
        <f t="shared" si="55"/>
        <v>1300197731</v>
      </c>
      <c r="S277" s="46">
        <f t="shared" si="55"/>
        <v>2808585163</v>
      </c>
      <c r="T277" s="45">
        <f t="shared" si="55"/>
        <v>754497602</v>
      </c>
      <c r="U277" s="43">
        <f t="shared" si="55"/>
        <v>910742164</v>
      </c>
      <c r="V277" s="46">
        <f t="shared" si="55"/>
        <v>982452014</v>
      </c>
      <c r="W277" s="46">
        <f t="shared" si="55"/>
        <v>2647691780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503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26</v>
      </c>
      <c r="B280" s="24" t="s">
        <v>504</v>
      </c>
      <c r="C280" s="25" t="s">
        <v>505</v>
      </c>
      <c r="D280" s="26">
        <v>138163411</v>
      </c>
      <c r="E280" s="27">
        <v>136513748</v>
      </c>
      <c r="F280" s="27">
        <v>153169407</v>
      </c>
      <c r="G280" s="28">
        <f aca="true" t="shared" si="56" ref="G280:G317">IF($E280=0,0,$F280/$E280)</f>
        <v>1.1220071915394192</v>
      </c>
      <c r="H280" s="29">
        <v>42885486</v>
      </c>
      <c r="I280" s="27">
        <v>4149514</v>
      </c>
      <c r="J280" s="30">
        <v>1234873</v>
      </c>
      <c r="K280" s="30">
        <v>48269873</v>
      </c>
      <c r="L280" s="29">
        <v>6643704</v>
      </c>
      <c r="M280" s="27">
        <v>32924230</v>
      </c>
      <c r="N280" s="30">
        <v>2405817</v>
      </c>
      <c r="O280" s="30">
        <v>41973751</v>
      </c>
      <c r="P280" s="29">
        <v>14353279</v>
      </c>
      <c r="Q280" s="27">
        <v>2448884</v>
      </c>
      <c r="R280" s="30">
        <v>35287326</v>
      </c>
      <c r="S280" s="30">
        <v>52089489</v>
      </c>
      <c r="T280" s="29">
        <v>1194130</v>
      </c>
      <c r="U280" s="27">
        <v>3654538</v>
      </c>
      <c r="V280" s="30">
        <v>5987626</v>
      </c>
      <c r="W280" s="30">
        <v>10836294</v>
      </c>
    </row>
    <row r="281" spans="1:23" ht="12.75">
      <c r="A281" s="23" t="s">
        <v>26</v>
      </c>
      <c r="B281" s="24" t="s">
        <v>506</v>
      </c>
      <c r="C281" s="25" t="s">
        <v>507</v>
      </c>
      <c r="D281" s="26">
        <v>303145558</v>
      </c>
      <c r="E281" s="27">
        <v>298885662</v>
      </c>
      <c r="F281" s="27">
        <v>246331139</v>
      </c>
      <c r="G281" s="28">
        <f t="shared" si="56"/>
        <v>0.8241651250570862</v>
      </c>
      <c r="H281" s="29">
        <v>64712895</v>
      </c>
      <c r="I281" s="27">
        <v>10656070</v>
      </c>
      <c r="J281" s="30">
        <v>15862880</v>
      </c>
      <c r="K281" s="30">
        <v>91231845</v>
      </c>
      <c r="L281" s="29">
        <v>10010382</v>
      </c>
      <c r="M281" s="27">
        <v>37857402</v>
      </c>
      <c r="N281" s="30">
        <v>10993674</v>
      </c>
      <c r="O281" s="30">
        <v>58861458</v>
      </c>
      <c r="P281" s="29">
        <v>11368276</v>
      </c>
      <c r="Q281" s="27">
        <v>10937827</v>
      </c>
      <c r="R281" s="30">
        <v>36351497</v>
      </c>
      <c r="S281" s="30">
        <v>58657600</v>
      </c>
      <c r="T281" s="29">
        <v>10778559</v>
      </c>
      <c r="U281" s="27">
        <v>9827707</v>
      </c>
      <c r="V281" s="30">
        <v>16973970</v>
      </c>
      <c r="W281" s="30">
        <v>37580236</v>
      </c>
    </row>
    <row r="282" spans="1:23" ht="12.75">
      <c r="A282" s="23" t="s">
        <v>26</v>
      </c>
      <c r="B282" s="24" t="s">
        <v>508</v>
      </c>
      <c r="C282" s="25" t="s">
        <v>509</v>
      </c>
      <c r="D282" s="26">
        <v>634708765</v>
      </c>
      <c r="E282" s="27">
        <v>476576097</v>
      </c>
      <c r="F282" s="27">
        <v>694228046</v>
      </c>
      <c r="G282" s="28">
        <f t="shared" si="56"/>
        <v>1.4566992561525804</v>
      </c>
      <c r="H282" s="29">
        <v>222852595</v>
      </c>
      <c r="I282" s="27">
        <v>35023156</v>
      </c>
      <c r="J282" s="30">
        <v>58945385</v>
      </c>
      <c r="K282" s="30">
        <v>316821136</v>
      </c>
      <c r="L282" s="29">
        <v>30720336</v>
      </c>
      <c r="M282" s="27">
        <v>42420954</v>
      </c>
      <c r="N282" s="30">
        <v>32181806</v>
      </c>
      <c r="O282" s="30">
        <v>105323096</v>
      </c>
      <c r="P282" s="29">
        <v>963408</v>
      </c>
      <c r="Q282" s="27">
        <v>51842566</v>
      </c>
      <c r="R282" s="30">
        <v>126451753</v>
      </c>
      <c r="S282" s="30">
        <v>179257727</v>
      </c>
      <c r="T282" s="29">
        <v>54801396</v>
      </c>
      <c r="U282" s="27">
        <v>38024691</v>
      </c>
      <c r="V282" s="30">
        <v>0</v>
      </c>
      <c r="W282" s="30">
        <v>92826087</v>
      </c>
    </row>
    <row r="283" spans="1:23" ht="12.75">
      <c r="A283" s="23" t="s">
        <v>45</v>
      </c>
      <c r="B283" s="24" t="s">
        <v>510</v>
      </c>
      <c r="C283" s="25" t="s">
        <v>511</v>
      </c>
      <c r="D283" s="26">
        <v>106725530</v>
      </c>
      <c r="E283" s="27">
        <v>108399000</v>
      </c>
      <c r="F283" s="27">
        <v>81134497</v>
      </c>
      <c r="G283" s="28">
        <f t="shared" si="56"/>
        <v>0.7484801243553907</v>
      </c>
      <c r="H283" s="29">
        <v>26668913</v>
      </c>
      <c r="I283" s="27">
        <v>66976</v>
      </c>
      <c r="J283" s="30">
        <v>3708716</v>
      </c>
      <c r="K283" s="30">
        <v>30444605</v>
      </c>
      <c r="L283" s="29">
        <v>301180</v>
      </c>
      <c r="M283" s="27">
        <v>20505267</v>
      </c>
      <c r="N283" s="30">
        <v>227516</v>
      </c>
      <c r="O283" s="30">
        <v>21033963</v>
      </c>
      <c r="P283" s="29">
        <v>1786672</v>
      </c>
      <c r="Q283" s="27">
        <v>282404</v>
      </c>
      <c r="R283" s="30">
        <v>19355421</v>
      </c>
      <c r="S283" s="30">
        <v>21424497</v>
      </c>
      <c r="T283" s="29">
        <v>1881505</v>
      </c>
      <c r="U283" s="27">
        <v>368625</v>
      </c>
      <c r="V283" s="30">
        <v>5981302</v>
      </c>
      <c r="W283" s="30">
        <v>8231432</v>
      </c>
    </row>
    <row r="284" spans="1:23" ht="12.75">
      <c r="A284" s="31"/>
      <c r="B284" s="32" t="s">
        <v>512</v>
      </c>
      <c r="C284" s="33"/>
      <c r="D284" s="34">
        <f>SUM(D280:D283)</f>
        <v>1182743264</v>
      </c>
      <c r="E284" s="35">
        <f>SUM(E280:E283)</f>
        <v>1020374507</v>
      </c>
      <c r="F284" s="35">
        <f>SUM(F280:F283)</f>
        <v>1174863089</v>
      </c>
      <c r="G284" s="36">
        <f t="shared" si="56"/>
        <v>1.1514038041328682</v>
      </c>
      <c r="H284" s="37">
        <f aca="true" t="shared" si="57" ref="H284:W284">SUM(H280:H283)</f>
        <v>357119889</v>
      </c>
      <c r="I284" s="35">
        <f t="shared" si="57"/>
        <v>49895716</v>
      </c>
      <c r="J284" s="38">
        <f t="shared" si="57"/>
        <v>79751854</v>
      </c>
      <c r="K284" s="38">
        <f t="shared" si="57"/>
        <v>486767459</v>
      </c>
      <c r="L284" s="37">
        <f t="shared" si="57"/>
        <v>47675602</v>
      </c>
      <c r="M284" s="35">
        <f t="shared" si="57"/>
        <v>133707853</v>
      </c>
      <c r="N284" s="38">
        <f t="shared" si="57"/>
        <v>45808813</v>
      </c>
      <c r="O284" s="38">
        <f t="shared" si="57"/>
        <v>227192268</v>
      </c>
      <c r="P284" s="37">
        <f t="shared" si="57"/>
        <v>28471635</v>
      </c>
      <c r="Q284" s="35">
        <f t="shared" si="57"/>
        <v>65511681</v>
      </c>
      <c r="R284" s="38">
        <f t="shared" si="57"/>
        <v>217445997</v>
      </c>
      <c r="S284" s="38">
        <f t="shared" si="57"/>
        <v>311429313</v>
      </c>
      <c r="T284" s="37">
        <f t="shared" si="57"/>
        <v>68655590</v>
      </c>
      <c r="U284" s="35">
        <f t="shared" si="57"/>
        <v>51875561</v>
      </c>
      <c r="V284" s="38">
        <f t="shared" si="57"/>
        <v>28942898</v>
      </c>
      <c r="W284" s="38">
        <f t="shared" si="57"/>
        <v>149474049</v>
      </c>
    </row>
    <row r="285" spans="1:23" ht="12.75">
      <c r="A285" s="23" t="s">
        <v>26</v>
      </c>
      <c r="B285" s="24" t="s">
        <v>513</v>
      </c>
      <c r="C285" s="25" t="s">
        <v>514</v>
      </c>
      <c r="D285" s="26">
        <v>58218406</v>
      </c>
      <c r="E285" s="27">
        <v>61065365</v>
      </c>
      <c r="F285" s="27">
        <v>64435953</v>
      </c>
      <c r="G285" s="28">
        <f t="shared" si="56"/>
        <v>1.055196394879487</v>
      </c>
      <c r="H285" s="29">
        <v>16274954</v>
      </c>
      <c r="I285" s="27">
        <v>1921167</v>
      </c>
      <c r="J285" s="30">
        <v>1756159</v>
      </c>
      <c r="K285" s="30">
        <v>19952280</v>
      </c>
      <c r="L285" s="29">
        <v>2121963</v>
      </c>
      <c r="M285" s="27">
        <v>6423552</v>
      </c>
      <c r="N285" s="30">
        <v>6595389</v>
      </c>
      <c r="O285" s="30">
        <v>15140904</v>
      </c>
      <c r="P285" s="29">
        <v>16456474</v>
      </c>
      <c r="Q285" s="27">
        <v>5483759</v>
      </c>
      <c r="R285" s="30">
        <v>4057541</v>
      </c>
      <c r="S285" s="30">
        <v>25997774</v>
      </c>
      <c r="T285" s="29">
        <v>2037542</v>
      </c>
      <c r="U285" s="27">
        <v>426621</v>
      </c>
      <c r="V285" s="30">
        <v>880832</v>
      </c>
      <c r="W285" s="30">
        <v>3344995</v>
      </c>
    </row>
    <row r="286" spans="1:23" ht="12.75">
      <c r="A286" s="23" t="s">
        <v>26</v>
      </c>
      <c r="B286" s="24" t="s">
        <v>515</v>
      </c>
      <c r="C286" s="25" t="s">
        <v>516</v>
      </c>
      <c r="D286" s="26">
        <v>213551821</v>
      </c>
      <c r="E286" s="27">
        <v>243285150</v>
      </c>
      <c r="F286" s="27">
        <v>190240723</v>
      </c>
      <c r="G286" s="28">
        <f t="shared" si="56"/>
        <v>0.7819660303968409</v>
      </c>
      <c r="H286" s="29">
        <v>59449004</v>
      </c>
      <c r="I286" s="27">
        <v>10510797</v>
      </c>
      <c r="J286" s="30">
        <v>11842568</v>
      </c>
      <c r="K286" s="30">
        <v>81802369</v>
      </c>
      <c r="L286" s="29">
        <v>11121234</v>
      </c>
      <c r="M286" s="27">
        <v>19186700</v>
      </c>
      <c r="N286" s="30">
        <v>9853968</v>
      </c>
      <c r="O286" s="30">
        <v>40161902</v>
      </c>
      <c r="P286" s="29">
        <v>8035202</v>
      </c>
      <c r="Q286" s="27">
        <v>10017926</v>
      </c>
      <c r="R286" s="30">
        <v>9410814</v>
      </c>
      <c r="S286" s="30">
        <v>27463942</v>
      </c>
      <c r="T286" s="29">
        <v>10766757</v>
      </c>
      <c r="U286" s="27">
        <v>19156071</v>
      </c>
      <c r="V286" s="30">
        <v>10889682</v>
      </c>
      <c r="W286" s="30">
        <v>40812510</v>
      </c>
    </row>
    <row r="287" spans="1:23" ht="12.75">
      <c r="A287" s="23" t="s">
        <v>26</v>
      </c>
      <c r="B287" s="24" t="s">
        <v>517</v>
      </c>
      <c r="C287" s="25" t="s">
        <v>518</v>
      </c>
      <c r="D287" s="26">
        <v>36354250</v>
      </c>
      <c r="E287" s="27">
        <v>38087000</v>
      </c>
      <c r="F287" s="27">
        <v>36052112</v>
      </c>
      <c r="G287" s="28">
        <f t="shared" si="56"/>
        <v>0.9465726363326069</v>
      </c>
      <c r="H287" s="29">
        <v>6389956</v>
      </c>
      <c r="I287" s="27">
        <v>2258345</v>
      </c>
      <c r="J287" s="30">
        <v>1006789</v>
      </c>
      <c r="K287" s="30">
        <v>9655090</v>
      </c>
      <c r="L287" s="29">
        <v>7950782</v>
      </c>
      <c r="M287" s="27">
        <v>1208951</v>
      </c>
      <c r="N287" s="30">
        <v>1326568</v>
      </c>
      <c r="O287" s="30">
        <v>10486301</v>
      </c>
      <c r="P287" s="29">
        <v>6304893</v>
      </c>
      <c r="Q287" s="27">
        <v>1142168</v>
      </c>
      <c r="R287" s="30">
        <v>1304006</v>
      </c>
      <c r="S287" s="30">
        <v>8751067</v>
      </c>
      <c r="T287" s="29">
        <v>1362922</v>
      </c>
      <c r="U287" s="27">
        <v>3996660</v>
      </c>
      <c r="V287" s="30">
        <v>1800072</v>
      </c>
      <c r="W287" s="30">
        <v>7159654</v>
      </c>
    </row>
    <row r="288" spans="1:23" ht="12.75">
      <c r="A288" s="23" t="s">
        <v>26</v>
      </c>
      <c r="B288" s="24" t="s">
        <v>519</v>
      </c>
      <c r="C288" s="25" t="s">
        <v>520</v>
      </c>
      <c r="D288" s="26">
        <v>80072726</v>
      </c>
      <c r="E288" s="27">
        <v>80812012</v>
      </c>
      <c r="F288" s="27">
        <v>63909020</v>
      </c>
      <c r="G288" s="28">
        <f t="shared" si="56"/>
        <v>0.7908356495319038</v>
      </c>
      <c r="H288" s="29">
        <v>9542168</v>
      </c>
      <c r="I288" s="27">
        <v>4043689</v>
      </c>
      <c r="J288" s="30">
        <v>3607618</v>
      </c>
      <c r="K288" s="30">
        <v>17193475</v>
      </c>
      <c r="L288" s="29">
        <v>3584215</v>
      </c>
      <c r="M288" s="27">
        <v>3458780</v>
      </c>
      <c r="N288" s="30">
        <v>3150831</v>
      </c>
      <c r="O288" s="30">
        <v>10193826</v>
      </c>
      <c r="P288" s="29">
        <v>18623534</v>
      </c>
      <c r="Q288" s="27">
        <v>3765294</v>
      </c>
      <c r="R288" s="30">
        <v>3455122</v>
      </c>
      <c r="S288" s="30">
        <v>25843950</v>
      </c>
      <c r="T288" s="29">
        <v>4997775</v>
      </c>
      <c r="U288" s="27">
        <v>1863986</v>
      </c>
      <c r="V288" s="30">
        <v>3816008</v>
      </c>
      <c r="W288" s="30">
        <v>10677769</v>
      </c>
    </row>
    <row r="289" spans="1:23" ht="12.75">
      <c r="A289" s="23" t="s">
        <v>26</v>
      </c>
      <c r="B289" s="24" t="s">
        <v>521</v>
      </c>
      <c r="C289" s="25" t="s">
        <v>522</v>
      </c>
      <c r="D289" s="26">
        <v>39468006</v>
      </c>
      <c r="E289" s="27">
        <v>39468006</v>
      </c>
      <c r="F289" s="27">
        <v>46098851</v>
      </c>
      <c r="G289" s="28">
        <f t="shared" si="56"/>
        <v>1.1680055739324657</v>
      </c>
      <c r="H289" s="29">
        <v>14515245</v>
      </c>
      <c r="I289" s="27">
        <v>3018734</v>
      </c>
      <c r="J289" s="30">
        <v>1744720</v>
      </c>
      <c r="K289" s="30">
        <v>19278699</v>
      </c>
      <c r="L289" s="29">
        <v>1622023</v>
      </c>
      <c r="M289" s="27">
        <v>1768740</v>
      </c>
      <c r="N289" s="30">
        <v>6444601</v>
      </c>
      <c r="O289" s="30">
        <v>9835364</v>
      </c>
      <c r="P289" s="29">
        <v>1836279</v>
      </c>
      <c r="Q289" s="27">
        <v>2686500</v>
      </c>
      <c r="R289" s="30">
        <v>6685791</v>
      </c>
      <c r="S289" s="30">
        <v>11208570</v>
      </c>
      <c r="T289" s="29">
        <v>2138789</v>
      </c>
      <c r="U289" s="27">
        <v>1774081</v>
      </c>
      <c r="V289" s="30">
        <v>1863348</v>
      </c>
      <c r="W289" s="30">
        <v>5776218</v>
      </c>
    </row>
    <row r="290" spans="1:23" ht="12.75">
      <c r="A290" s="23" t="s">
        <v>26</v>
      </c>
      <c r="B290" s="24" t="s">
        <v>523</v>
      </c>
      <c r="C290" s="25" t="s">
        <v>524</v>
      </c>
      <c r="D290" s="26">
        <v>48548740</v>
      </c>
      <c r="E290" s="27">
        <v>52278810</v>
      </c>
      <c r="F290" s="27">
        <v>44596290</v>
      </c>
      <c r="G290" s="28">
        <f t="shared" si="56"/>
        <v>0.8530471523739733</v>
      </c>
      <c r="H290" s="29">
        <v>6434797</v>
      </c>
      <c r="I290" s="27">
        <v>3555632</v>
      </c>
      <c r="J290" s="30">
        <v>4960279</v>
      </c>
      <c r="K290" s="30">
        <v>14950708</v>
      </c>
      <c r="L290" s="29">
        <v>2395612</v>
      </c>
      <c r="M290" s="27">
        <v>1609841</v>
      </c>
      <c r="N290" s="30">
        <v>4458868</v>
      </c>
      <c r="O290" s="30">
        <v>8464321</v>
      </c>
      <c r="P290" s="29">
        <v>2139897</v>
      </c>
      <c r="Q290" s="27">
        <v>6798009</v>
      </c>
      <c r="R290" s="30">
        <v>2523971</v>
      </c>
      <c r="S290" s="30">
        <v>11461877</v>
      </c>
      <c r="T290" s="29">
        <v>2250483</v>
      </c>
      <c r="U290" s="27">
        <v>4361679</v>
      </c>
      <c r="V290" s="30">
        <v>3107222</v>
      </c>
      <c r="W290" s="30">
        <v>9719384</v>
      </c>
    </row>
    <row r="291" spans="1:23" ht="12.75">
      <c r="A291" s="23" t="s">
        <v>45</v>
      </c>
      <c r="B291" s="24" t="s">
        <v>525</v>
      </c>
      <c r="C291" s="25" t="s">
        <v>526</v>
      </c>
      <c r="D291" s="26">
        <v>90282971</v>
      </c>
      <c r="E291" s="27">
        <v>93271657</v>
      </c>
      <c r="F291" s="27">
        <v>50110268</v>
      </c>
      <c r="G291" s="28">
        <f t="shared" si="56"/>
        <v>0.5372507534630804</v>
      </c>
      <c r="H291" s="29">
        <v>14864064</v>
      </c>
      <c r="I291" s="27">
        <v>852668</v>
      </c>
      <c r="J291" s="30">
        <v>578919</v>
      </c>
      <c r="K291" s="30">
        <v>16295651</v>
      </c>
      <c r="L291" s="29">
        <v>919001</v>
      </c>
      <c r="M291" s="27">
        <v>1736983</v>
      </c>
      <c r="N291" s="30">
        <v>13870584</v>
      </c>
      <c r="O291" s="30">
        <v>16526568</v>
      </c>
      <c r="P291" s="29">
        <v>275606</v>
      </c>
      <c r="Q291" s="27">
        <v>1629603</v>
      </c>
      <c r="R291" s="30">
        <v>11109623</v>
      </c>
      <c r="S291" s="30">
        <v>13014832</v>
      </c>
      <c r="T291" s="29">
        <v>139673</v>
      </c>
      <c r="U291" s="27">
        <v>0</v>
      </c>
      <c r="V291" s="30">
        <v>4133544</v>
      </c>
      <c r="W291" s="30">
        <v>4273217</v>
      </c>
    </row>
    <row r="292" spans="1:23" ht="12.75">
      <c r="A292" s="31"/>
      <c r="B292" s="32" t="s">
        <v>527</v>
      </c>
      <c r="C292" s="33"/>
      <c r="D292" s="34">
        <f>SUM(D285:D291)</f>
        <v>566496920</v>
      </c>
      <c r="E292" s="35">
        <f>SUM(E285:E291)</f>
        <v>608268000</v>
      </c>
      <c r="F292" s="35">
        <f>SUM(F285:F291)</f>
        <v>495443217</v>
      </c>
      <c r="G292" s="36">
        <f t="shared" si="56"/>
        <v>0.8145146826727693</v>
      </c>
      <c r="H292" s="37">
        <f aca="true" t="shared" si="58" ref="H292:W292">SUM(H285:H291)</f>
        <v>127470188</v>
      </c>
      <c r="I292" s="35">
        <f t="shared" si="58"/>
        <v>26161032</v>
      </c>
      <c r="J292" s="38">
        <f t="shared" si="58"/>
        <v>25497052</v>
      </c>
      <c r="K292" s="38">
        <f t="shared" si="58"/>
        <v>179128272</v>
      </c>
      <c r="L292" s="37">
        <f t="shared" si="58"/>
        <v>29714830</v>
      </c>
      <c r="M292" s="35">
        <f t="shared" si="58"/>
        <v>35393547</v>
      </c>
      <c r="N292" s="38">
        <f t="shared" si="58"/>
        <v>45700809</v>
      </c>
      <c r="O292" s="38">
        <f t="shared" si="58"/>
        <v>110809186</v>
      </c>
      <c r="P292" s="37">
        <f t="shared" si="58"/>
        <v>53671885</v>
      </c>
      <c r="Q292" s="35">
        <f t="shared" si="58"/>
        <v>31523259</v>
      </c>
      <c r="R292" s="38">
        <f t="shared" si="58"/>
        <v>38546868</v>
      </c>
      <c r="S292" s="38">
        <f t="shared" si="58"/>
        <v>123742012</v>
      </c>
      <c r="T292" s="37">
        <f t="shared" si="58"/>
        <v>23693941</v>
      </c>
      <c r="U292" s="35">
        <f t="shared" si="58"/>
        <v>31579098</v>
      </c>
      <c r="V292" s="38">
        <f t="shared" si="58"/>
        <v>26490708</v>
      </c>
      <c r="W292" s="38">
        <f t="shared" si="58"/>
        <v>81763747</v>
      </c>
    </row>
    <row r="293" spans="1:23" ht="12.75">
      <c r="A293" s="23" t="s">
        <v>26</v>
      </c>
      <c r="B293" s="24" t="s">
        <v>528</v>
      </c>
      <c r="C293" s="25" t="s">
        <v>529</v>
      </c>
      <c r="D293" s="26">
        <v>85475000</v>
      </c>
      <c r="E293" s="27">
        <v>85475000</v>
      </c>
      <c r="F293" s="27">
        <v>92363159</v>
      </c>
      <c r="G293" s="28">
        <f t="shared" si="56"/>
        <v>1.080586826557473</v>
      </c>
      <c r="H293" s="29">
        <v>15883873</v>
      </c>
      <c r="I293" s="27">
        <v>4975052</v>
      </c>
      <c r="J293" s="30">
        <v>5857433</v>
      </c>
      <c r="K293" s="30">
        <v>26716358</v>
      </c>
      <c r="L293" s="29">
        <v>5083687</v>
      </c>
      <c r="M293" s="27">
        <v>4056238</v>
      </c>
      <c r="N293" s="30">
        <v>29489129</v>
      </c>
      <c r="O293" s="30">
        <v>38629054</v>
      </c>
      <c r="P293" s="29">
        <v>3433663</v>
      </c>
      <c r="Q293" s="27">
        <v>13486165</v>
      </c>
      <c r="R293" s="30">
        <v>4826996</v>
      </c>
      <c r="S293" s="30">
        <v>21746824</v>
      </c>
      <c r="T293" s="29">
        <v>5270923</v>
      </c>
      <c r="U293" s="27">
        <v>0</v>
      </c>
      <c r="V293" s="30">
        <v>0</v>
      </c>
      <c r="W293" s="30">
        <v>5270923</v>
      </c>
    </row>
    <row r="294" spans="1:23" ht="12.75">
      <c r="A294" s="23" t="s">
        <v>26</v>
      </c>
      <c r="B294" s="24" t="s">
        <v>530</v>
      </c>
      <c r="C294" s="25" t="s">
        <v>531</v>
      </c>
      <c r="D294" s="26">
        <v>101300870</v>
      </c>
      <c r="E294" s="27">
        <v>109125310</v>
      </c>
      <c r="F294" s="27">
        <v>107528631</v>
      </c>
      <c r="G294" s="28">
        <f t="shared" si="56"/>
        <v>0.9853683897896831</v>
      </c>
      <c r="H294" s="29">
        <v>21600689</v>
      </c>
      <c r="I294" s="27">
        <v>5732495</v>
      </c>
      <c r="J294" s="30">
        <v>5551150</v>
      </c>
      <c r="K294" s="30">
        <v>32884334</v>
      </c>
      <c r="L294" s="29">
        <v>4816337</v>
      </c>
      <c r="M294" s="27">
        <v>14510040</v>
      </c>
      <c r="N294" s="30">
        <v>4973047</v>
      </c>
      <c r="O294" s="30">
        <v>24299424</v>
      </c>
      <c r="P294" s="29">
        <v>5764404</v>
      </c>
      <c r="Q294" s="27">
        <v>7332495</v>
      </c>
      <c r="R294" s="30">
        <v>12814308</v>
      </c>
      <c r="S294" s="30">
        <v>25911207</v>
      </c>
      <c r="T294" s="29">
        <v>5543460</v>
      </c>
      <c r="U294" s="27">
        <v>5159598</v>
      </c>
      <c r="V294" s="30">
        <v>13730608</v>
      </c>
      <c r="W294" s="30">
        <v>24433666</v>
      </c>
    </row>
    <row r="295" spans="1:23" ht="12.75">
      <c r="A295" s="23" t="s">
        <v>26</v>
      </c>
      <c r="B295" s="24" t="s">
        <v>532</v>
      </c>
      <c r="C295" s="25" t="s">
        <v>533</v>
      </c>
      <c r="D295" s="26">
        <v>200192897</v>
      </c>
      <c r="E295" s="27">
        <v>189892897</v>
      </c>
      <c r="F295" s="27">
        <v>176622035</v>
      </c>
      <c r="G295" s="28">
        <f t="shared" si="56"/>
        <v>0.9301139631357564</v>
      </c>
      <c r="H295" s="29">
        <v>20505786</v>
      </c>
      <c r="I295" s="27">
        <v>26245870</v>
      </c>
      <c r="J295" s="30">
        <v>11358998</v>
      </c>
      <c r="K295" s="30">
        <v>58110654</v>
      </c>
      <c r="L295" s="29">
        <v>10939222</v>
      </c>
      <c r="M295" s="27">
        <v>21439302</v>
      </c>
      <c r="N295" s="30">
        <v>9824550</v>
      </c>
      <c r="O295" s="30">
        <v>42203074</v>
      </c>
      <c r="P295" s="29">
        <v>10796965</v>
      </c>
      <c r="Q295" s="27">
        <v>10647702</v>
      </c>
      <c r="R295" s="30">
        <v>19844216</v>
      </c>
      <c r="S295" s="30">
        <v>41288883</v>
      </c>
      <c r="T295" s="29">
        <v>9997387</v>
      </c>
      <c r="U295" s="27">
        <v>12011813</v>
      </c>
      <c r="V295" s="30">
        <v>13010224</v>
      </c>
      <c r="W295" s="30">
        <v>35019424</v>
      </c>
    </row>
    <row r="296" spans="1:23" ht="12.75">
      <c r="A296" s="23" t="s">
        <v>26</v>
      </c>
      <c r="B296" s="24" t="s">
        <v>534</v>
      </c>
      <c r="C296" s="25" t="s">
        <v>535</v>
      </c>
      <c r="D296" s="26">
        <v>51979001</v>
      </c>
      <c r="E296" s="27">
        <v>51979001</v>
      </c>
      <c r="F296" s="27">
        <v>46398221</v>
      </c>
      <c r="G296" s="28">
        <f t="shared" si="56"/>
        <v>0.8926339503908511</v>
      </c>
      <c r="H296" s="29">
        <v>11918375</v>
      </c>
      <c r="I296" s="27">
        <v>1847119</v>
      </c>
      <c r="J296" s="30">
        <v>1903333</v>
      </c>
      <c r="K296" s="30">
        <v>15668827</v>
      </c>
      <c r="L296" s="29">
        <v>1693699</v>
      </c>
      <c r="M296" s="27">
        <v>1620904</v>
      </c>
      <c r="N296" s="30">
        <v>6623474</v>
      </c>
      <c r="O296" s="30">
        <v>9938077</v>
      </c>
      <c r="P296" s="29">
        <v>1975453</v>
      </c>
      <c r="Q296" s="27">
        <v>1551771</v>
      </c>
      <c r="R296" s="30">
        <v>5798822</v>
      </c>
      <c r="S296" s="30">
        <v>9326046</v>
      </c>
      <c r="T296" s="29">
        <v>1826697</v>
      </c>
      <c r="U296" s="27">
        <v>1506084</v>
      </c>
      <c r="V296" s="30">
        <v>8132490</v>
      </c>
      <c r="W296" s="30">
        <v>11465271</v>
      </c>
    </row>
    <row r="297" spans="1:23" ht="12.75">
      <c r="A297" s="23" t="s">
        <v>26</v>
      </c>
      <c r="B297" s="24" t="s">
        <v>536</v>
      </c>
      <c r="C297" s="25" t="s">
        <v>537</v>
      </c>
      <c r="D297" s="26">
        <v>42199000</v>
      </c>
      <c r="E297" s="27">
        <v>42199000</v>
      </c>
      <c r="F297" s="27">
        <v>19304639</v>
      </c>
      <c r="G297" s="28">
        <f t="shared" si="56"/>
        <v>0.45746674091803124</v>
      </c>
      <c r="H297" s="29">
        <v>9755905</v>
      </c>
      <c r="I297" s="27">
        <v>2155927</v>
      </c>
      <c r="J297" s="30">
        <v>1157870</v>
      </c>
      <c r="K297" s="30">
        <v>13069702</v>
      </c>
      <c r="L297" s="29">
        <v>1066045</v>
      </c>
      <c r="M297" s="27">
        <v>0</v>
      </c>
      <c r="N297" s="30">
        <v>0</v>
      </c>
      <c r="O297" s="30">
        <v>1066045</v>
      </c>
      <c r="P297" s="29">
        <v>403984</v>
      </c>
      <c r="Q297" s="27">
        <v>872865</v>
      </c>
      <c r="R297" s="30">
        <v>1356032</v>
      </c>
      <c r="S297" s="30">
        <v>2632881</v>
      </c>
      <c r="T297" s="29">
        <v>1185328</v>
      </c>
      <c r="U297" s="27">
        <v>616746</v>
      </c>
      <c r="V297" s="30">
        <v>733937</v>
      </c>
      <c r="W297" s="30">
        <v>2536011</v>
      </c>
    </row>
    <row r="298" spans="1:23" ht="12.75">
      <c r="A298" s="23" t="s">
        <v>26</v>
      </c>
      <c r="B298" s="24" t="s">
        <v>538</v>
      </c>
      <c r="C298" s="25" t="s">
        <v>539</v>
      </c>
      <c r="D298" s="26">
        <v>51289699</v>
      </c>
      <c r="E298" s="27">
        <v>50985036</v>
      </c>
      <c r="F298" s="27">
        <v>44891092</v>
      </c>
      <c r="G298" s="28">
        <f t="shared" si="56"/>
        <v>0.8804758321637745</v>
      </c>
      <c r="H298" s="29">
        <v>11884878</v>
      </c>
      <c r="I298" s="27">
        <v>926335</v>
      </c>
      <c r="J298" s="30">
        <v>1192083</v>
      </c>
      <c r="K298" s="30">
        <v>14003296</v>
      </c>
      <c r="L298" s="29">
        <v>1633418</v>
      </c>
      <c r="M298" s="27">
        <v>1125530</v>
      </c>
      <c r="N298" s="30">
        <v>11242868</v>
      </c>
      <c r="O298" s="30">
        <v>14001816</v>
      </c>
      <c r="P298" s="29">
        <v>1913719</v>
      </c>
      <c r="Q298" s="27">
        <v>1746360</v>
      </c>
      <c r="R298" s="30">
        <v>2987665</v>
      </c>
      <c r="S298" s="30">
        <v>6647744</v>
      </c>
      <c r="T298" s="29">
        <v>2081597</v>
      </c>
      <c r="U298" s="27">
        <v>3314603</v>
      </c>
      <c r="V298" s="30">
        <v>4842036</v>
      </c>
      <c r="W298" s="30">
        <v>10238236</v>
      </c>
    </row>
    <row r="299" spans="1:23" ht="12.75">
      <c r="A299" s="23" t="s">
        <v>26</v>
      </c>
      <c r="B299" s="24" t="s">
        <v>540</v>
      </c>
      <c r="C299" s="25" t="s">
        <v>541</v>
      </c>
      <c r="D299" s="26">
        <v>73989000</v>
      </c>
      <c r="E299" s="27">
        <v>73989000</v>
      </c>
      <c r="F299" s="27">
        <v>76327160</v>
      </c>
      <c r="G299" s="28">
        <f t="shared" si="56"/>
        <v>1.0316014542702294</v>
      </c>
      <c r="H299" s="29">
        <v>13992434</v>
      </c>
      <c r="I299" s="27">
        <v>12295594</v>
      </c>
      <c r="J299" s="30">
        <v>3200374</v>
      </c>
      <c r="K299" s="30">
        <v>29488402</v>
      </c>
      <c r="L299" s="29">
        <v>0</v>
      </c>
      <c r="M299" s="27">
        <v>10439287</v>
      </c>
      <c r="N299" s="30">
        <v>3150594</v>
      </c>
      <c r="O299" s="30">
        <v>13589881</v>
      </c>
      <c r="P299" s="29">
        <v>10439287</v>
      </c>
      <c r="Q299" s="27">
        <v>3388832</v>
      </c>
      <c r="R299" s="30">
        <v>3660568</v>
      </c>
      <c r="S299" s="30">
        <v>17488687</v>
      </c>
      <c r="T299" s="29">
        <v>3162953</v>
      </c>
      <c r="U299" s="27">
        <v>9050104</v>
      </c>
      <c r="V299" s="30">
        <v>3547133</v>
      </c>
      <c r="W299" s="30">
        <v>15760190</v>
      </c>
    </row>
    <row r="300" spans="1:23" ht="12.75">
      <c r="A300" s="23" t="s">
        <v>26</v>
      </c>
      <c r="B300" s="24" t="s">
        <v>542</v>
      </c>
      <c r="C300" s="25" t="s">
        <v>543</v>
      </c>
      <c r="D300" s="26">
        <v>134982706</v>
      </c>
      <c r="E300" s="27">
        <v>118153004</v>
      </c>
      <c r="F300" s="27">
        <v>90733077</v>
      </c>
      <c r="G300" s="28">
        <f t="shared" si="56"/>
        <v>0.7679286512258292</v>
      </c>
      <c r="H300" s="29">
        <v>22472780</v>
      </c>
      <c r="I300" s="27">
        <v>6101944</v>
      </c>
      <c r="J300" s="30">
        <v>6130438</v>
      </c>
      <c r="K300" s="30">
        <v>34705162</v>
      </c>
      <c r="L300" s="29">
        <v>1702370</v>
      </c>
      <c r="M300" s="27">
        <v>12341823</v>
      </c>
      <c r="N300" s="30">
        <v>3844029</v>
      </c>
      <c r="O300" s="30">
        <v>17888222</v>
      </c>
      <c r="P300" s="29">
        <v>3714486</v>
      </c>
      <c r="Q300" s="27">
        <v>3973126</v>
      </c>
      <c r="R300" s="30">
        <v>4173456</v>
      </c>
      <c r="S300" s="30">
        <v>11861068</v>
      </c>
      <c r="T300" s="29">
        <v>3896951</v>
      </c>
      <c r="U300" s="27">
        <v>3957823</v>
      </c>
      <c r="V300" s="30">
        <v>18423851</v>
      </c>
      <c r="W300" s="30">
        <v>26278625</v>
      </c>
    </row>
    <row r="301" spans="1:23" ht="12.75">
      <c r="A301" s="23" t="s">
        <v>45</v>
      </c>
      <c r="B301" s="24" t="s">
        <v>544</v>
      </c>
      <c r="C301" s="25" t="s">
        <v>545</v>
      </c>
      <c r="D301" s="26">
        <v>39826000</v>
      </c>
      <c r="E301" s="27">
        <v>41665729</v>
      </c>
      <c r="F301" s="27">
        <v>45312347</v>
      </c>
      <c r="G301" s="28">
        <f t="shared" si="56"/>
        <v>1.0875208015681186</v>
      </c>
      <c r="H301" s="29">
        <v>6649430</v>
      </c>
      <c r="I301" s="27">
        <v>3248792</v>
      </c>
      <c r="J301" s="30">
        <v>3139340</v>
      </c>
      <c r="K301" s="30">
        <v>13037562</v>
      </c>
      <c r="L301" s="29">
        <v>6462329</v>
      </c>
      <c r="M301" s="27">
        <v>2944991</v>
      </c>
      <c r="N301" s="30">
        <v>3043683</v>
      </c>
      <c r="O301" s="30">
        <v>12451003</v>
      </c>
      <c r="P301" s="29">
        <v>3331442</v>
      </c>
      <c r="Q301" s="27">
        <v>3693131</v>
      </c>
      <c r="R301" s="30">
        <v>3496470</v>
      </c>
      <c r="S301" s="30">
        <v>10521043</v>
      </c>
      <c r="T301" s="29">
        <v>2975505</v>
      </c>
      <c r="U301" s="27">
        <v>3171431</v>
      </c>
      <c r="V301" s="30">
        <v>3155803</v>
      </c>
      <c r="W301" s="30">
        <v>9302739</v>
      </c>
    </row>
    <row r="302" spans="1:23" ht="12.75">
      <c r="A302" s="31"/>
      <c r="B302" s="32" t="s">
        <v>546</v>
      </c>
      <c r="C302" s="33"/>
      <c r="D302" s="34">
        <f>SUM(D293:D301)</f>
        <v>781234173</v>
      </c>
      <c r="E302" s="35">
        <f>SUM(E293:E301)</f>
        <v>763463977</v>
      </c>
      <c r="F302" s="35">
        <f>SUM(F293:F301)</f>
        <v>699480361</v>
      </c>
      <c r="G302" s="36">
        <f t="shared" si="56"/>
        <v>0.9161930124700566</v>
      </c>
      <c r="H302" s="37">
        <f aca="true" t="shared" si="59" ref="H302:W302">SUM(H293:H301)</f>
        <v>134664150</v>
      </c>
      <c r="I302" s="35">
        <f t="shared" si="59"/>
        <v>63529128</v>
      </c>
      <c r="J302" s="38">
        <f t="shared" si="59"/>
        <v>39491019</v>
      </c>
      <c r="K302" s="38">
        <f t="shared" si="59"/>
        <v>237684297</v>
      </c>
      <c r="L302" s="37">
        <f t="shared" si="59"/>
        <v>33397107</v>
      </c>
      <c r="M302" s="35">
        <f t="shared" si="59"/>
        <v>68478115</v>
      </c>
      <c r="N302" s="38">
        <f t="shared" si="59"/>
        <v>72191374</v>
      </c>
      <c r="O302" s="38">
        <f t="shared" si="59"/>
        <v>174066596</v>
      </c>
      <c r="P302" s="37">
        <f t="shared" si="59"/>
        <v>41773403</v>
      </c>
      <c r="Q302" s="35">
        <f t="shared" si="59"/>
        <v>46692447</v>
      </c>
      <c r="R302" s="38">
        <f t="shared" si="59"/>
        <v>58958533</v>
      </c>
      <c r="S302" s="38">
        <f t="shared" si="59"/>
        <v>147424383</v>
      </c>
      <c r="T302" s="37">
        <f t="shared" si="59"/>
        <v>35940801</v>
      </c>
      <c r="U302" s="35">
        <f t="shared" si="59"/>
        <v>38788202</v>
      </c>
      <c r="V302" s="38">
        <f t="shared" si="59"/>
        <v>65576082</v>
      </c>
      <c r="W302" s="38">
        <f t="shared" si="59"/>
        <v>140305085</v>
      </c>
    </row>
    <row r="303" spans="1:23" ht="12.75">
      <c r="A303" s="23" t="s">
        <v>26</v>
      </c>
      <c r="B303" s="24" t="s">
        <v>547</v>
      </c>
      <c r="C303" s="25" t="s">
        <v>548</v>
      </c>
      <c r="D303" s="26">
        <v>25207233</v>
      </c>
      <c r="E303" s="27">
        <v>31727547</v>
      </c>
      <c r="F303" s="27">
        <v>27507498</v>
      </c>
      <c r="G303" s="28">
        <f t="shared" si="56"/>
        <v>0.8669910094215604</v>
      </c>
      <c r="H303" s="29">
        <v>6749865</v>
      </c>
      <c r="I303" s="27">
        <v>1621673</v>
      </c>
      <c r="J303" s="30">
        <v>968222</v>
      </c>
      <c r="K303" s="30">
        <v>9339760</v>
      </c>
      <c r="L303" s="29">
        <v>1105994</v>
      </c>
      <c r="M303" s="27">
        <v>4645058</v>
      </c>
      <c r="N303" s="30">
        <v>686795</v>
      </c>
      <c r="O303" s="30">
        <v>6437847</v>
      </c>
      <c r="P303" s="29">
        <v>903991</v>
      </c>
      <c r="Q303" s="27">
        <v>732413</v>
      </c>
      <c r="R303" s="30">
        <v>4257233</v>
      </c>
      <c r="S303" s="30">
        <v>5893637</v>
      </c>
      <c r="T303" s="29">
        <v>1060544</v>
      </c>
      <c r="U303" s="27">
        <v>1031645</v>
      </c>
      <c r="V303" s="30">
        <v>3744065</v>
      </c>
      <c r="W303" s="30">
        <v>5836254</v>
      </c>
    </row>
    <row r="304" spans="1:23" ht="12.75">
      <c r="A304" s="23" t="s">
        <v>26</v>
      </c>
      <c r="B304" s="24" t="s">
        <v>549</v>
      </c>
      <c r="C304" s="25" t="s">
        <v>550</v>
      </c>
      <c r="D304" s="26">
        <v>186072171</v>
      </c>
      <c r="E304" s="27">
        <v>170557105</v>
      </c>
      <c r="F304" s="27">
        <v>170951775</v>
      </c>
      <c r="G304" s="28">
        <f t="shared" si="56"/>
        <v>1.0023140050366122</v>
      </c>
      <c r="H304" s="29">
        <v>51120060</v>
      </c>
      <c r="I304" s="27">
        <v>8773599</v>
      </c>
      <c r="J304" s="30">
        <v>6306510</v>
      </c>
      <c r="K304" s="30">
        <v>66200169</v>
      </c>
      <c r="L304" s="29">
        <v>8982570</v>
      </c>
      <c r="M304" s="27">
        <v>24147294</v>
      </c>
      <c r="N304" s="30">
        <v>8448441</v>
      </c>
      <c r="O304" s="30">
        <v>41578305</v>
      </c>
      <c r="P304" s="29">
        <v>11577869</v>
      </c>
      <c r="Q304" s="27">
        <v>15659094</v>
      </c>
      <c r="R304" s="30">
        <v>9896493</v>
      </c>
      <c r="S304" s="30">
        <v>37133456</v>
      </c>
      <c r="T304" s="29">
        <v>9896493</v>
      </c>
      <c r="U304" s="27">
        <v>8071676</v>
      </c>
      <c r="V304" s="30">
        <v>8071676</v>
      </c>
      <c r="W304" s="30">
        <v>26039845</v>
      </c>
    </row>
    <row r="305" spans="1:23" ht="12.75">
      <c r="A305" s="23" t="s">
        <v>26</v>
      </c>
      <c r="B305" s="24" t="s">
        <v>551</v>
      </c>
      <c r="C305" s="25" t="s">
        <v>552</v>
      </c>
      <c r="D305" s="26">
        <v>497170671</v>
      </c>
      <c r="E305" s="27">
        <v>511548941</v>
      </c>
      <c r="F305" s="27">
        <v>529173751</v>
      </c>
      <c r="G305" s="28">
        <f t="shared" si="56"/>
        <v>1.0344538099630236</v>
      </c>
      <c r="H305" s="29">
        <v>67624289</v>
      </c>
      <c r="I305" s="27">
        <v>35215475</v>
      </c>
      <c r="J305" s="30">
        <v>35689043</v>
      </c>
      <c r="K305" s="30">
        <v>138528807</v>
      </c>
      <c r="L305" s="29">
        <v>48512730</v>
      </c>
      <c r="M305" s="27">
        <v>35257420</v>
      </c>
      <c r="N305" s="30">
        <v>49663488</v>
      </c>
      <c r="O305" s="30">
        <v>133433638</v>
      </c>
      <c r="P305" s="29">
        <v>46111478</v>
      </c>
      <c r="Q305" s="27">
        <v>41778072</v>
      </c>
      <c r="R305" s="30">
        <v>46731284</v>
      </c>
      <c r="S305" s="30">
        <v>134620834</v>
      </c>
      <c r="T305" s="29">
        <v>45977391</v>
      </c>
      <c r="U305" s="27">
        <v>33495388</v>
      </c>
      <c r="V305" s="30">
        <v>43117693</v>
      </c>
      <c r="W305" s="30">
        <v>122590472</v>
      </c>
    </row>
    <row r="306" spans="1:23" ht="12.75">
      <c r="A306" s="23" t="s">
        <v>26</v>
      </c>
      <c r="B306" s="24" t="s">
        <v>553</v>
      </c>
      <c r="C306" s="25" t="s">
        <v>554</v>
      </c>
      <c r="D306" s="26">
        <v>36618000</v>
      </c>
      <c r="E306" s="27">
        <v>34843475</v>
      </c>
      <c r="F306" s="27">
        <v>28535947</v>
      </c>
      <c r="G306" s="28">
        <f t="shared" si="56"/>
        <v>0.8189753461731357</v>
      </c>
      <c r="H306" s="29">
        <v>9885677</v>
      </c>
      <c r="I306" s="27">
        <v>915016</v>
      </c>
      <c r="J306" s="30">
        <v>1810038</v>
      </c>
      <c r="K306" s="30">
        <v>12610731</v>
      </c>
      <c r="L306" s="29">
        <v>2642379</v>
      </c>
      <c r="M306" s="27">
        <v>6097147</v>
      </c>
      <c r="N306" s="30">
        <v>915458</v>
      </c>
      <c r="O306" s="30">
        <v>9654984</v>
      </c>
      <c r="P306" s="29">
        <v>1355524</v>
      </c>
      <c r="Q306" s="27">
        <v>1934444</v>
      </c>
      <c r="R306" s="30">
        <v>0</v>
      </c>
      <c r="S306" s="30">
        <v>3289968</v>
      </c>
      <c r="T306" s="29">
        <v>1018667</v>
      </c>
      <c r="U306" s="27">
        <v>968365</v>
      </c>
      <c r="V306" s="30">
        <v>993232</v>
      </c>
      <c r="W306" s="30">
        <v>2980264</v>
      </c>
    </row>
    <row r="307" spans="1:23" ht="12.75">
      <c r="A307" s="23" t="s">
        <v>26</v>
      </c>
      <c r="B307" s="24" t="s">
        <v>555</v>
      </c>
      <c r="C307" s="25" t="s">
        <v>556</v>
      </c>
      <c r="D307" s="26">
        <v>185391000</v>
      </c>
      <c r="E307" s="27">
        <v>188391000</v>
      </c>
      <c r="F307" s="27">
        <v>108253761</v>
      </c>
      <c r="G307" s="28">
        <f t="shared" si="56"/>
        <v>0.5746227845279233</v>
      </c>
      <c r="H307" s="29">
        <v>22259770</v>
      </c>
      <c r="I307" s="27">
        <v>6902105</v>
      </c>
      <c r="J307" s="30">
        <v>11453404</v>
      </c>
      <c r="K307" s="30">
        <v>40615279</v>
      </c>
      <c r="L307" s="29">
        <v>6902414</v>
      </c>
      <c r="M307" s="27">
        <v>14719509</v>
      </c>
      <c r="N307" s="30">
        <v>8134482</v>
      </c>
      <c r="O307" s="30">
        <v>29756405</v>
      </c>
      <c r="P307" s="29">
        <v>8417058</v>
      </c>
      <c r="Q307" s="27">
        <v>8312997</v>
      </c>
      <c r="R307" s="30">
        <v>0</v>
      </c>
      <c r="S307" s="30">
        <v>16730055</v>
      </c>
      <c r="T307" s="29">
        <v>7956358</v>
      </c>
      <c r="U307" s="27">
        <v>7956358</v>
      </c>
      <c r="V307" s="30">
        <v>5239306</v>
      </c>
      <c r="W307" s="30">
        <v>21152022</v>
      </c>
    </row>
    <row r="308" spans="1:23" ht="12.75">
      <c r="A308" s="23" t="s">
        <v>26</v>
      </c>
      <c r="B308" s="24" t="s">
        <v>557</v>
      </c>
      <c r="C308" s="25" t="s">
        <v>558</v>
      </c>
      <c r="D308" s="26">
        <v>74111001</v>
      </c>
      <c r="E308" s="27">
        <v>74412000</v>
      </c>
      <c r="F308" s="27">
        <v>46836254</v>
      </c>
      <c r="G308" s="28">
        <f t="shared" si="56"/>
        <v>0.6294180239746278</v>
      </c>
      <c r="H308" s="29">
        <v>11625916</v>
      </c>
      <c r="I308" s="27">
        <v>3355979</v>
      </c>
      <c r="J308" s="30">
        <v>9106497</v>
      </c>
      <c r="K308" s="30">
        <v>24088392</v>
      </c>
      <c r="L308" s="29">
        <v>3399251</v>
      </c>
      <c r="M308" s="27">
        <v>7685117</v>
      </c>
      <c r="N308" s="30">
        <v>0</v>
      </c>
      <c r="O308" s="30">
        <v>11084368</v>
      </c>
      <c r="P308" s="29">
        <v>3001963</v>
      </c>
      <c r="Q308" s="27">
        <v>0</v>
      </c>
      <c r="R308" s="30">
        <v>0</v>
      </c>
      <c r="S308" s="30">
        <v>3001963</v>
      </c>
      <c r="T308" s="29">
        <v>2972040</v>
      </c>
      <c r="U308" s="27">
        <v>2671960</v>
      </c>
      <c r="V308" s="30">
        <v>3017531</v>
      </c>
      <c r="W308" s="30">
        <v>8661531</v>
      </c>
    </row>
    <row r="309" spans="1:23" ht="12.75">
      <c r="A309" s="23" t="s">
        <v>45</v>
      </c>
      <c r="B309" s="24" t="s">
        <v>559</v>
      </c>
      <c r="C309" s="25" t="s">
        <v>560</v>
      </c>
      <c r="D309" s="26">
        <v>59685000</v>
      </c>
      <c r="E309" s="27">
        <v>58352500</v>
      </c>
      <c r="F309" s="27">
        <v>51878672</v>
      </c>
      <c r="G309" s="28">
        <f t="shared" si="56"/>
        <v>0.8890565442783086</v>
      </c>
      <c r="H309" s="29">
        <v>20146380</v>
      </c>
      <c r="I309" s="27">
        <v>72493</v>
      </c>
      <c r="J309" s="30">
        <v>130730</v>
      </c>
      <c r="K309" s="30">
        <v>20349603</v>
      </c>
      <c r="L309" s="29">
        <v>942698</v>
      </c>
      <c r="M309" s="27">
        <v>33722</v>
      </c>
      <c r="N309" s="30">
        <v>16777935</v>
      </c>
      <c r="O309" s="30">
        <v>17754355</v>
      </c>
      <c r="P309" s="29">
        <v>98698</v>
      </c>
      <c r="Q309" s="27">
        <v>102559</v>
      </c>
      <c r="R309" s="30">
        <v>12923856</v>
      </c>
      <c r="S309" s="30">
        <v>13125113</v>
      </c>
      <c r="T309" s="29">
        <v>14763</v>
      </c>
      <c r="U309" s="27">
        <v>153922</v>
      </c>
      <c r="V309" s="30">
        <v>480916</v>
      </c>
      <c r="W309" s="30">
        <v>649601</v>
      </c>
    </row>
    <row r="310" spans="1:23" ht="12.75">
      <c r="A310" s="31"/>
      <c r="B310" s="32" t="s">
        <v>561</v>
      </c>
      <c r="C310" s="33"/>
      <c r="D310" s="34">
        <f>SUM(D303:D309)</f>
        <v>1064255076</v>
      </c>
      <c r="E310" s="35">
        <f>SUM(E303:E309)</f>
        <v>1069832568</v>
      </c>
      <c r="F310" s="35">
        <f>SUM(F303:F309)</f>
        <v>963137658</v>
      </c>
      <c r="G310" s="36">
        <f t="shared" si="56"/>
        <v>0.900269525165549</v>
      </c>
      <c r="H310" s="37">
        <f aca="true" t="shared" si="60" ref="H310:W310">SUM(H303:H309)</f>
        <v>189411957</v>
      </c>
      <c r="I310" s="35">
        <f t="shared" si="60"/>
        <v>56856340</v>
      </c>
      <c r="J310" s="38">
        <f t="shared" si="60"/>
        <v>65464444</v>
      </c>
      <c r="K310" s="38">
        <f t="shared" si="60"/>
        <v>311732741</v>
      </c>
      <c r="L310" s="37">
        <f t="shared" si="60"/>
        <v>72488036</v>
      </c>
      <c r="M310" s="35">
        <f t="shared" si="60"/>
        <v>92585267</v>
      </c>
      <c r="N310" s="38">
        <f t="shared" si="60"/>
        <v>84626599</v>
      </c>
      <c r="O310" s="38">
        <f t="shared" si="60"/>
        <v>249699902</v>
      </c>
      <c r="P310" s="37">
        <f t="shared" si="60"/>
        <v>71466581</v>
      </c>
      <c r="Q310" s="35">
        <f t="shared" si="60"/>
        <v>68519579</v>
      </c>
      <c r="R310" s="38">
        <f t="shared" si="60"/>
        <v>73808866</v>
      </c>
      <c r="S310" s="38">
        <f t="shared" si="60"/>
        <v>213795026</v>
      </c>
      <c r="T310" s="37">
        <f t="shared" si="60"/>
        <v>68896256</v>
      </c>
      <c r="U310" s="35">
        <f t="shared" si="60"/>
        <v>54349314</v>
      </c>
      <c r="V310" s="38">
        <f t="shared" si="60"/>
        <v>64664419</v>
      </c>
      <c r="W310" s="38">
        <f t="shared" si="60"/>
        <v>187909989</v>
      </c>
    </row>
    <row r="311" spans="1:23" ht="12.75">
      <c r="A311" s="23" t="s">
        <v>26</v>
      </c>
      <c r="B311" s="24" t="s">
        <v>562</v>
      </c>
      <c r="C311" s="25" t="s">
        <v>563</v>
      </c>
      <c r="D311" s="26">
        <v>1648409475</v>
      </c>
      <c r="E311" s="27">
        <v>1675895579</v>
      </c>
      <c r="F311" s="27">
        <v>1616065452</v>
      </c>
      <c r="G311" s="28">
        <f t="shared" si="56"/>
        <v>0.9642996092658109</v>
      </c>
      <c r="H311" s="29">
        <v>297197903</v>
      </c>
      <c r="I311" s="27">
        <v>121136288</v>
      </c>
      <c r="J311" s="30">
        <v>100589512</v>
      </c>
      <c r="K311" s="30">
        <v>518923703</v>
      </c>
      <c r="L311" s="29">
        <v>125883663</v>
      </c>
      <c r="M311" s="27">
        <v>84339812</v>
      </c>
      <c r="N311" s="30">
        <v>170372936</v>
      </c>
      <c r="O311" s="30">
        <v>380596411</v>
      </c>
      <c r="P311" s="29">
        <v>130175256</v>
      </c>
      <c r="Q311" s="27">
        <v>105946028</v>
      </c>
      <c r="R311" s="30">
        <v>152757178</v>
      </c>
      <c r="S311" s="30">
        <v>388878462</v>
      </c>
      <c r="T311" s="29">
        <v>117839763</v>
      </c>
      <c r="U311" s="27">
        <v>92967792</v>
      </c>
      <c r="V311" s="30">
        <v>116859321</v>
      </c>
      <c r="W311" s="30">
        <v>327666876</v>
      </c>
    </row>
    <row r="312" spans="1:23" ht="12.75">
      <c r="A312" s="23" t="s">
        <v>26</v>
      </c>
      <c r="B312" s="24" t="s">
        <v>564</v>
      </c>
      <c r="C312" s="25" t="s">
        <v>565</v>
      </c>
      <c r="D312" s="26">
        <v>110519550</v>
      </c>
      <c r="E312" s="27">
        <v>116743550</v>
      </c>
      <c r="F312" s="27">
        <v>124949394</v>
      </c>
      <c r="G312" s="28">
        <f t="shared" si="56"/>
        <v>1.070289484943708</v>
      </c>
      <c r="H312" s="29">
        <v>26174145</v>
      </c>
      <c r="I312" s="27">
        <v>5251062</v>
      </c>
      <c r="J312" s="30">
        <v>5114126</v>
      </c>
      <c r="K312" s="30">
        <v>36539333</v>
      </c>
      <c r="L312" s="29">
        <v>6063797</v>
      </c>
      <c r="M312" s="27">
        <v>20687620</v>
      </c>
      <c r="N312" s="30">
        <v>13463140</v>
      </c>
      <c r="O312" s="30">
        <v>40214557</v>
      </c>
      <c r="P312" s="29">
        <v>4291185</v>
      </c>
      <c r="Q312" s="27">
        <v>9204628</v>
      </c>
      <c r="R312" s="30">
        <v>1637997</v>
      </c>
      <c r="S312" s="30">
        <v>15133810</v>
      </c>
      <c r="T312" s="29">
        <v>5311831</v>
      </c>
      <c r="U312" s="27">
        <v>19127458</v>
      </c>
      <c r="V312" s="30">
        <v>8622405</v>
      </c>
      <c r="W312" s="30">
        <v>33061694</v>
      </c>
    </row>
    <row r="313" spans="1:23" ht="12.75">
      <c r="A313" s="23" t="s">
        <v>26</v>
      </c>
      <c r="B313" s="24" t="s">
        <v>566</v>
      </c>
      <c r="C313" s="25" t="s">
        <v>567</v>
      </c>
      <c r="D313" s="26">
        <v>86315050</v>
      </c>
      <c r="E313" s="27">
        <v>76630587</v>
      </c>
      <c r="F313" s="27">
        <v>50835952</v>
      </c>
      <c r="G313" s="28">
        <f t="shared" si="56"/>
        <v>0.6633898289204022</v>
      </c>
      <c r="H313" s="29">
        <v>3530485</v>
      </c>
      <c r="I313" s="27">
        <v>16545107</v>
      </c>
      <c r="J313" s="30">
        <v>3755041</v>
      </c>
      <c r="K313" s="30">
        <v>23830633</v>
      </c>
      <c r="L313" s="29">
        <v>4467335</v>
      </c>
      <c r="M313" s="27">
        <v>4126579</v>
      </c>
      <c r="N313" s="30">
        <v>11162095</v>
      </c>
      <c r="O313" s="30">
        <v>19756009</v>
      </c>
      <c r="P313" s="29">
        <v>3740149</v>
      </c>
      <c r="Q313" s="27">
        <v>3402857</v>
      </c>
      <c r="R313" s="30">
        <v>26576</v>
      </c>
      <c r="S313" s="30">
        <v>7169582</v>
      </c>
      <c r="T313" s="29">
        <v>26576</v>
      </c>
      <c r="U313" s="27">
        <v>26576</v>
      </c>
      <c r="V313" s="30">
        <v>26576</v>
      </c>
      <c r="W313" s="30">
        <v>79728</v>
      </c>
    </row>
    <row r="314" spans="1:23" ht="12.75">
      <c r="A314" s="23" t="s">
        <v>26</v>
      </c>
      <c r="B314" s="24" t="s">
        <v>568</v>
      </c>
      <c r="C314" s="25" t="s">
        <v>569</v>
      </c>
      <c r="D314" s="26">
        <v>201287486</v>
      </c>
      <c r="E314" s="27">
        <v>202010000</v>
      </c>
      <c r="F314" s="27">
        <v>190741563</v>
      </c>
      <c r="G314" s="28">
        <f t="shared" si="56"/>
        <v>0.9442184198802039</v>
      </c>
      <c r="H314" s="29">
        <v>37812864</v>
      </c>
      <c r="I314" s="27">
        <v>8962996</v>
      </c>
      <c r="J314" s="30">
        <v>8383715</v>
      </c>
      <c r="K314" s="30">
        <v>55159575</v>
      </c>
      <c r="L314" s="29">
        <v>8666798</v>
      </c>
      <c r="M314" s="27">
        <v>8982910</v>
      </c>
      <c r="N314" s="30">
        <v>34431779</v>
      </c>
      <c r="O314" s="30">
        <v>52081487</v>
      </c>
      <c r="P314" s="29">
        <v>8998078</v>
      </c>
      <c r="Q314" s="27">
        <v>9065326</v>
      </c>
      <c r="R314" s="30">
        <v>9239159</v>
      </c>
      <c r="S314" s="30">
        <v>27302563</v>
      </c>
      <c r="T314" s="29">
        <v>0</v>
      </c>
      <c r="U314" s="27">
        <v>28098969</v>
      </c>
      <c r="V314" s="30">
        <v>28098969</v>
      </c>
      <c r="W314" s="30">
        <v>56197938</v>
      </c>
    </row>
    <row r="315" spans="1:23" ht="12.75">
      <c r="A315" s="23" t="s">
        <v>45</v>
      </c>
      <c r="B315" s="24" t="s">
        <v>570</v>
      </c>
      <c r="C315" s="25" t="s">
        <v>571</v>
      </c>
      <c r="D315" s="26">
        <v>107991920</v>
      </c>
      <c r="E315" s="27">
        <v>109806720</v>
      </c>
      <c r="F315" s="27">
        <v>109278984</v>
      </c>
      <c r="G315" s="28">
        <f t="shared" si="56"/>
        <v>0.9951939553426239</v>
      </c>
      <c r="H315" s="29">
        <v>29996624</v>
      </c>
      <c r="I315" s="27">
        <v>2763649</v>
      </c>
      <c r="J315" s="30">
        <v>1510089</v>
      </c>
      <c r="K315" s="30">
        <v>34270362</v>
      </c>
      <c r="L315" s="29">
        <v>666298</v>
      </c>
      <c r="M315" s="27">
        <v>32939793</v>
      </c>
      <c r="N315" s="30">
        <v>613527</v>
      </c>
      <c r="O315" s="30">
        <v>34219618</v>
      </c>
      <c r="P315" s="29">
        <v>819294</v>
      </c>
      <c r="Q315" s="27">
        <v>2473628</v>
      </c>
      <c r="R315" s="30">
        <v>709594</v>
      </c>
      <c r="S315" s="30">
        <v>4002516</v>
      </c>
      <c r="T315" s="29">
        <v>34005513</v>
      </c>
      <c r="U315" s="27">
        <v>340021</v>
      </c>
      <c r="V315" s="30">
        <v>2440954</v>
      </c>
      <c r="W315" s="30">
        <v>36786488</v>
      </c>
    </row>
    <row r="316" spans="1:23" ht="12.75">
      <c r="A316" s="53"/>
      <c r="B316" s="54" t="s">
        <v>572</v>
      </c>
      <c r="C316" s="55"/>
      <c r="D316" s="56">
        <f>SUM(D311:D315)</f>
        <v>2154523481</v>
      </c>
      <c r="E316" s="57">
        <f>SUM(E311:E315)</f>
        <v>2181086436</v>
      </c>
      <c r="F316" s="57">
        <f>SUM(F311:F315)</f>
        <v>2091871345</v>
      </c>
      <c r="G316" s="58">
        <f t="shared" si="56"/>
        <v>0.9590960314421946</v>
      </c>
      <c r="H316" s="59">
        <f aca="true" t="shared" si="61" ref="H316:W316">SUM(H311:H315)</f>
        <v>394712021</v>
      </c>
      <c r="I316" s="57">
        <f t="shared" si="61"/>
        <v>154659102</v>
      </c>
      <c r="J316" s="60">
        <f t="shared" si="61"/>
        <v>119352483</v>
      </c>
      <c r="K316" s="60">
        <f t="shared" si="61"/>
        <v>668723606</v>
      </c>
      <c r="L316" s="59">
        <f t="shared" si="61"/>
        <v>145747891</v>
      </c>
      <c r="M316" s="57">
        <f t="shared" si="61"/>
        <v>151076714</v>
      </c>
      <c r="N316" s="60">
        <f t="shared" si="61"/>
        <v>230043477</v>
      </c>
      <c r="O316" s="60">
        <f t="shared" si="61"/>
        <v>526868082</v>
      </c>
      <c r="P316" s="59">
        <f t="shared" si="61"/>
        <v>148023962</v>
      </c>
      <c r="Q316" s="57">
        <f t="shared" si="61"/>
        <v>130092467</v>
      </c>
      <c r="R316" s="60">
        <f t="shared" si="61"/>
        <v>164370504</v>
      </c>
      <c r="S316" s="60">
        <f t="shared" si="61"/>
        <v>442486933</v>
      </c>
      <c r="T316" s="59">
        <f t="shared" si="61"/>
        <v>157183683</v>
      </c>
      <c r="U316" s="57">
        <f t="shared" si="61"/>
        <v>140560816</v>
      </c>
      <c r="V316" s="60">
        <f t="shared" si="61"/>
        <v>156048225</v>
      </c>
      <c r="W316" s="60">
        <f t="shared" si="61"/>
        <v>453792724</v>
      </c>
    </row>
    <row r="317" spans="1:23" ht="12.75">
      <c r="A317" s="39"/>
      <c r="B317" s="40" t="s">
        <v>573</v>
      </c>
      <c r="C317" s="41"/>
      <c r="D317" s="42">
        <f>SUM(D280:D283,D285:D291,D293:D301,D303:D309,D311:D315)</f>
        <v>5749252914</v>
      </c>
      <c r="E317" s="43">
        <f>SUM(E280:E283,E285:E291,E293:E301,E303:E309,E311:E315)</f>
        <v>5643025488</v>
      </c>
      <c r="F317" s="43">
        <f>SUM(F280:F283,F285:F291,F293:F301,F303:F309,F311:F315)</f>
        <v>5424795670</v>
      </c>
      <c r="G317" s="44">
        <f t="shared" si="56"/>
        <v>0.9613275150955689</v>
      </c>
      <c r="H317" s="45">
        <f aca="true" t="shared" si="62" ref="H317:W317">SUM(H280:H283,H285:H291,H293:H301,H303:H309,H311:H315)</f>
        <v>1203378205</v>
      </c>
      <c r="I317" s="43">
        <f t="shared" si="62"/>
        <v>351101318</v>
      </c>
      <c r="J317" s="46">
        <f t="shared" si="62"/>
        <v>329556852</v>
      </c>
      <c r="K317" s="46">
        <f t="shared" si="62"/>
        <v>1884036375</v>
      </c>
      <c r="L317" s="45">
        <f t="shared" si="62"/>
        <v>329023466</v>
      </c>
      <c r="M317" s="43">
        <f t="shared" si="62"/>
        <v>481241496</v>
      </c>
      <c r="N317" s="46">
        <f t="shared" si="62"/>
        <v>478371072</v>
      </c>
      <c r="O317" s="46">
        <f t="shared" si="62"/>
        <v>1288636034</v>
      </c>
      <c r="P317" s="45">
        <f t="shared" si="62"/>
        <v>343407466</v>
      </c>
      <c r="Q317" s="43">
        <f t="shared" si="62"/>
        <v>342339433</v>
      </c>
      <c r="R317" s="46">
        <f t="shared" si="62"/>
        <v>553130768</v>
      </c>
      <c r="S317" s="46">
        <f t="shared" si="62"/>
        <v>1238877667</v>
      </c>
      <c r="T317" s="45">
        <f t="shared" si="62"/>
        <v>354370271</v>
      </c>
      <c r="U317" s="43">
        <f t="shared" si="62"/>
        <v>317152991</v>
      </c>
      <c r="V317" s="46">
        <f t="shared" si="62"/>
        <v>341722332</v>
      </c>
      <c r="W317" s="46">
        <f t="shared" si="62"/>
        <v>1013245594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574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20</v>
      </c>
      <c r="B320" s="24" t="s">
        <v>575</v>
      </c>
      <c r="C320" s="25" t="s">
        <v>576</v>
      </c>
      <c r="D320" s="26">
        <v>28436210391</v>
      </c>
      <c r="E320" s="27">
        <v>29120624607</v>
      </c>
      <c r="F320" s="27">
        <v>28863201385</v>
      </c>
      <c r="G320" s="28">
        <f aca="true" t="shared" si="63" ref="G320:G357">IF($E320=0,0,$F320/$E320)</f>
        <v>0.9911601064374793</v>
      </c>
      <c r="H320" s="29">
        <v>2402187795</v>
      </c>
      <c r="I320" s="27">
        <v>2771258548</v>
      </c>
      <c r="J320" s="30">
        <v>1945429769</v>
      </c>
      <c r="K320" s="30">
        <v>7118876112</v>
      </c>
      <c r="L320" s="29">
        <v>1999066824</v>
      </c>
      <c r="M320" s="27">
        <v>2034654753</v>
      </c>
      <c r="N320" s="30">
        <v>3236909198</v>
      </c>
      <c r="O320" s="30">
        <v>7270630775</v>
      </c>
      <c r="P320" s="29">
        <v>2466377890</v>
      </c>
      <c r="Q320" s="27">
        <v>2423134885</v>
      </c>
      <c r="R320" s="30">
        <v>3261744877</v>
      </c>
      <c r="S320" s="30">
        <v>8151257652</v>
      </c>
      <c r="T320" s="29">
        <v>2163119417</v>
      </c>
      <c r="U320" s="27">
        <v>2252582771</v>
      </c>
      <c r="V320" s="30">
        <v>1906734658</v>
      </c>
      <c r="W320" s="30">
        <v>6322436846</v>
      </c>
    </row>
    <row r="321" spans="1:23" ht="12.75">
      <c r="A321" s="31"/>
      <c r="B321" s="32" t="s">
        <v>25</v>
      </c>
      <c r="C321" s="33"/>
      <c r="D321" s="34">
        <f>D320</f>
        <v>28436210391</v>
      </c>
      <c r="E321" s="35">
        <f>E320</f>
        <v>29120624607</v>
      </c>
      <c r="F321" s="35">
        <f>F320</f>
        <v>28863201385</v>
      </c>
      <c r="G321" s="36">
        <f t="shared" si="63"/>
        <v>0.9911601064374793</v>
      </c>
      <c r="H321" s="37">
        <f aca="true" t="shared" si="64" ref="H321:W321">H320</f>
        <v>2402187795</v>
      </c>
      <c r="I321" s="35">
        <f t="shared" si="64"/>
        <v>2771258548</v>
      </c>
      <c r="J321" s="38">
        <f t="shared" si="64"/>
        <v>1945429769</v>
      </c>
      <c r="K321" s="38">
        <f t="shared" si="64"/>
        <v>7118876112</v>
      </c>
      <c r="L321" s="37">
        <f t="shared" si="64"/>
        <v>1999066824</v>
      </c>
      <c r="M321" s="35">
        <f t="shared" si="64"/>
        <v>2034654753</v>
      </c>
      <c r="N321" s="38">
        <f t="shared" si="64"/>
        <v>3236909198</v>
      </c>
      <c r="O321" s="38">
        <f t="shared" si="64"/>
        <v>7270630775</v>
      </c>
      <c r="P321" s="37">
        <f t="shared" si="64"/>
        <v>2466377890</v>
      </c>
      <c r="Q321" s="35">
        <f t="shared" si="64"/>
        <v>2423134885</v>
      </c>
      <c r="R321" s="38">
        <f t="shared" si="64"/>
        <v>3261744877</v>
      </c>
      <c r="S321" s="38">
        <f t="shared" si="64"/>
        <v>8151257652</v>
      </c>
      <c r="T321" s="37">
        <f t="shared" si="64"/>
        <v>2163119417</v>
      </c>
      <c r="U321" s="35">
        <f t="shared" si="64"/>
        <v>2252582771</v>
      </c>
      <c r="V321" s="38">
        <f t="shared" si="64"/>
        <v>1906734658</v>
      </c>
      <c r="W321" s="38">
        <f t="shared" si="64"/>
        <v>6322436846</v>
      </c>
    </row>
    <row r="322" spans="1:23" ht="12.75">
      <c r="A322" s="23" t="s">
        <v>26</v>
      </c>
      <c r="B322" s="24" t="s">
        <v>577</v>
      </c>
      <c r="C322" s="25" t="s">
        <v>578</v>
      </c>
      <c r="D322" s="26">
        <v>227768004</v>
      </c>
      <c r="E322" s="27">
        <v>233320360</v>
      </c>
      <c r="F322" s="27">
        <v>212381465</v>
      </c>
      <c r="G322" s="28">
        <f t="shared" si="63"/>
        <v>0.9102568888544489</v>
      </c>
      <c r="H322" s="29">
        <v>35103840</v>
      </c>
      <c r="I322" s="27">
        <v>14560477</v>
      </c>
      <c r="J322" s="30">
        <v>12641962</v>
      </c>
      <c r="K322" s="30">
        <v>62306279</v>
      </c>
      <c r="L322" s="29">
        <v>14496082</v>
      </c>
      <c r="M322" s="27">
        <v>14487885</v>
      </c>
      <c r="N322" s="30">
        <v>18901958</v>
      </c>
      <c r="O322" s="30">
        <v>47885925</v>
      </c>
      <c r="P322" s="29">
        <v>20203304</v>
      </c>
      <c r="Q322" s="27">
        <v>15471674</v>
      </c>
      <c r="R322" s="30">
        <v>25509640</v>
      </c>
      <c r="S322" s="30">
        <v>61184618</v>
      </c>
      <c r="T322" s="29">
        <v>15733983</v>
      </c>
      <c r="U322" s="27">
        <v>12347989</v>
      </c>
      <c r="V322" s="30">
        <v>12922671</v>
      </c>
      <c r="W322" s="30">
        <v>41004643</v>
      </c>
    </row>
    <row r="323" spans="1:23" ht="12.75">
      <c r="A323" s="23" t="s">
        <v>26</v>
      </c>
      <c r="B323" s="24" t="s">
        <v>579</v>
      </c>
      <c r="C323" s="25" t="s">
        <v>580</v>
      </c>
      <c r="D323" s="26">
        <v>187424600</v>
      </c>
      <c r="E323" s="27">
        <v>224849142</v>
      </c>
      <c r="F323" s="27">
        <v>211302670</v>
      </c>
      <c r="G323" s="28">
        <f t="shared" si="63"/>
        <v>0.939753063411734</v>
      </c>
      <c r="H323" s="29">
        <v>29917873</v>
      </c>
      <c r="I323" s="27">
        <v>12403559</v>
      </c>
      <c r="J323" s="30">
        <v>11955377</v>
      </c>
      <c r="K323" s="30">
        <v>54276809</v>
      </c>
      <c r="L323" s="29">
        <v>20120386</v>
      </c>
      <c r="M323" s="27">
        <v>22431938</v>
      </c>
      <c r="N323" s="30">
        <v>14695771</v>
      </c>
      <c r="O323" s="30">
        <v>57248095</v>
      </c>
      <c r="P323" s="29">
        <v>20646626</v>
      </c>
      <c r="Q323" s="27">
        <v>11701048</v>
      </c>
      <c r="R323" s="30">
        <v>22215931</v>
      </c>
      <c r="S323" s="30">
        <v>54563605</v>
      </c>
      <c r="T323" s="29">
        <v>14318733</v>
      </c>
      <c r="U323" s="27">
        <v>17113160</v>
      </c>
      <c r="V323" s="30">
        <v>13782268</v>
      </c>
      <c r="W323" s="30">
        <v>45214161</v>
      </c>
    </row>
    <row r="324" spans="1:23" ht="12.75">
      <c r="A324" s="23" t="s">
        <v>26</v>
      </c>
      <c r="B324" s="24" t="s">
        <v>581</v>
      </c>
      <c r="C324" s="25" t="s">
        <v>582</v>
      </c>
      <c r="D324" s="26">
        <v>226318471</v>
      </c>
      <c r="E324" s="27">
        <v>232019571</v>
      </c>
      <c r="F324" s="27">
        <v>231746812</v>
      </c>
      <c r="G324" s="28">
        <f t="shared" si="63"/>
        <v>0.9988244138249872</v>
      </c>
      <c r="H324" s="29">
        <v>35098964</v>
      </c>
      <c r="I324" s="27">
        <v>15784092</v>
      </c>
      <c r="J324" s="30">
        <v>14898587</v>
      </c>
      <c r="K324" s="30">
        <v>65781643</v>
      </c>
      <c r="L324" s="29">
        <v>16083057</v>
      </c>
      <c r="M324" s="27">
        <v>23274685</v>
      </c>
      <c r="N324" s="30">
        <v>15366274</v>
      </c>
      <c r="O324" s="30">
        <v>54724016</v>
      </c>
      <c r="P324" s="29">
        <v>17637116</v>
      </c>
      <c r="Q324" s="27">
        <v>17603232</v>
      </c>
      <c r="R324" s="30">
        <v>25835110</v>
      </c>
      <c r="S324" s="30">
        <v>61075458</v>
      </c>
      <c r="T324" s="29">
        <v>16428589</v>
      </c>
      <c r="U324" s="27">
        <v>16890411</v>
      </c>
      <c r="V324" s="30">
        <v>16846695</v>
      </c>
      <c r="W324" s="30">
        <v>50165695</v>
      </c>
    </row>
    <row r="325" spans="1:23" ht="12.75">
      <c r="A325" s="23" t="s">
        <v>26</v>
      </c>
      <c r="B325" s="24" t="s">
        <v>583</v>
      </c>
      <c r="C325" s="25" t="s">
        <v>584</v>
      </c>
      <c r="D325" s="26">
        <v>741754925</v>
      </c>
      <c r="E325" s="27">
        <v>740127757</v>
      </c>
      <c r="F325" s="27">
        <v>705189438</v>
      </c>
      <c r="G325" s="28">
        <f t="shared" si="63"/>
        <v>0.9527942052307059</v>
      </c>
      <c r="H325" s="29">
        <v>74874798</v>
      </c>
      <c r="I325" s="27">
        <v>92224304</v>
      </c>
      <c r="J325" s="30">
        <v>50878533</v>
      </c>
      <c r="K325" s="30">
        <v>217977635</v>
      </c>
      <c r="L325" s="29">
        <v>55035916</v>
      </c>
      <c r="M325" s="27">
        <v>50794329</v>
      </c>
      <c r="N325" s="30">
        <v>69653356</v>
      </c>
      <c r="O325" s="30">
        <v>175483601</v>
      </c>
      <c r="P325" s="29">
        <v>53431082</v>
      </c>
      <c r="Q325" s="27">
        <v>52970558</v>
      </c>
      <c r="R325" s="30">
        <v>67305523</v>
      </c>
      <c r="S325" s="30">
        <v>173707163</v>
      </c>
      <c r="T325" s="29">
        <v>54760137</v>
      </c>
      <c r="U325" s="27">
        <v>52419091</v>
      </c>
      <c r="V325" s="30">
        <v>30841811</v>
      </c>
      <c r="W325" s="30">
        <v>138021039</v>
      </c>
    </row>
    <row r="326" spans="1:23" ht="12.75">
      <c r="A326" s="23" t="s">
        <v>26</v>
      </c>
      <c r="B326" s="24" t="s">
        <v>585</v>
      </c>
      <c r="C326" s="25" t="s">
        <v>586</v>
      </c>
      <c r="D326" s="26">
        <v>436135731</v>
      </c>
      <c r="E326" s="27">
        <v>480873594</v>
      </c>
      <c r="F326" s="27">
        <v>442775560</v>
      </c>
      <c r="G326" s="28">
        <f t="shared" si="63"/>
        <v>0.9207732874598226</v>
      </c>
      <c r="H326" s="29">
        <v>56427562</v>
      </c>
      <c r="I326" s="27">
        <v>32667514</v>
      </c>
      <c r="J326" s="30">
        <v>28501799</v>
      </c>
      <c r="K326" s="30">
        <v>117596875</v>
      </c>
      <c r="L326" s="29">
        <v>32403626</v>
      </c>
      <c r="M326" s="27">
        <v>44349048</v>
      </c>
      <c r="N326" s="30">
        <v>31557038</v>
      </c>
      <c r="O326" s="30">
        <v>108309712</v>
      </c>
      <c r="P326" s="29">
        <v>37859897</v>
      </c>
      <c r="Q326" s="27">
        <v>29940863</v>
      </c>
      <c r="R326" s="30">
        <v>44583326</v>
      </c>
      <c r="S326" s="30">
        <v>112384086</v>
      </c>
      <c r="T326" s="29">
        <v>30305411</v>
      </c>
      <c r="U326" s="27">
        <v>29525585</v>
      </c>
      <c r="V326" s="30">
        <v>44653891</v>
      </c>
      <c r="W326" s="30">
        <v>104484887</v>
      </c>
    </row>
    <row r="327" spans="1:23" ht="12.75">
      <c r="A327" s="23" t="s">
        <v>45</v>
      </c>
      <c r="B327" s="24" t="s">
        <v>587</v>
      </c>
      <c r="C327" s="25" t="s">
        <v>588</v>
      </c>
      <c r="D327" s="26">
        <v>282274070</v>
      </c>
      <c r="E327" s="27">
        <v>314036790</v>
      </c>
      <c r="F327" s="27">
        <v>342371212</v>
      </c>
      <c r="G327" s="28">
        <f t="shared" si="63"/>
        <v>1.0902264413032625</v>
      </c>
      <c r="H327" s="29">
        <v>45727368</v>
      </c>
      <c r="I327" s="27">
        <v>16018065</v>
      </c>
      <c r="J327" s="30">
        <v>20148850</v>
      </c>
      <c r="K327" s="30">
        <v>81894283</v>
      </c>
      <c r="L327" s="29">
        <v>18950267</v>
      </c>
      <c r="M327" s="27">
        <v>17352076</v>
      </c>
      <c r="N327" s="30">
        <v>44968979</v>
      </c>
      <c r="O327" s="30">
        <v>81271322</v>
      </c>
      <c r="P327" s="29">
        <v>36324993</v>
      </c>
      <c r="Q327" s="27">
        <v>5395913</v>
      </c>
      <c r="R327" s="30">
        <v>34974793</v>
      </c>
      <c r="S327" s="30">
        <v>76695699</v>
      </c>
      <c r="T327" s="29">
        <v>36691789</v>
      </c>
      <c r="U327" s="27">
        <v>13050265</v>
      </c>
      <c r="V327" s="30">
        <v>52767854</v>
      </c>
      <c r="W327" s="30">
        <v>102509908</v>
      </c>
    </row>
    <row r="328" spans="1:23" ht="12.75">
      <c r="A328" s="31"/>
      <c r="B328" s="32" t="s">
        <v>589</v>
      </c>
      <c r="C328" s="33"/>
      <c r="D328" s="34">
        <f>SUM(D322:D327)</f>
        <v>2101675801</v>
      </c>
      <c r="E328" s="35">
        <f>SUM(E322:E327)</f>
        <v>2225227214</v>
      </c>
      <c r="F328" s="35">
        <f>SUM(F322:F327)</f>
        <v>2145767157</v>
      </c>
      <c r="G328" s="36">
        <f t="shared" si="63"/>
        <v>0.964291261359704</v>
      </c>
      <c r="H328" s="37">
        <f aca="true" t="shared" si="65" ref="H328:W328">SUM(H322:H327)</f>
        <v>277150405</v>
      </c>
      <c r="I328" s="35">
        <f t="shared" si="65"/>
        <v>183658011</v>
      </c>
      <c r="J328" s="38">
        <f t="shared" si="65"/>
        <v>139025108</v>
      </c>
      <c r="K328" s="38">
        <f t="shared" si="65"/>
        <v>599833524</v>
      </c>
      <c r="L328" s="37">
        <f t="shared" si="65"/>
        <v>157089334</v>
      </c>
      <c r="M328" s="35">
        <f t="shared" si="65"/>
        <v>172689961</v>
      </c>
      <c r="N328" s="38">
        <f t="shared" si="65"/>
        <v>195143376</v>
      </c>
      <c r="O328" s="38">
        <f t="shared" si="65"/>
        <v>524922671</v>
      </c>
      <c r="P328" s="37">
        <f t="shared" si="65"/>
        <v>186103018</v>
      </c>
      <c r="Q328" s="35">
        <f t="shared" si="65"/>
        <v>133083288</v>
      </c>
      <c r="R328" s="38">
        <f t="shared" si="65"/>
        <v>220424323</v>
      </c>
      <c r="S328" s="38">
        <f t="shared" si="65"/>
        <v>539610629</v>
      </c>
      <c r="T328" s="37">
        <f t="shared" si="65"/>
        <v>168238642</v>
      </c>
      <c r="U328" s="35">
        <f t="shared" si="65"/>
        <v>141346501</v>
      </c>
      <c r="V328" s="38">
        <f t="shared" si="65"/>
        <v>171815190</v>
      </c>
      <c r="W328" s="38">
        <f t="shared" si="65"/>
        <v>481400333</v>
      </c>
    </row>
    <row r="329" spans="1:23" ht="12.75">
      <c r="A329" s="23" t="s">
        <v>26</v>
      </c>
      <c r="B329" s="24" t="s">
        <v>590</v>
      </c>
      <c r="C329" s="25" t="s">
        <v>591</v>
      </c>
      <c r="D329" s="26">
        <v>401861435</v>
      </c>
      <c r="E329" s="27">
        <v>421194579</v>
      </c>
      <c r="F329" s="27">
        <v>400088308</v>
      </c>
      <c r="G329" s="28">
        <f t="shared" si="63"/>
        <v>0.9498894998836156</v>
      </c>
      <c r="H329" s="29">
        <v>79349191</v>
      </c>
      <c r="I329" s="27">
        <v>26036762</v>
      </c>
      <c r="J329" s="30">
        <v>27244527</v>
      </c>
      <c r="K329" s="30">
        <v>132630480</v>
      </c>
      <c r="L329" s="29">
        <v>23937574</v>
      </c>
      <c r="M329" s="27">
        <v>31040562</v>
      </c>
      <c r="N329" s="30">
        <v>24469505</v>
      </c>
      <c r="O329" s="30">
        <v>79447641</v>
      </c>
      <c r="P329" s="29">
        <v>34249307</v>
      </c>
      <c r="Q329" s="27">
        <v>27727726</v>
      </c>
      <c r="R329" s="30">
        <v>32980139</v>
      </c>
      <c r="S329" s="30">
        <v>94957172</v>
      </c>
      <c r="T329" s="29">
        <v>34286296</v>
      </c>
      <c r="U329" s="27">
        <v>32039611</v>
      </c>
      <c r="V329" s="30">
        <v>26727108</v>
      </c>
      <c r="W329" s="30">
        <v>93053015</v>
      </c>
    </row>
    <row r="330" spans="1:23" ht="12.75">
      <c r="A330" s="23" t="s">
        <v>26</v>
      </c>
      <c r="B330" s="24" t="s">
        <v>592</v>
      </c>
      <c r="C330" s="25" t="s">
        <v>593</v>
      </c>
      <c r="D330" s="26">
        <v>1511798367</v>
      </c>
      <c r="E330" s="27">
        <v>1567203091</v>
      </c>
      <c r="F330" s="27">
        <v>1459725073</v>
      </c>
      <c r="G330" s="28">
        <f t="shared" si="63"/>
        <v>0.9314204913088702</v>
      </c>
      <c r="H330" s="29">
        <v>430776281</v>
      </c>
      <c r="I330" s="27">
        <v>90424665</v>
      </c>
      <c r="J330" s="30">
        <v>100164858</v>
      </c>
      <c r="K330" s="30">
        <v>621365804</v>
      </c>
      <c r="L330" s="29">
        <v>82483698</v>
      </c>
      <c r="M330" s="27">
        <v>84863886</v>
      </c>
      <c r="N330" s="30">
        <v>91185354</v>
      </c>
      <c r="O330" s="30">
        <v>258532938</v>
      </c>
      <c r="P330" s="29">
        <v>87421653</v>
      </c>
      <c r="Q330" s="27">
        <v>90054963</v>
      </c>
      <c r="R330" s="30">
        <v>110001418</v>
      </c>
      <c r="S330" s="30">
        <v>287478034</v>
      </c>
      <c r="T330" s="29">
        <v>112134613</v>
      </c>
      <c r="U330" s="27">
        <v>97237544</v>
      </c>
      <c r="V330" s="30">
        <v>82976140</v>
      </c>
      <c r="W330" s="30">
        <v>292348297</v>
      </c>
    </row>
    <row r="331" spans="1:23" ht="12.75">
      <c r="A331" s="23" t="s">
        <v>26</v>
      </c>
      <c r="B331" s="24" t="s">
        <v>594</v>
      </c>
      <c r="C331" s="25" t="s">
        <v>595</v>
      </c>
      <c r="D331" s="26">
        <v>1056997841</v>
      </c>
      <c r="E331" s="27">
        <v>1111606321</v>
      </c>
      <c r="F331" s="27">
        <v>1054326529</v>
      </c>
      <c r="G331" s="28">
        <f t="shared" si="63"/>
        <v>0.9484711530351221</v>
      </c>
      <c r="H331" s="29">
        <v>410356077</v>
      </c>
      <c r="I331" s="27">
        <v>40602536</v>
      </c>
      <c r="J331" s="30">
        <v>58701994</v>
      </c>
      <c r="K331" s="30">
        <v>509660607</v>
      </c>
      <c r="L331" s="29">
        <v>54595487</v>
      </c>
      <c r="M331" s="27">
        <v>50355938</v>
      </c>
      <c r="N331" s="30">
        <v>75389625</v>
      </c>
      <c r="O331" s="30">
        <v>180341050</v>
      </c>
      <c r="P331" s="29">
        <v>48891598</v>
      </c>
      <c r="Q331" s="27">
        <v>66775651</v>
      </c>
      <c r="R331" s="30">
        <v>76775651</v>
      </c>
      <c r="S331" s="30">
        <v>192442900</v>
      </c>
      <c r="T331" s="29">
        <v>56394516</v>
      </c>
      <c r="U331" s="27">
        <v>56028792</v>
      </c>
      <c r="V331" s="30">
        <v>59458664</v>
      </c>
      <c r="W331" s="30">
        <v>171881972</v>
      </c>
    </row>
    <row r="332" spans="1:23" ht="12.75">
      <c r="A332" s="23" t="s">
        <v>26</v>
      </c>
      <c r="B332" s="24" t="s">
        <v>596</v>
      </c>
      <c r="C332" s="25" t="s">
        <v>597</v>
      </c>
      <c r="D332" s="26">
        <v>705383332</v>
      </c>
      <c r="E332" s="27">
        <v>765080347</v>
      </c>
      <c r="F332" s="27">
        <v>698070119</v>
      </c>
      <c r="G332" s="28">
        <f t="shared" si="63"/>
        <v>0.9124141297541394</v>
      </c>
      <c r="H332" s="29">
        <v>53363030</v>
      </c>
      <c r="I332" s="27">
        <v>54993512</v>
      </c>
      <c r="J332" s="30">
        <v>48812335</v>
      </c>
      <c r="K332" s="30">
        <v>157168877</v>
      </c>
      <c r="L332" s="29">
        <v>55991317</v>
      </c>
      <c r="M332" s="27">
        <v>55755235</v>
      </c>
      <c r="N332" s="30">
        <v>55822215</v>
      </c>
      <c r="O332" s="30">
        <v>167568767</v>
      </c>
      <c r="P332" s="29">
        <v>68878054</v>
      </c>
      <c r="Q332" s="27">
        <v>59072323</v>
      </c>
      <c r="R332" s="30">
        <v>92791072</v>
      </c>
      <c r="S332" s="30">
        <v>220741449</v>
      </c>
      <c r="T332" s="29">
        <v>46846800</v>
      </c>
      <c r="U332" s="27">
        <v>48581797</v>
      </c>
      <c r="V332" s="30">
        <v>57162429</v>
      </c>
      <c r="W332" s="30">
        <v>152591026</v>
      </c>
    </row>
    <row r="333" spans="1:23" ht="12.75">
      <c r="A333" s="23" t="s">
        <v>26</v>
      </c>
      <c r="B333" s="24" t="s">
        <v>598</v>
      </c>
      <c r="C333" s="25" t="s">
        <v>599</v>
      </c>
      <c r="D333" s="26">
        <v>478863260</v>
      </c>
      <c r="E333" s="27">
        <v>489634823</v>
      </c>
      <c r="F333" s="27">
        <v>462955241</v>
      </c>
      <c r="G333" s="28">
        <f t="shared" si="63"/>
        <v>0.9455112652394007</v>
      </c>
      <c r="H333" s="29">
        <v>71546561</v>
      </c>
      <c r="I333" s="27">
        <v>29118961</v>
      </c>
      <c r="J333" s="30">
        <v>27878001</v>
      </c>
      <c r="K333" s="30">
        <v>128543523</v>
      </c>
      <c r="L333" s="29">
        <v>27176863</v>
      </c>
      <c r="M333" s="27">
        <v>49312461</v>
      </c>
      <c r="N333" s="30">
        <v>34455084</v>
      </c>
      <c r="O333" s="30">
        <v>110944408</v>
      </c>
      <c r="P333" s="29">
        <v>33147209</v>
      </c>
      <c r="Q333" s="27">
        <v>37897734</v>
      </c>
      <c r="R333" s="30">
        <v>54620517</v>
      </c>
      <c r="S333" s="30">
        <v>125665460</v>
      </c>
      <c r="T333" s="29">
        <v>38234617</v>
      </c>
      <c r="U333" s="27">
        <v>31257991</v>
      </c>
      <c r="V333" s="30">
        <v>28309242</v>
      </c>
      <c r="W333" s="30">
        <v>97801850</v>
      </c>
    </row>
    <row r="334" spans="1:23" ht="12.75">
      <c r="A334" s="23" t="s">
        <v>45</v>
      </c>
      <c r="B334" s="24" t="s">
        <v>600</v>
      </c>
      <c r="C334" s="25" t="s">
        <v>601</v>
      </c>
      <c r="D334" s="26">
        <v>358109134</v>
      </c>
      <c r="E334" s="27">
        <v>359445771</v>
      </c>
      <c r="F334" s="27">
        <v>353147172</v>
      </c>
      <c r="G334" s="28">
        <f t="shared" si="63"/>
        <v>0.9824769144383674</v>
      </c>
      <c r="H334" s="29">
        <v>100538592</v>
      </c>
      <c r="I334" s="27">
        <v>2273705</v>
      </c>
      <c r="J334" s="30">
        <v>1546146</v>
      </c>
      <c r="K334" s="30">
        <v>104358443</v>
      </c>
      <c r="L334" s="29">
        <v>18580953</v>
      </c>
      <c r="M334" s="27">
        <v>74818194</v>
      </c>
      <c r="N334" s="30">
        <v>26176166</v>
      </c>
      <c r="O334" s="30">
        <v>119575313</v>
      </c>
      <c r="P334" s="29">
        <v>1588369</v>
      </c>
      <c r="Q334" s="27">
        <v>23008763</v>
      </c>
      <c r="R334" s="30">
        <v>66996917</v>
      </c>
      <c r="S334" s="30">
        <v>91594049</v>
      </c>
      <c r="T334" s="29">
        <v>15568146</v>
      </c>
      <c r="U334" s="27">
        <v>3570845</v>
      </c>
      <c r="V334" s="30">
        <v>18480376</v>
      </c>
      <c r="W334" s="30">
        <v>37619367</v>
      </c>
    </row>
    <row r="335" spans="1:23" ht="12.75">
      <c r="A335" s="31"/>
      <c r="B335" s="32" t="s">
        <v>602</v>
      </c>
      <c r="C335" s="33"/>
      <c r="D335" s="34">
        <f>SUM(D329:D334)</f>
        <v>4513013369</v>
      </c>
      <c r="E335" s="35">
        <f>SUM(E329:E334)</f>
        <v>4714164932</v>
      </c>
      <c r="F335" s="35">
        <f>SUM(F329:F334)</f>
        <v>4428312442</v>
      </c>
      <c r="G335" s="36">
        <f t="shared" si="63"/>
        <v>0.9393630697857815</v>
      </c>
      <c r="H335" s="37">
        <f aca="true" t="shared" si="66" ref="H335:W335">SUM(H329:H334)</f>
        <v>1145929732</v>
      </c>
      <c r="I335" s="35">
        <f t="shared" si="66"/>
        <v>243450141</v>
      </c>
      <c r="J335" s="38">
        <f t="shared" si="66"/>
        <v>264347861</v>
      </c>
      <c r="K335" s="38">
        <f t="shared" si="66"/>
        <v>1653727734</v>
      </c>
      <c r="L335" s="37">
        <f t="shared" si="66"/>
        <v>262765892</v>
      </c>
      <c r="M335" s="35">
        <f t="shared" si="66"/>
        <v>346146276</v>
      </c>
      <c r="N335" s="38">
        <f t="shared" si="66"/>
        <v>307497949</v>
      </c>
      <c r="O335" s="38">
        <f t="shared" si="66"/>
        <v>916410117</v>
      </c>
      <c r="P335" s="37">
        <f t="shared" si="66"/>
        <v>274176190</v>
      </c>
      <c r="Q335" s="35">
        <f t="shared" si="66"/>
        <v>304537160</v>
      </c>
      <c r="R335" s="38">
        <f t="shared" si="66"/>
        <v>434165714</v>
      </c>
      <c r="S335" s="38">
        <f t="shared" si="66"/>
        <v>1012879064</v>
      </c>
      <c r="T335" s="37">
        <f t="shared" si="66"/>
        <v>303464988</v>
      </c>
      <c r="U335" s="35">
        <f t="shared" si="66"/>
        <v>268716580</v>
      </c>
      <c r="V335" s="38">
        <f t="shared" si="66"/>
        <v>273113959</v>
      </c>
      <c r="W335" s="38">
        <f t="shared" si="66"/>
        <v>845295527</v>
      </c>
    </row>
    <row r="336" spans="1:23" ht="12.75">
      <c r="A336" s="23" t="s">
        <v>26</v>
      </c>
      <c r="B336" s="24" t="s">
        <v>603</v>
      </c>
      <c r="C336" s="25" t="s">
        <v>604</v>
      </c>
      <c r="D336" s="26">
        <v>363906639</v>
      </c>
      <c r="E336" s="27">
        <v>392712436</v>
      </c>
      <c r="F336" s="27">
        <v>378312695</v>
      </c>
      <c r="G336" s="28">
        <f t="shared" si="63"/>
        <v>0.9633326075775202</v>
      </c>
      <c r="H336" s="29">
        <v>72494418</v>
      </c>
      <c r="I336" s="27">
        <v>20596078</v>
      </c>
      <c r="J336" s="30">
        <v>20873356</v>
      </c>
      <c r="K336" s="30">
        <v>113963852</v>
      </c>
      <c r="L336" s="29">
        <v>32112436</v>
      </c>
      <c r="M336" s="27">
        <v>19932937</v>
      </c>
      <c r="N336" s="30">
        <v>45212493</v>
      </c>
      <c r="O336" s="30">
        <v>97257866</v>
      </c>
      <c r="P336" s="29">
        <v>20727972</v>
      </c>
      <c r="Q336" s="27">
        <v>30621256</v>
      </c>
      <c r="R336" s="30">
        <v>44289883</v>
      </c>
      <c r="S336" s="30">
        <v>95639111</v>
      </c>
      <c r="T336" s="29">
        <v>20903950</v>
      </c>
      <c r="U336" s="27">
        <v>24290657</v>
      </c>
      <c r="V336" s="30">
        <v>26257259</v>
      </c>
      <c r="W336" s="30">
        <v>71451866</v>
      </c>
    </row>
    <row r="337" spans="1:23" ht="12.75">
      <c r="A337" s="23" t="s">
        <v>26</v>
      </c>
      <c r="B337" s="24" t="s">
        <v>605</v>
      </c>
      <c r="C337" s="25" t="s">
        <v>606</v>
      </c>
      <c r="D337" s="26">
        <v>786607982</v>
      </c>
      <c r="E337" s="27">
        <v>812401925</v>
      </c>
      <c r="F337" s="27">
        <v>814701682</v>
      </c>
      <c r="G337" s="28">
        <f t="shared" si="63"/>
        <v>1.0028308118546125</v>
      </c>
      <c r="H337" s="29">
        <v>82999602</v>
      </c>
      <c r="I337" s="27">
        <v>61724343</v>
      </c>
      <c r="J337" s="30">
        <v>61494213</v>
      </c>
      <c r="K337" s="30">
        <v>206218158</v>
      </c>
      <c r="L337" s="29">
        <v>60413300</v>
      </c>
      <c r="M337" s="27">
        <v>77360820</v>
      </c>
      <c r="N337" s="30">
        <v>61609414</v>
      </c>
      <c r="O337" s="30">
        <v>199383534</v>
      </c>
      <c r="P337" s="29">
        <v>67638717</v>
      </c>
      <c r="Q337" s="27">
        <v>60414177</v>
      </c>
      <c r="R337" s="30">
        <v>75750165</v>
      </c>
      <c r="S337" s="30">
        <v>203803059</v>
      </c>
      <c r="T337" s="29">
        <v>59877878</v>
      </c>
      <c r="U337" s="27">
        <v>59234810</v>
      </c>
      <c r="V337" s="30">
        <v>86184243</v>
      </c>
      <c r="W337" s="30">
        <v>205296931</v>
      </c>
    </row>
    <row r="338" spans="1:23" ht="12.75">
      <c r="A338" s="23" t="s">
        <v>26</v>
      </c>
      <c r="B338" s="24" t="s">
        <v>607</v>
      </c>
      <c r="C338" s="25" t="s">
        <v>608</v>
      </c>
      <c r="D338" s="26">
        <v>218845070</v>
      </c>
      <c r="E338" s="27">
        <v>230104066</v>
      </c>
      <c r="F338" s="27">
        <v>226012322</v>
      </c>
      <c r="G338" s="28">
        <f t="shared" si="63"/>
        <v>0.9822178544207038</v>
      </c>
      <c r="H338" s="29">
        <v>61441794</v>
      </c>
      <c r="I338" s="27">
        <v>9943670</v>
      </c>
      <c r="J338" s="30">
        <v>11503253</v>
      </c>
      <c r="K338" s="30">
        <v>82888717</v>
      </c>
      <c r="L338" s="29">
        <v>12086174</v>
      </c>
      <c r="M338" s="27">
        <v>10888386</v>
      </c>
      <c r="N338" s="30">
        <v>17384980</v>
      </c>
      <c r="O338" s="30">
        <v>40359540</v>
      </c>
      <c r="P338" s="29">
        <v>32889065</v>
      </c>
      <c r="Q338" s="27">
        <v>10690224</v>
      </c>
      <c r="R338" s="30">
        <v>20719072</v>
      </c>
      <c r="S338" s="30">
        <v>64298361</v>
      </c>
      <c r="T338" s="29">
        <v>10782247</v>
      </c>
      <c r="U338" s="27">
        <v>16003651</v>
      </c>
      <c r="V338" s="30">
        <v>11679806</v>
      </c>
      <c r="W338" s="30">
        <v>38465704</v>
      </c>
    </row>
    <row r="339" spans="1:23" ht="12.75">
      <c r="A339" s="23" t="s">
        <v>26</v>
      </c>
      <c r="B339" s="24" t="s">
        <v>609</v>
      </c>
      <c r="C339" s="25" t="s">
        <v>610</v>
      </c>
      <c r="D339" s="26">
        <v>185216329</v>
      </c>
      <c r="E339" s="27">
        <v>207813284</v>
      </c>
      <c r="F339" s="27">
        <v>183770231</v>
      </c>
      <c r="G339" s="28">
        <f t="shared" si="63"/>
        <v>0.8843045423409988</v>
      </c>
      <c r="H339" s="29">
        <v>45818780</v>
      </c>
      <c r="I339" s="27">
        <v>8224562</v>
      </c>
      <c r="J339" s="30">
        <v>8724385</v>
      </c>
      <c r="K339" s="30">
        <v>62767727</v>
      </c>
      <c r="L339" s="29">
        <v>13994093</v>
      </c>
      <c r="M339" s="27">
        <v>21356963</v>
      </c>
      <c r="N339" s="30">
        <v>15111394</v>
      </c>
      <c r="O339" s="30">
        <v>50462450</v>
      </c>
      <c r="P339" s="29">
        <v>9261897</v>
      </c>
      <c r="Q339" s="27">
        <v>7606864</v>
      </c>
      <c r="R339" s="30">
        <v>14359782</v>
      </c>
      <c r="S339" s="30">
        <v>31228543</v>
      </c>
      <c r="T339" s="29">
        <v>18225413</v>
      </c>
      <c r="U339" s="27">
        <v>8621279</v>
      </c>
      <c r="V339" s="30">
        <v>12464819</v>
      </c>
      <c r="W339" s="30">
        <v>39311511</v>
      </c>
    </row>
    <row r="340" spans="1:23" ht="12.75">
      <c r="A340" s="23" t="s">
        <v>45</v>
      </c>
      <c r="B340" s="24" t="s">
        <v>611</v>
      </c>
      <c r="C340" s="25" t="s">
        <v>612</v>
      </c>
      <c r="D340" s="26">
        <v>113921060</v>
      </c>
      <c r="E340" s="27">
        <v>125180002</v>
      </c>
      <c r="F340" s="27">
        <v>126202252</v>
      </c>
      <c r="G340" s="28">
        <f t="shared" si="63"/>
        <v>1.0081662404830445</v>
      </c>
      <c r="H340" s="29">
        <v>35726371</v>
      </c>
      <c r="I340" s="27">
        <v>478606</v>
      </c>
      <c r="J340" s="30">
        <v>10659341</v>
      </c>
      <c r="K340" s="30">
        <v>46864318</v>
      </c>
      <c r="L340" s="29">
        <v>14046200</v>
      </c>
      <c r="M340" s="27">
        <v>974306</v>
      </c>
      <c r="N340" s="30">
        <v>17810447</v>
      </c>
      <c r="O340" s="30">
        <v>32830953</v>
      </c>
      <c r="P340" s="29">
        <v>8792509</v>
      </c>
      <c r="Q340" s="27">
        <v>4578102</v>
      </c>
      <c r="R340" s="30">
        <v>17265753</v>
      </c>
      <c r="S340" s="30">
        <v>30636364</v>
      </c>
      <c r="T340" s="29">
        <v>9522392</v>
      </c>
      <c r="U340" s="27">
        <v>848586</v>
      </c>
      <c r="V340" s="30">
        <v>5499639</v>
      </c>
      <c r="W340" s="30">
        <v>15870617</v>
      </c>
    </row>
    <row r="341" spans="1:23" ht="12.75">
      <c r="A341" s="31"/>
      <c r="B341" s="32" t="s">
        <v>613</v>
      </c>
      <c r="C341" s="33"/>
      <c r="D341" s="34">
        <f>SUM(D336:D340)</f>
        <v>1668497080</v>
      </c>
      <c r="E341" s="35">
        <f>SUM(E336:E340)</f>
        <v>1768211713</v>
      </c>
      <c r="F341" s="35">
        <f>SUM(F336:F340)</f>
        <v>1728999182</v>
      </c>
      <c r="G341" s="36">
        <f t="shared" si="63"/>
        <v>0.9778236221874863</v>
      </c>
      <c r="H341" s="37">
        <f aca="true" t="shared" si="67" ref="H341:W341">SUM(H336:H340)</f>
        <v>298480965</v>
      </c>
      <c r="I341" s="35">
        <f t="shared" si="67"/>
        <v>100967259</v>
      </c>
      <c r="J341" s="38">
        <f t="shared" si="67"/>
        <v>113254548</v>
      </c>
      <c r="K341" s="38">
        <f t="shared" si="67"/>
        <v>512702772</v>
      </c>
      <c r="L341" s="37">
        <f t="shared" si="67"/>
        <v>132652203</v>
      </c>
      <c r="M341" s="35">
        <f t="shared" si="67"/>
        <v>130513412</v>
      </c>
      <c r="N341" s="38">
        <f t="shared" si="67"/>
        <v>157128728</v>
      </c>
      <c r="O341" s="38">
        <f t="shared" si="67"/>
        <v>420294343</v>
      </c>
      <c r="P341" s="37">
        <f t="shared" si="67"/>
        <v>139310160</v>
      </c>
      <c r="Q341" s="35">
        <f t="shared" si="67"/>
        <v>113910623</v>
      </c>
      <c r="R341" s="38">
        <f t="shared" si="67"/>
        <v>172384655</v>
      </c>
      <c r="S341" s="38">
        <f t="shared" si="67"/>
        <v>425605438</v>
      </c>
      <c r="T341" s="37">
        <f t="shared" si="67"/>
        <v>119311880</v>
      </c>
      <c r="U341" s="35">
        <f t="shared" si="67"/>
        <v>108998983</v>
      </c>
      <c r="V341" s="38">
        <f t="shared" si="67"/>
        <v>142085766</v>
      </c>
      <c r="W341" s="38">
        <f t="shared" si="67"/>
        <v>370396629</v>
      </c>
    </row>
    <row r="342" spans="1:23" ht="12.75">
      <c r="A342" s="23" t="s">
        <v>26</v>
      </c>
      <c r="B342" s="24" t="s">
        <v>614</v>
      </c>
      <c r="C342" s="25" t="s">
        <v>615</v>
      </c>
      <c r="D342" s="26">
        <v>114095510</v>
      </c>
      <c r="E342" s="27">
        <v>114095510</v>
      </c>
      <c r="F342" s="27">
        <v>78342717</v>
      </c>
      <c r="G342" s="28">
        <f t="shared" si="63"/>
        <v>0.6866415426864738</v>
      </c>
      <c r="H342" s="29">
        <v>21134568</v>
      </c>
      <c r="I342" s="27">
        <v>6119470</v>
      </c>
      <c r="J342" s="30">
        <v>2911764</v>
      </c>
      <c r="K342" s="30">
        <v>30165802</v>
      </c>
      <c r="L342" s="29">
        <v>5946094</v>
      </c>
      <c r="M342" s="27">
        <v>5992821</v>
      </c>
      <c r="N342" s="30">
        <v>4065354</v>
      </c>
      <c r="O342" s="30">
        <v>16004269</v>
      </c>
      <c r="P342" s="29">
        <v>4885202</v>
      </c>
      <c r="Q342" s="27">
        <v>5156639</v>
      </c>
      <c r="R342" s="30">
        <v>6607214</v>
      </c>
      <c r="S342" s="30">
        <v>16649055</v>
      </c>
      <c r="T342" s="29">
        <v>4338112</v>
      </c>
      <c r="U342" s="27">
        <v>7115463</v>
      </c>
      <c r="V342" s="30">
        <v>4070016</v>
      </c>
      <c r="W342" s="30">
        <v>15523591</v>
      </c>
    </row>
    <row r="343" spans="1:23" ht="12.75">
      <c r="A343" s="23" t="s">
        <v>26</v>
      </c>
      <c r="B343" s="24" t="s">
        <v>616</v>
      </c>
      <c r="C343" s="25" t="s">
        <v>617</v>
      </c>
      <c r="D343" s="26">
        <v>308082179</v>
      </c>
      <c r="E343" s="27">
        <v>339101885</v>
      </c>
      <c r="F343" s="27">
        <v>317684831</v>
      </c>
      <c r="G343" s="28">
        <f t="shared" si="63"/>
        <v>0.9368418314749267</v>
      </c>
      <c r="H343" s="29">
        <v>98150675</v>
      </c>
      <c r="I343" s="27">
        <v>13084218</v>
      </c>
      <c r="J343" s="30">
        <v>14727680</v>
      </c>
      <c r="K343" s="30">
        <v>125962573</v>
      </c>
      <c r="L343" s="29">
        <v>16785495</v>
      </c>
      <c r="M343" s="27">
        <v>17109517</v>
      </c>
      <c r="N343" s="30">
        <v>26804388</v>
      </c>
      <c r="O343" s="30">
        <v>60699400</v>
      </c>
      <c r="P343" s="29">
        <v>20867417</v>
      </c>
      <c r="Q343" s="27">
        <v>19217320</v>
      </c>
      <c r="R343" s="30">
        <v>33283007</v>
      </c>
      <c r="S343" s="30">
        <v>73367744</v>
      </c>
      <c r="T343" s="29">
        <v>17427426</v>
      </c>
      <c r="U343" s="27">
        <v>16870319</v>
      </c>
      <c r="V343" s="30">
        <v>23357369</v>
      </c>
      <c r="W343" s="30">
        <v>57655114</v>
      </c>
    </row>
    <row r="344" spans="1:23" ht="12.75">
      <c r="A344" s="23" t="s">
        <v>26</v>
      </c>
      <c r="B344" s="24" t="s">
        <v>618</v>
      </c>
      <c r="C344" s="25" t="s">
        <v>619</v>
      </c>
      <c r="D344" s="26">
        <v>765886639</v>
      </c>
      <c r="E344" s="27">
        <v>779872717</v>
      </c>
      <c r="F344" s="27">
        <v>789005974</v>
      </c>
      <c r="G344" s="28">
        <f t="shared" si="63"/>
        <v>1.0117112149212422</v>
      </c>
      <c r="H344" s="29">
        <v>215849673</v>
      </c>
      <c r="I344" s="27">
        <v>44434095</v>
      </c>
      <c r="J344" s="30">
        <v>51260183</v>
      </c>
      <c r="K344" s="30">
        <v>311543951</v>
      </c>
      <c r="L344" s="29">
        <v>55330682</v>
      </c>
      <c r="M344" s="27">
        <v>41913683</v>
      </c>
      <c r="N344" s="30">
        <v>51828515</v>
      </c>
      <c r="O344" s="30">
        <v>149072880</v>
      </c>
      <c r="P344" s="29">
        <v>46476179</v>
      </c>
      <c r="Q344" s="27">
        <v>63825451</v>
      </c>
      <c r="R344" s="30">
        <v>52539991</v>
      </c>
      <c r="S344" s="30">
        <v>162841621</v>
      </c>
      <c r="T344" s="29">
        <v>46791187</v>
      </c>
      <c r="U344" s="27">
        <v>46543633</v>
      </c>
      <c r="V344" s="30">
        <v>72212702</v>
      </c>
      <c r="W344" s="30">
        <v>165547522</v>
      </c>
    </row>
    <row r="345" spans="1:23" ht="12.75">
      <c r="A345" s="23" t="s">
        <v>26</v>
      </c>
      <c r="B345" s="24" t="s">
        <v>620</v>
      </c>
      <c r="C345" s="25" t="s">
        <v>621</v>
      </c>
      <c r="D345" s="26">
        <v>1156994737</v>
      </c>
      <c r="E345" s="27">
        <v>1217776622</v>
      </c>
      <c r="F345" s="27">
        <v>1090102146</v>
      </c>
      <c r="G345" s="28">
        <f t="shared" si="63"/>
        <v>0.895157721298414</v>
      </c>
      <c r="H345" s="29">
        <v>80581869</v>
      </c>
      <c r="I345" s="27">
        <v>102729655</v>
      </c>
      <c r="J345" s="30">
        <v>94685807</v>
      </c>
      <c r="K345" s="30">
        <v>277997331</v>
      </c>
      <c r="L345" s="29">
        <v>75942187</v>
      </c>
      <c r="M345" s="27">
        <v>78502056</v>
      </c>
      <c r="N345" s="30">
        <v>107495305</v>
      </c>
      <c r="O345" s="30">
        <v>261939548</v>
      </c>
      <c r="P345" s="29">
        <v>112347309</v>
      </c>
      <c r="Q345" s="27">
        <v>83843812</v>
      </c>
      <c r="R345" s="30">
        <v>115709063</v>
      </c>
      <c r="S345" s="30">
        <v>311900184</v>
      </c>
      <c r="T345" s="29">
        <v>82389730</v>
      </c>
      <c r="U345" s="27">
        <v>67378629</v>
      </c>
      <c r="V345" s="30">
        <v>88496724</v>
      </c>
      <c r="W345" s="30">
        <v>238265083</v>
      </c>
    </row>
    <row r="346" spans="1:23" ht="12.75">
      <c r="A346" s="23" t="s">
        <v>26</v>
      </c>
      <c r="B346" s="24" t="s">
        <v>622</v>
      </c>
      <c r="C346" s="25" t="s">
        <v>623</v>
      </c>
      <c r="D346" s="26">
        <v>461276953</v>
      </c>
      <c r="E346" s="27">
        <v>461276953</v>
      </c>
      <c r="F346" s="27">
        <v>409131057</v>
      </c>
      <c r="G346" s="28">
        <f t="shared" si="63"/>
        <v>0.8869531727937858</v>
      </c>
      <c r="H346" s="29">
        <v>146672210</v>
      </c>
      <c r="I346" s="27">
        <v>19752220</v>
      </c>
      <c r="J346" s="30">
        <v>20607759</v>
      </c>
      <c r="K346" s="30">
        <v>187032189</v>
      </c>
      <c r="L346" s="29">
        <v>21430029</v>
      </c>
      <c r="M346" s="27">
        <v>19838475</v>
      </c>
      <c r="N346" s="30">
        <v>35552514</v>
      </c>
      <c r="O346" s="30">
        <v>76821018</v>
      </c>
      <c r="P346" s="29">
        <v>23300590</v>
      </c>
      <c r="Q346" s="27">
        <v>20427711</v>
      </c>
      <c r="R346" s="30">
        <v>39380356</v>
      </c>
      <c r="S346" s="30">
        <v>83108657</v>
      </c>
      <c r="T346" s="29">
        <v>22167124</v>
      </c>
      <c r="U346" s="27">
        <v>20968756</v>
      </c>
      <c r="V346" s="30">
        <v>19033313</v>
      </c>
      <c r="W346" s="30">
        <v>62169193</v>
      </c>
    </row>
    <row r="347" spans="1:23" ht="12.75">
      <c r="A347" s="23" t="s">
        <v>26</v>
      </c>
      <c r="B347" s="24" t="s">
        <v>624</v>
      </c>
      <c r="C347" s="25" t="s">
        <v>625</v>
      </c>
      <c r="D347" s="26">
        <v>446663635</v>
      </c>
      <c r="E347" s="27">
        <v>501265606</v>
      </c>
      <c r="F347" s="27">
        <v>445922862</v>
      </c>
      <c r="G347" s="28">
        <f t="shared" si="63"/>
        <v>0.8895939730602622</v>
      </c>
      <c r="H347" s="29">
        <v>181684773</v>
      </c>
      <c r="I347" s="27">
        <v>34649471</v>
      </c>
      <c r="J347" s="30">
        <v>14309297</v>
      </c>
      <c r="K347" s="30">
        <v>230643541</v>
      </c>
      <c r="L347" s="29">
        <v>17412257</v>
      </c>
      <c r="M347" s="27">
        <v>28153858</v>
      </c>
      <c r="N347" s="30">
        <v>17075464</v>
      </c>
      <c r="O347" s="30">
        <v>62641579</v>
      </c>
      <c r="P347" s="29">
        <v>25854256</v>
      </c>
      <c r="Q347" s="27">
        <v>27702401</v>
      </c>
      <c r="R347" s="30">
        <v>35535130</v>
      </c>
      <c r="S347" s="30">
        <v>89091787</v>
      </c>
      <c r="T347" s="29">
        <v>22736472</v>
      </c>
      <c r="U347" s="27">
        <v>26586945</v>
      </c>
      <c r="V347" s="30">
        <v>14222538</v>
      </c>
      <c r="W347" s="30">
        <v>63545955</v>
      </c>
    </row>
    <row r="348" spans="1:23" ht="12.75">
      <c r="A348" s="23" t="s">
        <v>26</v>
      </c>
      <c r="B348" s="24" t="s">
        <v>626</v>
      </c>
      <c r="C348" s="25" t="s">
        <v>627</v>
      </c>
      <c r="D348" s="26">
        <v>536766440</v>
      </c>
      <c r="E348" s="27">
        <v>616512560</v>
      </c>
      <c r="F348" s="27">
        <v>559019924</v>
      </c>
      <c r="G348" s="28">
        <f t="shared" si="63"/>
        <v>0.9067453938002495</v>
      </c>
      <c r="H348" s="29">
        <v>245820742</v>
      </c>
      <c r="I348" s="27">
        <v>25813623</v>
      </c>
      <c r="J348" s="30">
        <v>22244079</v>
      </c>
      <c r="K348" s="30">
        <v>293878444</v>
      </c>
      <c r="L348" s="29">
        <v>23679095</v>
      </c>
      <c r="M348" s="27">
        <v>26096991</v>
      </c>
      <c r="N348" s="30">
        <v>29229211</v>
      </c>
      <c r="O348" s="30">
        <v>79005297</v>
      </c>
      <c r="P348" s="29">
        <v>33139468</v>
      </c>
      <c r="Q348" s="27">
        <v>24209411</v>
      </c>
      <c r="R348" s="30">
        <v>40534301</v>
      </c>
      <c r="S348" s="30">
        <v>97883180</v>
      </c>
      <c r="T348" s="29">
        <v>25518568</v>
      </c>
      <c r="U348" s="27">
        <v>27764496</v>
      </c>
      <c r="V348" s="30">
        <v>34969939</v>
      </c>
      <c r="W348" s="30">
        <v>88253003</v>
      </c>
    </row>
    <row r="349" spans="1:23" ht="12.75">
      <c r="A349" s="23" t="s">
        <v>45</v>
      </c>
      <c r="B349" s="24" t="s">
        <v>628</v>
      </c>
      <c r="C349" s="25" t="s">
        <v>629</v>
      </c>
      <c r="D349" s="26">
        <v>308816882</v>
      </c>
      <c r="E349" s="27">
        <v>212894368</v>
      </c>
      <c r="F349" s="27">
        <v>203911997</v>
      </c>
      <c r="G349" s="28">
        <f t="shared" si="63"/>
        <v>0.9578083202276163</v>
      </c>
      <c r="H349" s="29">
        <v>58182115</v>
      </c>
      <c r="I349" s="27">
        <v>2869536</v>
      </c>
      <c r="J349" s="30">
        <v>3128076</v>
      </c>
      <c r="K349" s="30">
        <v>64179727</v>
      </c>
      <c r="L349" s="29">
        <v>2756971</v>
      </c>
      <c r="M349" s="27">
        <v>30253035</v>
      </c>
      <c r="N349" s="30">
        <v>48236931</v>
      </c>
      <c r="O349" s="30">
        <v>81246937</v>
      </c>
      <c r="P349" s="29">
        <v>3599017</v>
      </c>
      <c r="Q349" s="27">
        <v>4393260</v>
      </c>
      <c r="R349" s="30">
        <v>40303705</v>
      </c>
      <c r="S349" s="30">
        <v>48295982</v>
      </c>
      <c r="T349" s="29">
        <v>1673284</v>
      </c>
      <c r="U349" s="27">
        <v>4108035</v>
      </c>
      <c r="V349" s="30">
        <v>4408032</v>
      </c>
      <c r="W349" s="30">
        <v>10189351</v>
      </c>
    </row>
    <row r="350" spans="1:23" ht="12.75">
      <c r="A350" s="31"/>
      <c r="B350" s="32" t="s">
        <v>630</v>
      </c>
      <c r="C350" s="33"/>
      <c r="D350" s="34">
        <f>SUM(D342:D349)</f>
        <v>4098582975</v>
      </c>
      <c r="E350" s="35">
        <f>SUM(E342:E349)</f>
        <v>4242796221</v>
      </c>
      <c r="F350" s="35">
        <f>SUM(F342:F349)</f>
        <v>3893121508</v>
      </c>
      <c r="G350" s="36">
        <f t="shared" si="63"/>
        <v>0.9175839010911573</v>
      </c>
      <c r="H350" s="37">
        <f aca="true" t="shared" si="68" ref="H350:W350">SUM(H342:H349)</f>
        <v>1048076625</v>
      </c>
      <c r="I350" s="35">
        <f t="shared" si="68"/>
        <v>249452288</v>
      </c>
      <c r="J350" s="38">
        <f t="shared" si="68"/>
        <v>223874645</v>
      </c>
      <c r="K350" s="38">
        <f t="shared" si="68"/>
        <v>1521403558</v>
      </c>
      <c r="L350" s="37">
        <f t="shared" si="68"/>
        <v>219282810</v>
      </c>
      <c r="M350" s="35">
        <f t="shared" si="68"/>
        <v>247860436</v>
      </c>
      <c r="N350" s="38">
        <f t="shared" si="68"/>
        <v>320287682</v>
      </c>
      <c r="O350" s="38">
        <f t="shared" si="68"/>
        <v>787430928</v>
      </c>
      <c r="P350" s="37">
        <f t="shared" si="68"/>
        <v>270469438</v>
      </c>
      <c r="Q350" s="35">
        <f t="shared" si="68"/>
        <v>248776005</v>
      </c>
      <c r="R350" s="38">
        <f t="shared" si="68"/>
        <v>363892767</v>
      </c>
      <c r="S350" s="38">
        <f t="shared" si="68"/>
        <v>883138210</v>
      </c>
      <c r="T350" s="37">
        <f t="shared" si="68"/>
        <v>223041903</v>
      </c>
      <c r="U350" s="35">
        <f t="shared" si="68"/>
        <v>217336276</v>
      </c>
      <c r="V350" s="38">
        <f t="shared" si="68"/>
        <v>260770633</v>
      </c>
      <c r="W350" s="38">
        <f t="shared" si="68"/>
        <v>701148812</v>
      </c>
    </row>
    <row r="351" spans="1:23" ht="12.75">
      <c r="A351" s="23" t="s">
        <v>26</v>
      </c>
      <c r="B351" s="24" t="s">
        <v>631</v>
      </c>
      <c r="C351" s="25" t="s">
        <v>632</v>
      </c>
      <c r="D351" s="26">
        <v>40932200</v>
      </c>
      <c r="E351" s="27">
        <v>39696787</v>
      </c>
      <c r="F351" s="27">
        <v>42651091</v>
      </c>
      <c r="G351" s="28">
        <f t="shared" si="63"/>
        <v>1.0744217409837225</v>
      </c>
      <c r="H351" s="29">
        <v>9810302</v>
      </c>
      <c r="I351" s="27">
        <v>3315765</v>
      </c>
      <c r="J351" s="30">
        <v>3015775</v>
      </c>
      <c r="K351" s="30">
        <v>16141842</v>
      </c>
      <c r="L351" s="29">
        <v>2354174</v>
      </c>
      <c r="M351" s="27">
        <v>7463071</v>
      </c>
      <c r="N351" s="30">
        <v>679313</v>
      </c>
      <c r="O351" s="30">
        <v>10496558</v>
      </c>
      <c r="P351" s="29">
        <v>2659567</v>
      </c>
      <c r="Q351" s="27">
        <v>2382177</v>
      </c>
      <c r="R351" s="30">
        <v>5176434</v>
      </c>
      <c r="S351" s="30">
        <v>10218178</v>
      </c>
      <c r="T351" s="29">
        <v>2081699</v>
      </c>
      <c r="U351" s="27">
        <v>1811454</v>
      </c>
      <c r="V351" s="30">
        <v>1901360</v>
      </c>
      <c r="W351" s="30">
        <v>5794513</v>
      </c>
    </row>
    <row r="352" spans="1:23" ht="12.75">
      <c r="A352" s="23" t="s">
        <v>26</v>
      </c>
      <c r="B352" s="24" t="s">
        <v>633</v>
      </c>
      <c r="C352" s="25" t="s">
        <v>634</v>
      </c>
      <c r="D352" s="26">
        <v>52367647</v>
      </c>
      <c r="E352" s="27">
        <v>55300991</v>
      </c>
      <c r="F352" s="27">
        <v>49131386</v>
      </c>
      <c r="G352" s="28">
        <f t="shared" si="63"/>
        <v>0.8884359052444467</v>
      </c>
      <c r="H352" s="29">
        <v>8535709</v>
      </c>
      <c r="I352" s="27">
        <v>2329677</v>
      </c>
      <c r="J352" s="30">
        <v>2546670</v>
      </c>
      <c r="K352" s="30">
        <v>13412056</v>
      </c>
      <c r="L352" s="29">
        <v>3695049</v>
      </c>
      <c r="M352" s="27">
        <v>3242107</v>
      </c>
      <c r="N352" s="30">
        <v>19540546</v>
      </c>
      <c r="O352" s="30">
        <v>26477702</v>
      </c>
      <c r="P352" s="29">
        <v>-1617823</v>
      </c>
      <c r="Q352" s="27">
        <v>-4525196</v>
      </c>
      <c r="R352" s="30">
        <v>5842711</v>
      </c>
      <c r="S352" s="30">
        <v>-300308</v>
      </c>
      <c r="T352" s="29">
        <v>2206388</v>
      </c>
      <c r="U352" s="27">
        <v>3879352</v>
      </c>
      <c r="V352" s="30">
        <v>3456196</v>
      </c>
      <c r="W352" s="30">
        <v>9541936</v>
      </c>
    </row>
    <row r="353" spans="1:23" ht="12.75">
      <c r="A353" s="23" t="s">
        <v>26</v>
      </c>
      <c r="B353" s="24" t="s">
        <v>635</v>
      </c>
      <c r="C353" s="25" t="s">
        <v>636</v>
      </c>
      <c r="D353" s="26">
        <v>232294785</v>
      </c>
      <c r="E353" s="27">
        <v>255165909</v>
      </c>
      <c r="F353" s="27">
        <v>205872609</v>
      </c>
      <c r="G353" s="28">
        <f t="shared" si="63"/>
        <v>0.8068186295215479</v>
      </c>
      <c r="H353" s="29">
        <v>48638950</v>
      </c>
      <c r="I353" s="27">
        <v>12790618</v>
      </c>
      <c r="J353" s="30">
        <v>10211167</v>
      </c>
      <c r="K353" s="30">
        <v>71640735</v>
      </c>
      <c r="L353" s="29">
        <v>13051270</v>
      </c>
      <c r="M353" s="27">
        <v>10533682</v>
      </c>
      <c r="N353" s="30">
        <v>22266289</v>
      </c>
      <c r="O353" s="30">
        <v>45851241</v>
      </c>
      <c r="P353" s="29">
        <v>16903737</v>
      </c>
      <c r="Q353" s="27">
        <v>10248096</v>
      </c>
      <c r="R353" s="30">
        <v>19812940</v>
      </c>
      <c r="S353" s="30">
        <v>46964773</v>
      </c>
      <c r="T353" s="29">
        <v>10146811</v>
      </c>
      <c r="U353" s="27">
        <v>19667912</v>
      </c>
      <c r="V353" s="30">
        <v>11601137</v>
      </c>
      <c r="W353" s="30">
        <v>41415860</v>
      </c>
    </row>
    <row r="354" spans="1:23" ht="12.75">
      <c r="A354" s="23" t="s">
        <v>45</v>
      </c>
      <c r="B354" s="24" t="s">
        <v>637</v>
      </c>
      <c r="C354" s="25" t="s">
        <v>638</v>
      </c>
      <c r="D354" s="26">
        <v>57460080</v>
      </c>
      <c r="E354" s="27">
        <v>82808556</v>
      </c>
      <c r="F354" s="27">
        <v>71748174</v>
      </c>
      <c r="G354" s="28">
        <f t="shared" si="63"/>
        <v>0.8664343090344433</v>
      </c>
      <c r="H354" s="29">
        <v>8423326</v>
      </c>
      <c r="I354" s="27">
        <v>12411419</v>
      </c>
      <c r="J354" s="30">
        <v>371996</v>
      </c>
      <c r="K354" s="30">
        <v>21206741</v>
      </c>
      <c r="L354" s="29">
        <v>77866</v>
      </c>
      <c r="M354" s="27">
        <v>6069972</v>
      </c>
      <c r="N354" s="30">
        <v>12070984</v>
      </c>
      <c r="O354" s="30">
        <v>18218822</v>
      </c>
      <c r="P354" s="29">
        <v>81657</v>
      </c>
      <c r="Q354" s="27">
        <v>7109678</v>
      </c>
      <c r="R354" s="30">
        <v>12236509</v>
      </c>
      <c r="S354" s="30">
        <v>19427844</v>
      </c>
      <c r="T354" s="29">
        <v>333762</v>
      </c>
      <c r="U354" s="27">
        <v>5417282</v>
      </c>
      <c r="V354" s="30">
        <v>7143723</v>
      </c>
      <c r="W354" s="30">
        <v>12894767</v>
      </c>
    </row>
    <row r="355" spans="1:23" ht="12.75">
      <c r="A355" s="53"/>
      <c r="B355" s="54" t="s">
        <v>639</v>
      </c>
      <c r="C355" s="55"/>
      <c r="D355" s="56">
        <f>SUM(D351:D354)</f>
        <v>383054712</v>
      </c>
      <c r="E355" s="57">
        <f>SUM(E351:E354)</f>
        <v>432972243</v>
      </c>
      <c r="F355" s="57">
        <f>SUM(F351:F354)</f>
        <v>369403260</v>
      </c>
      <c r="G355" s="58">
        <f t="shared" si="63"/>
        <v>0.8531800039662126</v>
      </c>
      <c r="H355" s="59">
        <f aca="true" t="shared" si="69" ref="H355:W355">SUM(H351:H354)</f>
        <v>75408287</v>
      </c>
      <c r="I355" s="57">
        <f t="shared" si="69"/>
        <v>30847479</v>
      </c>
      <c r="J355" s="60">
        <f t="shared" si="69"/>
        <v>16145608</v>
      </c>
      <c r="K355" s="60">
        <f t="shared" si="69"/>
        <v>122401374</v>
      </c>
      <c r="L355" s="59">
        <f t="shared" si="69"/>
        <v>19178359</v>
      </c>
      <c r="M355" s="57">
        <f t="shared" si="69"/>
        <v>27308832</v>
      </c>
      <c r="N355" s="60">
        <f t="shared" si="69"/>
        <v>54557132</v>
      </c>
      <c r="O355" s="60">
        <f t="shared" si="69"/>
        <v>101044323</v>
      </c>
      <c r="P355" s="59">
        <f t="shared" si="69"/>
        <v>18027138</v>
      </c>
      <c r="Q355" s="57">
        <f t="shared" si="69"/>
        <v>15214755</v>
      </c>
      <c r="R355" s="60">
        <f t="shared" si="69"/>
        <v>43068594</v>
      </c>
      <c r="S355" s="60">
        <f t="shared" si="69"/>
        <v>76310487</v>
      </c>
      <c r="T355" s="59">
        <f t="shared" si="69"/>
        <v>14768660</v>
      </c>
      <c r="U355" s="57">
        <f t="shared" si="69"/>
        <v>30776000</v>
      </c>
      <c r="V355" s="60">
        <f t="shared" si="69"/>
        <v>24102416</v>
      </c>
      <c r="W355" s="60">
        <f t="shared" si="69"/>
        <v>69647076</v>
      </c>
    </row>
    <row r="356" spans="1:23" ht="12.75">
      <c r="A356" s="61"/>
      <c r="B356" s="62" t="s">
        <v>640</v>
      </c>
      <c r="C356" s="63"/>
      <c r="D356" s="64">
        <f>SUM(D320,D322:D327,D329:D334,D336:D340,D342:D349,D351:D354)</f>
        <v>41201034328</v>
      </c>
      <c r="E356" s="65">
        <f>SUM(E320,E322:E327,E329:E334,E336:E340,E342:E349,E351:E354)</f>
        <v>42503996930</v>
      </c>
      <c r="F356" s="65">
        <f>SUM(F320,F322:F327,F329:F334,F336:F340,F342:F349,F351:F354)</f>
        <v>41428804934</v>
      </c>
      <c r="G356" s="66">
        <f t="shared" si="63"/>
        <v>0.9747037437968308</v>
      </c>
      <c r="H356" s="67">
        <f aca="true" t="shared" si="70" ref="H356:W356">SUM(H320,H322:H327,H329:H334,H336:H340,H342:H349,H351:H354)</f>
        <v>5247233809</v>
      </c>
      <c r="I356" s="65">
        <f t="shared" si="70"/>
        <v>3579633726</v>
      </c>
      <c r="J356" s="68">
        <f t="shared" si="70"/>
        <v>2702077539</v>
      </c>
      <c r="K356" s="68">
        <f t="shared" si="70"/>
        <v>11528945074</v>
      </c>
      <c r="L356" s="67">
        <f t="shared" si="70"/>
        <v>2790035422</v>
      </c>
      <c r="M356" s="65">
        <f t="shared" si="70"/>
        <v>2959173670</v>
      </c>
      <c r="N356" s="68">
        <f t="shared" si="70"/>
        <v>4271524065</v>
      </c>
      <c r="O356" s="68">
        <f t="shared" si="70"/>
        <v>10020733157</v>
      </c>
      <c r="P356" s="67">
        <f t="shared" si="70"/>
        <v>3354463834</v>
      </c>
      <c r="Q356" s="65">
        <f t="shared" si="70"/>
        <v>3238656716</v>
      </c>
      <c r="R356" s="68">
        <f t="shared" si="70"/>
        <v>4495680930</v>
      </c>
      <c r="S356" s="68">
        <f t="shared" si="70"/>
        <v>11088801480</v>
      </c>
      <c r="T356" s="67">
        <f t="shared" si="70"/>
        <v>2991945490</v>
      </c>
      <c r="U356" s="65">
        <f t="shared" si="70"/>
        <v>3019757111</v>
      </c>
      <c r="V356" s="68">
        <f t="shared" si="70"/>
        <v>2778622622</v>
      </c>
      <c r="W356" s="68">
        <f t="shared" si="70"/>
        <v>8790325223</v>
      </c>
    </row>
    <row r="357" spans="1:23" ht="12.75">
      <c r="A357" s="69"/>
      <c r="B357" s="70" t="s">
        <v>641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273135608237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277096480002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266395611455</v>
      </c>
      <c r="G357" s="74">
        <f t="shared" si="63"/>
        <v>0.9613821563272014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34248662654</v>
      </c>
      <c r="I357" s="76">
        <f t="shared" si="71"/>
        <v>21902832424</v>
      </c>
      <c r="J357" s="77">
        <f t="shared" si="71"/>
        <v>19056379510</v>
      </c>
      <c r="K357" s="77">
        <f t="shared" si="71"/>
        <v>75207874588</v>
      </c>
      <c r="L357" s="75">
        <f t="shared" si="71"/>
        <v>18077583278</v>
      </c>
      <c r="M357" s="76">
        <f t="shared" si="71"/>
        <v>24423104982</v>
      </c>
      <c r="N357" s="77">
        <f t="shared" si="71"/>
        <v>24628421468</v>
      </c>
      <c r="O357" s="77">
        <f t="shared" si="71"/>
        <v>67129109728</v>
      </c>
      <c r="P357" s="75">
        <f t="shared" si="71"/>
        <v>17588573493</v>
      </c>
      <c r="Q357" s="76">
        <f t="shared" si="71"/>
        <v>18187674784</v>
      </c>
      <c r="R357" s="77">
        <f t="shared" si="71"/>
        <v>31835607644</v>
      </c>
      <c r="S357" s="77">
        <f t="shared" si="71"/>
        <v>67611855921</v>
      </c>
      <c r="T357" s="75">
        <f t="shared" si="71"/>
        <v>19043587022</v>
      </c>
      <c r="U357" s="76">
        <f t="shared" si="71"/>
        <v>17306307246</v>
      </c>
      <c r="V357" s="77">
        <f t="shared" si="71"/>
        <v>20096876950</v>
      </c>
      <c r="W357" s="77">
        <f t="shared" si="71"/>
        <v>56446771218</v>
      </c>
    </row>
  </sheetData>
  <sheetProtection password="F954" sheet="1" objects="1" scenarios="1"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7" max="22" man="1"/>
    <brk id="107" max="22" man="1"/>
    <brk id="168" max="22" man="1"/>
    <brk id="22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2015-07-31T12:49:18Z</dcterms:created>
  <dcterms:modified xsi:type="dcterms:W3CDTF">2015-07-31T12:58:17Z</dcterms:modified>
  <cp:category/>
  <cp:version/>
  <cp:contentType/>
  <cp:contentStatus/>
</cp:coreProperties>
</file>