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'Operating'!$A$1:$W$357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<sst xmlns="http://schemas.openxmlformats.org/spreadsheetml/2006/main" count="925" uniqueCount="646">
  <si>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</si>
  <si>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</si>
  <si>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</si>
  <si>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</si>
  <si>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</si>
  <si>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</si>
  <si>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</si>
  <si>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</si>
  <si>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</si>
  <si>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</si>
  <si>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</si>
  <si>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</si>
  <si>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</si>
  <si>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</si>
  <si>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</si>
  <si>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</si>
  <si>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</si>
  <si>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</si>
  <si>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</si>
  <si>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</si>
  <si>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</si>
  <si>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</si>
  <si>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</si>
  <si>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</si>
  <si>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</si>
  <si>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</si>
  <si>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</si>
  <si>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</si>
  <si>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</si>
  <si>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</si>
  <si>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</si>
  <si>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</si>
  <si>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</si>
  <si>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</si>
  <si>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</si>
  <si>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</si>
  <si>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</si>
  <si>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</si>
  <si>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</si>
  <si>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</si>
  <si>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</si>
  <si>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</si>
  <si>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</si>
  <si>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</si>
  <si>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</si>
  <si>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</si>
  <si>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</si>
  <si>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</si>
  <si>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</si>
  <si>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</si>
  <si>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</si>
  <si>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</si>
  <si>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</si>
  <si>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</si>
  <si>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</si>
  <si>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</si>
  <si>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</si>
  <si>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</si>
  <si>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</si>
  <si>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</si>
  <si>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</si>
  <si>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</si>
  <si>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</si>
  <si>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</si>
  <si>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</si>
  <si>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</si>
  <si>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</si>
  <si>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</si>
  <si>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</si>
  <si>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</si>
  <si>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</si>
  <si>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</si>
  <si>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</si>
  <si>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</si>
  <si>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</si>
  <si>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</si>
  <si>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</si>
  <si>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</si>
  <si>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</si>
  <si>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</si>
  <si>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</si>
  <si>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</si>
  <si>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</si>
  <si>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</si>
  <si>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</si>
  <si>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</si>
  <si>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</si>
  <si>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</si>
  <si>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</si>
  <si>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</si>
  <si>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</si>
  <si>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</si>
  <si>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</si>
  <si>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</si>
  <si>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</si>
  <si>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</si>
  <si>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</si>
  <si>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</si>
  <si>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</si>
  <si>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</si>
  <si>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</si>
  <si>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</si>
  <si>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</si>
  <si>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</si>
  <si>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</si>
  <si>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</si>
  <si>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</si>
  <si>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</si>
  <si>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</si>
  <si>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</si>
  <si>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</si>
  <si>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</si>
  <si>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</si>
  <si>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</si>
  <si>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</si>
  <si>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</si>
  <si>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</si>
  <si>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</si>
  <si>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</si>
  <si>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</si>
  <si>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</si>
  <si>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</si>
  <si>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</si>
  <si>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</si>
  <si>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</si>
  <si>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</si>
  <si>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</si>
  <si>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</si>
  <si>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</si>
  <si>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</si>
  <si>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</si>
  <si>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</si>
  <si>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</si>
  <si>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</si>
  <si>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</si>
  <si>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</si>
  <si>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</si>
  <si>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</si>
  <si>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</si>
  <si>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</si>
  <si>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</si>
  <si>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</si>
  <si>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</si>
  <si>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</si>
  <si>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</si>
  <si>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</si>
  <si>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</si>
  <si>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</si>
  <si>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</si>
  <si>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</si>
  <si>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</si>
  <si>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</si>
  <si>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</si>
  <si>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</si>
  <si>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</si>
  <si>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</si>
  <si>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</si>
  <si>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</si>
  <si>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</si>
  <si>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</si>
  <si>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</si>
  <si>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</si>
  <si>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</si>
  <si>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</si>
  <si>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</si>
  <si>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</si>
  <si>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</si>
  <si>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</si>
  <si>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</si>
  <si>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</si>
  <si>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</si>
  <si>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</si>
  <si>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</si>
  <si>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</si>
  <si>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</si>
  <si>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</si>
  <si>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</si>
  <si>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</si>
  <si>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</si>
  <si>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</si>
  <si>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</si>
  <si>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</si>
  <si>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</si>
  <si>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</si>
  <si>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</si>
  <si>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</si>
  <si>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</si>
  <si>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</si>
  <si>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</si>
  <si>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</si>
  <si>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</si>
  <si>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</si>
  <si>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</si>
  <si>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</si>
  <si>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</si>
  <si>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</si>
  <si>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</si>
  <si>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</si>
  <si>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</si>
  <si>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</si>
  <si>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</si>
  <si>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</si>
  <si>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</si>
  <si>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</si>
  <si>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</si>
  <si>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</si>
  <si>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</si>
  <si>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</si>
  <si>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</si>
  <si>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</si>
  <si>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</si>
  <si>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</si>
  <si>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</si>
  <si>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</si>
  <si>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</si>
  <si>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</si>
  <si>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</si>
  <si>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</si>
  <si>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</si>
  <si>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</si>
  <si>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</si>
  <si>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</si>
  <si>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</si>
  <si>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</si>
  <si>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</si>
  <si>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</si>
  <si>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</si>
  <si>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</si>
  <si>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</si>
  <si>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</si>
  <si>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</si>
  <si>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</si>
  <si>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</si>
  <si>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</si>
  <si>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</si>
  <si>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</si>
  <si>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</si>
  <si>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</si>
  <si>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</si>
  <si>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</si>
  <si>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</si>
  <si>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</si>
  <si>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</si>
  <si>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</si>
  <si>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</si>
  <si>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</si>
  <si>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</si>
  <si>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</si>
  <si>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</si>
  <si>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</si>
  <si>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</si>
  <si>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</si>
  <si>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</si>
  <si>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</si>
  <si>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</si>
  <si>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</si>
  <si>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</si>
  <si>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</si>
  <si>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</si>
  <si>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</si>
  <si>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</si>
  <si>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</si>
  <si>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</si>
  <si>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</si>
  <si>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</si>
  <si>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</si>
  <si>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</si>
  <si>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</si>
  <si>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</si>
  <si>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</si>
  <si>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</si>
  <si>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</si>
  <si>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</si>
  <si>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</si>
  <si>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</si>
  <si>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</si>
  <si>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</si>
  <si>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</si>
  <si>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</si>
  <si>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</si>
  <si>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</si>
  <si>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</si>
  <si>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</si>
  <si>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</si>
  <si>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</si>
  <si>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</si>
  <si>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</si>
  <si>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</si>
  <si>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</si>
  <si>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</si>
  <si>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</si>
  <si>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</si>
  <si>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</si>
  <si>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</si>
  <si>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</si>
  <si>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</si>
  <si>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</si>
  <si>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</si>
  <si>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</si>
  <si>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</si>
  <si>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</si>
  <si>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</si>
  <si>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</si>
  <si>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</si>
  <si>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</si>
  <si>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</si>
  <si>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</si>
  <si>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</si>
  <si>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</si>
  <si>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</si>
  <si>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</si>
  <si>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</si>
  <si>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</si>
  <si>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</si>
  <si>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</si>
  <si>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</si>
  <si>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</si>
  <si>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</si>
  <si>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</si>
  <si>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</si>
  <si>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</si>
  <si>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</si>
  <si>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</si>
  <si>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</si>
  <si>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</si>
  <si>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</si>
  <si>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</si>
  <si>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</si>
  <si>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</si>
  <si>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</si>
  <si>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</si>
  <si>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</si>
  <si>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</si>
  <si>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</si>
  <si>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</si>
  <si>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</si>
  <si>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</si>
  <si>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</si>
  <si>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</si>
  <si>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</si>
  <si>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</si>
  <si>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</si>
  <si>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</si>
  <si>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</si>
  <si>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</si>
  <si>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</si>
  <si>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</si>
  <si>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</si>
  <si>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</si>
  <si>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</si>
  <si>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</si>
  <si>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</si>
  <si>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</si>
  <si>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</si>
  <si>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</si>
  <si>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</si>
  <si>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</si>
  <si>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</si>
  <si>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</si>
  <si>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</si>
  <si>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</si>
  <si>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</si>
  <si>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</si>
  <si>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</si>
  <si>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</si>
  <si>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</si>
  <si>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</si>
  <si>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</si>
  <si>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</si>
  <si>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</si>
  <si>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</si>
  <si>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</si>
  <si>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</si>
  <si>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</si>
  <si>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</si>
  <si>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</si>
  <si>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</si>
  <si>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</si>
  <si>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</si>
  <si>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</si>
  <si>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</si>
  <si>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</si>
  <si>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</si>
  <si>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</si>
  <si>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</si>
  <si>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</si>
  <si>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</si>
  <si>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</si>
  <si>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</si>
  <si>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</si>
  <si>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</si>
  <si>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</si>
  <si>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</si>
  <si>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</si>
  <si>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</si>
  <si>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</si>
  <si>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</si>
  <si>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</si>
  <si>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</si>
  <si>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</si>
  <si>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</si>
  <si>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</si>
  <si>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</si>
  <si>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</si>
  <si>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</si>
  <si>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</si>
  <si>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</si>
  <si>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</si>
  <si>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</si>
  <si>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</si>
  <si>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</si>
  <si>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</si>
  <si>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</si>
  <si>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</si>
  <si>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</si>
  <si>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</si>
  <si>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</si>
  <si>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</si>
  <si>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</si>
  <si>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</si>
  <si>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</si>
  <si>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</si>
  <si>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</si>
  <si>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</si>
  <si>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</si>
  <si>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</si>
  <si>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</si>
  <si>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</si>
  <si>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</si>
  <si>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</si>
  <si>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</si>
  <si>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</si>
  <si>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</si>
  <si>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</si>
  <si>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</si>
  <si>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</si>
  <si>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</si>
  <si>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</si>
  <si>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</si>
  <si>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</si>
  <si>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</si>
  <si>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</si>
  <si>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</si>
  <si>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</si>
  <si>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</si>
  <si>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</si>
  <si>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</si>
  <si>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</si>
  <si>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</si>
  <si>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</si>
  <si>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</si>
  <si>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</si>
  <si>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</si>
  <si>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</si>
  <si>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</si>
  <si>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</si>
  <si>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</si>
  <si>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</si>
  <si>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</si>
  <si>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</si>
  <si>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</si>
  <si>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</si>
  <si>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</si>
  <si>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</si>
  <si>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</si>
  <si>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</si>
  <si>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</si>
  <si>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</si>
  <si>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</si>
  <si>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</si>
  <si>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</si>
  <si>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</si>
  <si>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</si>
  <si>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</si>
  <si>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</si>
  <si>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</si>
  <si>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</si>
  <si>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</si>
  <si>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</si>
  <si>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</si>
  <si>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</si>
  <si>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</si>
  <si>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</si>
  <si>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</si>
  <si>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</si>
  <si>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</si>
  <si>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</si>
  <si>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</si>
  <si>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</si>
  <si>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</si>
  <si>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</si>
  <si>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</si>
  <si>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</si>
  <si>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</si>
  <si>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</si>
  <si>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</si>
  <si>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</si>
  <si>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</si>
  <si>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</si>
  <si>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</si>
  <si>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</si>
  <si>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</si>
  <si>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</si>
  <si>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</si>
  <si>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</si>
  <si>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</si>
  <si>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</si>
  <si>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</si>
  <si>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</si>
  <si>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</si>
  <si>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</si>
  <si>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</si>
  <si>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</si>
  <si>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</si>
  <si>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</si>
  <si>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</si>
  <si>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</si>
  <si>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</si>
  <si>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</si>
  <si>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</si>
  <si>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</si>
  <si>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</si>
  <si>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</si>
  <si>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</si>
  <si>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</si>
  <si>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</si>
  <si>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</si>
  <si>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</si>
  <si>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</si>
  <si>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</si>
  <si>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</si>
  <si>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</si>
  <si>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</si>
  <si>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</si>
  <si>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</si>
  <si>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</si>
  <si>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</si>
  <si>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</si>
  <si>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</si>
  <si>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</si>
  <si>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</si>
  <si>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</si>
  <si>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</si>
  <si>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</si>
  <si>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</si>
  <si>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</si>
  <si>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</si>
  <si>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</si>
  <si>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</si>
  <si>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</si>
  <si>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</si>
  <si>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</si>
  <si>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</si>
  <si>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</si>
  <si>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</si>
  <si>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</si>
  <si>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</si>
  <si>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</si>
  <si>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</si>
  <si>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</si>
  <si>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</si>
  <si>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</si>
  <si>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</si>
  <si>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</si>
  <si>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</si>
  <si>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</si>
  <si>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</si>
  <si>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</si>
  <si>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</si>
  <si>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</si>
  <si>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</si>
  <si>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</si>
  <si>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</si>
  <si>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</si>
  <si>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</si>
  <si>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</si>
  <si>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</si>
  <si>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</si>
  <si>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</si>
  <si>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</si>
  <si>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</si>
  <si>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</si>
  <si>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</si>
  <si>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</si>
  <si>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</si>
  <si>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</si>
  <si>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</si>
  <si>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</si>
  <si>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</si>
  <si>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</si>
  <si>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</si>
  <si>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</si>
  <si>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</si>
  <si>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</si>
  <si>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</si>
  <si>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</si>
  <si>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</si>
  <si>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</si>
  <si>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</si>
  <si>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</si>
  <si>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</si>
  <si>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</si>
  <si>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</si>
  <si>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</si>
  <si>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</si>
  <si>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</si>
  <si>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</si>
  <si>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</si>
  <si>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</si>
  <si>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</si>
  <si>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</si>
  <si>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</si>
  <si>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</si>
  <si>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</si>
  <si>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</si>
  <si>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</si>
  <si>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</si>
  <si>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</si>
  <si>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</si>
  <si>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</si>
  <si>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</si>
  <si>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</si>
  <si>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</si>
  <si>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</si>
  <si>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</si>
  <si>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</si>
  <si>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</si>
  <si>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</si>
  <si>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</si>
  <si>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</si>
  <si>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</si>
  <si>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</si>
  <si>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</si>
  <si>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</si>
  <si>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</si>
  <si>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</si>
  <si>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</si>
  <si>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</si>
  <si>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</si>
  <si>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</si>
  <si>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</si>
  <si>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</si>
  <si>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</si>
  <si>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</si>
  <si>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</si>
  <si>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EXPENDITURE AS AT 30 JUNE 2015 (Preliminary results)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</si>
</sst>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1" fontId="24" fillId="0" borderId="20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1" fontId="24" fillId="0" borderId="23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1" fontId="24" fillId="0" borderId="26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0.7109375" style="78" customWidth="1"/>
    <col min="7" max="7" width="7.421875" style="78" customWidth="1"/>
    <col min="8" max="23" width="10.7109375" style="78" customWidth="1"/>
    <col min="24" max="16384" width="9.140625" style="1" customWidth="1"/>
  </cols>
  <sheetData>
    <row r="1" spans="1:23" s="79" customFormat="1" ht="12.75">
      <c r="A1" s="80" t="s">
        <v>645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642</v>
      </c>
      <c r="G2" s="7" t="s">
        <v>4</v>
      </c>
      <c r="H2" s="5" t="s">
        <v>643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644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4746905464</v>
      </c>
      <c r="E5" s="27">
        <v>4890429216</v>
      </c>
      <c r="F5" s="27">
        <v>4561439108</v>
      </c>
      <c r="G5" s="28">
        <f>IF($E5=0,0,$F5/$E5)</f>
        <v>0.9327277640736228</v>
      </c>
      <c r="H5" s="29">
        <v>369898906</v>
      </c>
      <c r="I5" s="27">
        <v>412477166</v>
      </c>
      <c r="J5" s="30">
        <v>376732924</v>
      </c>
      <c r="K5" s="30">
        <v>1159108996</v>
      </c>
      <c r="L5" s="29">
        <v>412151297</v>
      </c>
      <c r="M5" s="27">
        <v>403739887</v>
      </c>
      <c r="N5" s="30">
        <v>401698976</v>
      </c>
      <c r="O5" s="30">
        <v>1217590160</v>
      </c>
      <c r="P5" s="29">
        <v>383541614</v>
      </c>
      <c r="Q5" s="27">
        <v>356557481</v>
      </c>
      <c r="R5" s="30">
        <v>382003862</v>
      </c>
      <c r="S5" s="30">
        <v>1122102957</v>
      </c>
      <c r="T5" s="29">
        <v>370193995</v>
      </c>
      <c r="U5" s="27">
        <v>368507087</v>
      </c>
      <c r="V5" s="30">
        <v>323935913</v>
      </c>
      <c r="W5" s="30">
        <v>1062636995</v>
      </c>
    </row>
    <row r="6" spans="1:23" ht="12.75">
      <c r="A6" s="23" t="s">
        <v>20</v>
      </c>
      <c r="B6" s="24" t="s">
        <v>23</v>
      </c>
      <c r="C6" s="25" t="s">
        <v>24</v>
      </c>
      <c r="D6" s="26">
        <v>8306387129</v>
      </c>
      <c r="E6" s="27">
        <v>8687899319</v>
      </c>
      <c r="F6" s="27">
        <v>7861364664</v>
      </c>
      <c r="G6" s="28">
        <f>IF($E6=0,0,$F6/$E6)</f>
        <v>0.9048636932068941</v>
      </c>
      <c r="H6" s="29">
        <v>675673103</v>
      </c>
      <c r="I6" s="27">
        <v>478914885</v>
      </c>
      <c r="J6" s="30">
        <v>709639611</v>
      </c>
      <c r="K6" s="30">
        <v>1864227599</v>
      </c>
      <c r="L6" s="29">
        <v>829519287</v>
      </c>
      <c r="M6" s="27">
        <v>712542626</v>
      </c>
      <c r="N6" s="30">
        <v>559641173</v>
      </c>
      <c r="O6" s="30">
        <v>2101703086</v>
      </c>
      <c r="P6" s="29">
        <v>786046532</v>
      </c>
      <c r="Q6" s="27">
        <v>710962801</v>
      </c>
      <c r="R6" s="30">
        <v>311404796</v>
      </c>
      <c r="S6" s="30">
        <v>1808414129</v>
      </c>
      <c r="T6" s="29">
        <v>654260616</v>
      </c>
      <c r="U6" s="27">
        <v>728797313</v>
      </c>
      <c r="V6" s="30">
        <v>703961921</v>
      </c>
      <c r="W6" s="30">
        <v>2087019850</v>
      </c>
    </row>
    <row r="7" spans="1:23" ht="12.75">
      <c r="A7" s="31"/>
      <c r="B7" s="32" t="s">
        <v>25</v>
      </c>
      <c r="C7" s="33"/>
      <c r="D7" s="34">
        <f>SUM(D5:D6)</f>
        <v>13053292593</v>
      </c>
      <c r="E7" s="35">
        <f>SUM(E5:E6)</f>
        <v>13578328535</v>
      </c>
      <c r="F7" s="35">
        <f>SUM(F5:F6)</f>
        <v>12422803772</v>
      </c>
      <c r="G7" s="36">
        <f>IF($E7=0,0,$F7/$E7)</f>
        <v>0.9148993368350548</v>
      </c>
      <c r="H7" s="37">
        <f aca="true" t="shared" si="0" ref="H7:W7">SUM(H5:H6)</f>
        <v>1045572009</v>
      </c>
      <c r="I7" s="35">
        <f t="shared" si="0"/>
        <v>891392051</v>
      </c>
      <c r="J7" s="38">
        <f t="shared" si="0"/>
        <v>1086372535</v>
      </c>
      <c r="K7" s="38">
        <f t="shared" si="0"/>
        <v>3023336595</v>
      </c>
      <c r="L7" s="37">
        <f t="shared" si="0"/>
        <v>1241670584</v>
      </c>
      <c r="M7" s="35">
        <f t="shared" si="0"/>
        <v>1116282513</v>
      </c>
      <c r="N7" s="38">
        <f t="shared" si="0"/>
        <v>961340149</v>
      </c>
      <c r="O7" s="38">
        <f t="shared" si="0"/>
        <v>3319293246</v>
      </c>
      <c r="P7" s="37">
        <f t="shared" si="0"/>
        <v>1169588146</v>
      </c>
      <c r="Q7" s="35">
        <f t="shared" si="0"/>
        <v>1067520282</v>
      </c>
      <c r="R7" s="38">
        <f t="shared" si="0"/>
        <v>693408658</v>
      </c>
      <c r="S7" s="38">
        <f t="shared" si="0"/>
        <v>2930517086</v>
      </c>
      <c r="T7" s="37">
        <f t="shared" si="0"/>
        <v>1024454611</v>
      </c>
      <c r="U7" s="35">
        <f t="shared" si="0"/>
        <v>1097304400</v>
      </c>
      <c r="V7" s="38">
        <f t="shared" si="0"/>
        <v>1027897834</v>
      </c>
      <c r="W7" s="38">
        <f t="shared" si="0"/>
        <v>3149656845</v>
      </c>
    </row>
    <row r="8" spans="1:23" ht="12.75">
      <c r="A8" s="23" t="s">
        <v>26</v>
      </c>
      <c r="B8" s="24" t="s">
        <v>27</v>
      </c>
      <c r="C8" s="25" t="s">
        <v>28</v>
      </c>
      <c r="D8" s="26">
        <v>223033917</v>
      </c>
      <c r="E8" s="27">
        <v>240334208</v>
      </c>
      <c r="F8" s="27">
        <v>216812090</v>
      </c>
      <c r="G8" s="28">
        <f>IF($E8=0,0,$F8/$E8)</f>
        <v>0.9021274657663382</v>
      </c>
      <c r="H8" s="29">
        <v>16475171</v>
      </c>
      <c r="I8" s="27">
        <v>15618372</v>
      </c>
      <c r="J8" s="30">
        <v>15205982</v>
      </c>
      <c r="K8" s="30">
        <v>47299525</v>
      </c>
      <c r="L8" s="29">
        <v>14060521</v>
      </c>
      <c r="M8" s="27">
        <v>16524385</v>
      </c>
      <c r="N8" s="30">
        <v>15713971</v>
      </c>
      <c r="O8" s="30">
        <v>46298877</v>
      </c>
      <c r="P8" s="29">
        <v>13223620</v>
      </c>
      <c r="Q8" s="27">
        <v>14687181</v>
      </c>
      <c r="R8" s="30">
        <v>41890318</v>
      </c>
      <c r="S8" s="30">
        <v>69801119</v>
      </c>
      <c r="T8" s="29">
        <v>15681524</v>
      </c>
      <c r="U8" s="27">
        <v>16823602</v>
      </c>
      <c r="V8" s="30">
        <v>20907443</v>
      </c>
      <c r="W8" s="30">
        <v>53412569</v>
      </c>
    </row>
    <row r="9" spans="1:23" ht="12.75">
      <c r="A9" s="23" t="s">
        <v>26</v>
      </c>
      <c r="B9" s="24" t="s">
        <v>29</v>
      </c>
      <c r="C9" s="25" t="s">
        <v>30</v>
      </c>
      <c r="D9" s="26">
        <v>199469142</v>
      </c>
      <c r="E9" s="27">
        <v>215449700</v>
      </c>
      <c r="F9" s="27">
        <v>203356172</v>
      </c>
      <c r="G9" s="28">
        <f aca="true" t="shared" si="1" ref="G9:G40">IF($E9=0,0,$F9/$E9)</f>
        <v>0.943868438897803</v>
      </c>
      <c r="H9" s="29">
        <v>10415865</v>
      </c>
      <c r="I9" s="27">
        <v>17114575</v>
      </c>
      <c r="J9" s="30">
        <v>17542899</v>
      </c>
      <c r="K9" s="30">
        <v>45073339</v>
      </c>
      <c r="L9" s="29">
        <v>16194274</v>
      </c>
      <c r="M9" s="27">
        <v>18080979</v>
      </c>
      <c r="N9" s="30">
        <v>16389118</v>
      </c>
      <c r="O9" s="30">
        <v>50664371</v>
      </c>
      <c r="P9" s="29">
        <v>23169134</v>
      </c>
      <c r="Q9" s="27">
        <v>17177869</v>
      </c>
      <c r="R9" s="30">
        <v>17438946</v>
      </c>
      <c r="S9" s="30">
        <v>57785949</v>
      </c>
      <c r="T9" s="29">
        <v>15866753</v>
      </c>
      <c r="U9" s="27">
        <v>16094195</v>
      </c>
      <c r="V9" s="30">
        <v>17871565</v>
      </c>
      <c r="W9" s="30">
        <v>49832513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44262157</v>
      </c>
      <c r="E10" s="27">
        <v>47842243</v>
      </c>
      <c r="F10" s="27">
        <v>51007575</v>
      </c>
      <c r="G10" s="28">
        <f t="shared" si="1"/>
        <v>1.0661618645262931</v>
      </c>
      <c r="H10" s="29">
        <v>3566416</v>
      </c>
      <c r="I10" s="27">
        <v>3206879</v>
      </c>
      <c r="J10" s="30">
        <v>2693783</v>
      </c>
      <c r="K10" s="30">
        <v>9467078</v>
      </c>
      <c r="L10" s="29">
        <v>2192246</v>
      </c>
      <c r="M10" s="27">
        <v>4305133</v>
      </c>
      <c r="N10" s="30">
        <v>4205706</v>
      </c>
      <c r="O10" s="30">
        <v>10703085</v>
      </c>
      <c r="P10" s="29">
        <v>2854621</v>
      </c>
      <c r="Q10" s="27">
        <v>2350549</v>
      </c>
      <c r="R10" s="30">
        <v>2980736</v>
      </c>
      <c r="S10" s="30">
        <v>8185906</v>
      </c>
      <c r="T10" s="29">
        <v>2976617</v>
      </c>
      <c r="U10" s="27">
        <v>2124055</v>
      </c>
      <c r="V10" s="30">
        <v>17550834</v>
      </c>
      <c r="W10" s="30">
        <v>22651506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382010412</v>
      </c>
      <c r="E11" s="27">
        <v>382010412</v>
      </c>
      <c r="F11" s="27">
        <v>319674163</v>
      </c>
      <c r="G11" s="28">
        <f t="shared" si="1"/>
        <v>0.8368205498021871</v>
      </c>
      <c r="H11" s="29">
        <v>16218546</v>
      </c>
      <c r="I11" s="27">
        <v>17163052</v>
      </c>
      <c r="J11" s="30">
        <v>17861471</v>
      </c>
      <c r="K11" s="30">
        <v>51243069</v>
      </c>
      <c r="L11" s="29">
        <v>20554323</v>
      </c>
      <c r="M11" s="27">
        <v>26248660</v>
      </c>
      <c r="N11" s="30">
        <v>24366632</v>
      </c>
      <c r="O11" s="30">
        <v>71169615</v>
      </c>
      <c r="P11" s="29">
        <v>70107809</v>
      </c>
      <c r="Q11" s="27">
        <v>25571800</v>
      </c>
      <c r="R11" s="30">
        <v>24367636</v>
      </c>
      <c r="S11" s="30">
        <v>120047245</v>
      </c>
      <c r="T11" s="29">
        <v>24367636</v>
      </c>
      <c r="U11" s="27">
        <v>24367636</v>
      </c>
      <c r="V11" s="30">
        <v>28478962</v>
      </c>
      <c r="W11" s="30">
        <v>77214234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235004000</v>
      </c>
      <c r="E12" s="27">
        <v>235004000</v>
      </c>
      <c r="F12" s="27">
        <v>342438999</v>
      </c>
      <c r="G12" s="28">
        <f t="shared" si="1"/>
        <v>1.4571624270225187</v>
      </c>
      <c r="H12" s="29">
        <v>21968453</v>
      </c>
      <c r="I12" s="27">
        <v>28176680</v>
      </c>
      <c r="J12" s="30">
        <v>30611467</v>
      </c>
      <c r="K12" s="30">
        <v>80756600</v>
      </c>
      <c r="L12" s="29">
        <v>35556857</v>
      </c>
      <c r="M12" s="27">
        <v>30368063</v>
      </c>
      <c r="N12" s="30">
        <v>31606153</v>
      </c>
      <c r="O12" s="30">
        <v>97531073</v>
      </c>
      <c r="P12" s="29">
        <v>24382961</v>
      </c>
      <c r="Q12" s="27">
        <v>20090029</v>
      </c>
      <c r="R12" s="30">
        <v>21960284</v>
      </c>
      <c r="S12" s="30">
        <v>66433274</v>
      </c>
      <c r="T12" s="29">
        <v>28475455</v>
      </c>
      <c r="U12" s="27">
        <v>25281438</v>
      </c>
      <c r="V12" s="30">
        <v>43961159</v>
      </c>
      <c r="W12" s="30">
        <v>97718052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145491534</v>
      </c>
      <c r="E13" s="27">
        <v>142172505</v>
      </c>
      <c r="F13" s="27">
        <v>100083983</v>
      </c>
      <c r="G13" s="28">
        <f t="shared" si="1"/>
        <v>0.7039615922924056</v>
      </c>
      <c r="H13" s="29">
        <v>7192490</v>
      </c>
      <c r="I13" s="27">
        <v>7530085</v>
      </c>
      <c r="J13" s="30">
        <v>5666068</v>
      </c>
      <c r="K13" s="30">
        <v>20388643</v>
      </c>
      <c r="L13" s="29">
        <v>8954452</v>
      </c>
      <c r="M13" s="27">
        <v>7510115</v>
      </c>
      <c r="N13" s="30">
        <v>8094194</v>
      </c>
      <c r="O13" s="30">
        <v>24558761</v>
      </c>
      <c r="P13" s="29">
        <v>8871484</v>
      </c>
      <c r="Q13" s="27">
        <v>8232338</v>
      </c>
      <c r="R13" s="30">
        <v>8900830</v>
      </c>
      <c r="S13" s="30">
        <v>26004652</v>
      </c>
      <c r="T13" s="29">
        <v>8077138</v>
      </c>
      <c r="U13" s="27">
        <v>11297031</v>
      </c>
      <c r="V13" s="30">
        <v>9757758</v>
      </c>
      <c r="W13" s="30">
        <v>29131927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71694483</v>
      </c>
      <c r="E14" s="27">
        <v>75223474</v>
      </c>
      <c r="F14" s="27">
        <v>56241450</v>
      </c>
      <c r="G14" s="28">
        <f t="shared" si="1"/>
        <v>0.7476582376400218</v>
      </c>
      <c r="H14" s="29">
        <v>5554081</v>
      </c>
      <c r="I14" s="27">
        <v>4204043</v>
      </c>
      <c r="J14" s="30">
        <v>4193906</v>
      </c>
      <c r="K14" s="30">
        <v>13952030</v>
      </c>
      <c r="L14" s="29">
        <v>4049103</v>
      </c>
      <c r="M14" s="27">
        <v>5385052</v>
      </c>
      <c r="N14" s="30">
        <v>3967513</v>
      </c>
      <c r="O14" s="30">
        <v>13401668</v>
      </c>
      <c r="P14" s="29">
        <v>4134418</v>
      </c>
      <c r="Q14" s="27">
        <v>5777499</v>
      </c>
      <c r="R14" s="30">
        <v>4153753</v>
      </c>
      <c r="S14" s="30">
        <v>14065670</v>
      </c>
      <c r="T14" s="29">
        <v>5727110</v>
      </c>
      <c r="U14" s="27">
        <v>5212709</v>
      </c>
      <c r="V14" s="30">
        <v>3882263</v>
      </c>
      <c r="W14" s="30">
        <v>14822082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696535225</v>
      </c>
      <c r="E15" s="27">
        <v>697644190</v>
      </c>
      <c r="F15" s="27">
        <v>503707262</v>
      </c>
      <c r="G15" s="28">
        <f t="shared" si="1"/>
        <v>0.7220116919485848</v>
      </c>
      <c r="H15" s="29">
        <v>38815441</v>
      </c>
      <c r="I15" s="27">
        <v>42789900</v>
      </c>
      <c r="J15" s="30">
        <v>28821757</v>
      </c>
      <c r="K15" s="30">
        <v>110427098</v>
      </c>
      <c r="L15" s="29">
        <v>42537323</v>
      </c>
      <c r="M15" s="27">
        <v>47531927</v>
      </c>
      <c r="N15" s="30">
        <v>53872990</v>
      </c>
      <c r="O15" s="30">
        <v>143942240</v>
      </c>
      <c r="P15" s="29">
        <v>31546375</v>
      </c>
      <c r="Q15" s="27">
        <v>41687859</v>
      </c>
      <c r="R15" s="30">
        <v>42465291</v>
      </c>
      <c r="S15" s="30">
        <v>115699525</v>
      </c>
      <c r="T15" s="29">
        <v>38726942</v>
      </c>
      <c r="U15" s="27">
        <v>31112417</v>
      </c>
      <c r="V15" s="30">
        <v>63799040</v>
      </c>
      <c r="W15" s="30">
        <v>133638399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92913493</v>
      </c>
      <c r="E16" s="27">
        <v>126049753</v>
      </c>
      <c r="F16" s="27">
        <v>92631123</v>
      </c>
      <c r="G16" s="28">
        <f t="shared" si="1"/>
        <v>0.7348774654084408</v>
      </c>
      <c r="H16" s="29">
        <v>8725080</v>
      </c>
      <c r="I16" s="27">
        <v>6854089</v>
      </c>
      <c r="J16" s="30">
        <v>7959261</v>
      </c>
      <c r="K16" s="30">
        <v>23538430</v>
      </c>
      <c r="L16" s="29">
        <v>10087938</v>
      </c>
      <c r="M16" s="27">
        <v>8534928</v>
      </c>
      <c r="N16" s="30">
        <v>7711663</v>
      </c>
      <c r="O16" s="30">
        <v>26334529</v>
      </c>
      <c r="P16" s="29">
        <v>5751282</v>
      </c>
      <c r="Q16" s="27">
        <v>6896536</v>
      </c>
      <c r="R16" s="30">
        <v>7828263</v>
      </c>
      <c r="S16" s="30">
        <v>20476081</v>
      </c>
      <c r="T16" s="29">
        <v>7537395</v>
      </c>
      <c r="U16" s="27">
        <v>5098960</v>
      </c>
      <c r="V16" s="30">
        <v>9645728</v>
      </c>
      <c r="W16" s="30">
        <v>22282083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153708200</v>
      </c>
      <c r="E17" s="27">
        <v>162788450</v>
      </c>
      <c r="F17" s="27">
        <v>112866218</v>
      </c>
      <c r="G17" s="28">
        <f t="shared" si="1"/>
        <v>0.6933306263435766</v>
      </c>
      <c r="H17" s="29">
        <v>5277155</v>
      </c>
      <c r="I17" s="27">
        <v>6936321</v>
      </c>
      <c r="J17" s="30">
        <v>11856930</v>
      </c>
      <c r="K17" s="30">
        <v>24070406</v>
      </c>
      <c r="L17" s="29">
        <v>12682017</v>
      </c>
      <c r="M17" s="27">
        <v>9631925</v>
      </c>
      <c r="N17" s="30">
        <v>7534520</v>
      </c>
      <c r="O17" s="30">
        <v>29848462</v>
      </c>
      <c r="P17" s="29">
        <v>11678957</v>
      </c>
      <c r="Q17" s="27">
        <v>9877823</v>
      </c>
      <c r="R17" s="30">
        <v>7683380</v>
      </c>
      <c r="S17" s="30">
        <v>29240160</v>
      </c>
      <c r="T17" s="29">
        <v>6996263</v>
      </c>
      <c r="U17" s="27">
        <v>10030229</v>
      </c>
      <c r="V17" s="30">
        <v>12680698</v>
      </c>
      <c r="W17" s="30">
        <v>29707190</v>
      </c>
    </row>
    <row r="18" spans="1:23" ht="12.75">
      <c r="A18" s="31"/>
      <c r="B18" s="32" t="s">
        <v>48</v>
      </c>
      <c r="C18" s="33"/>
      <c r="D18" s="34">
        <f>SUM(D8:D17)</f>
        <v>2244122563</v>
      </c>
      <c r="E18" s="35">
        <f>SUM(E8:E17)</f>
        <v>2324518935</v>
      </c>
      <c r="F18" s="35">
        <f>SUM(F8:F17)</f>
        <v>1998819035</v>
      </c>
      <c r="G18" s="36">
        <f t="shared" si="1"/>
        <v>0.859885030362207</v>
      </c>
      <c r="H18" s="37">
        <f aca="true" t="shared" si="2" ref="H18:W18">SUM(H8:H17)</f>
        <v>134208698</v>
      </c>
      <c r="I18" s="35">
        <f t="shared" si="2"/>
        <v>149593996</v>
      </c>
      <c r="J18" s="38">
        <f t="shared" si="2"/>
        <v>142413524</v>
      </c>
      <c r="K18" s="38">
        <f t="shared" si="2"/>
        <v>426216218</v>
      </c>
      <c r="L18" s="37">
        <f t="shared" si="2"/>
        <v>166869054</v>
      </c>
      <c r="M18" s="35">
        <f t="shared" si="2"/>
        <v>174121167</v>
      </c>
      <c r="N18" s="38">
        <f t="shared" si="2"/>
        <v>173462460</v>
      </c>
      <c r="O18" s="38">
        <f t="shared" si="2"/>
        <v>514452681</v>
      </c>
      <c r="P18" s="37">
        <f t="shared" si="2"/>
        <v>195720661</v>
      </c>
      <c r="Q18" s="35">
        <f t="shared" si="2"/>
        <v>152349483</v>
      </c>
      <c r="R18" s="38">
        <f t="shared" si="2"/>
        <v>179669437</v>
      </c>
      <c r="S18" s="38">
        <f t="shared" si="2"/>
        <v>527739581</v>
      </c>
      <c r="T18" s="37">
        <f t="shared" si="2"/>
        <v>154432833</v>
      </c>
      <c r="U18" s="35">
        <f t="shared" si="2"/>
        <v>147442272</v>
      </c>
      <c r="V18" s="38">
        <f t="shared" si="2"/>
        <v>228535450</v>
      </c>
      <c r="W18" s="38">
        <f t="shared" si="2"/>
        <v>530410555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214592703</v>
      </c>
      <c r="E19" s="27">
        <v>214592703</v>
      </c>
      <c r="F19" s="27">
        <v>157819239</v>
      </c>
      <c r="G19" s="28">
        <f t="shared" si="1"/>
        <v>0.7354361858240818</v>
      </c>
      <c r="H19" s="29">
        <v>8819561</v>
      </c>
      <c r="I19" s="27">
        <v>7452843</v>
      </c>
      <c r="J19" s="30">
        <v>6882308</v>
      </c>
      <c r="K19" s="30">
        <v>23154712</v>
      </c>
      <c r="L19" s="29">
        <v>10896357</v>
      </c>
      <c r="M19" s="27">
        <v>7214164</v>
      </c>
      <c r="N19" s="30">
        <v>10896357</v>
      </c>
      <c r="O19" s="30">
        <v>29006878</v>
      </c>
      <c r="P19" s="29">
        <v>5459787</v>
      </c>
      <c r="Q19" s="27">
        <v>6757603</v>
      </c>
      <c r="R19" s="30">
        <v>26706264</v>
      </c>
      <c r="S19" s="30">
        <v>38923654</v>
      </c>
      <c r="T19" s="29">
        <v>31306472</v>
      </c>
      <c r="U19" s="27">
        <v>22523440</v>
      </c>
      <c r="V19" s="30">
        <v>12904083</v>
      </c>
      <c r="W19" s="30">
        <v>66733995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252082990</v>
      </c>
      <c r="E20" s="27">
        <v>266785235</v>
      </c>
      <c r="F20" s="27">
        <v>197616721</v>
      </c>
      <c r="G20" s="28">
        <f t="shared" si="1"/>
        <v>0.7407333505544264</v>
      </c>
      <c r="H20" s="29">
        <v>0</v>
      </c>
      <c r="I20" s="27">
        <v>14753645</v>
      </c>
      <c r="J20" s="30">
        <v>0</v>
      </c>
      <c r="K20" s="30">
        <v>14753645</v>
      </c>
      <c r="L20" s="29">
        <v>17656712</v>
      </c>
      <c r="M20" s="27">
        <v>17923317</v>
      </c>
      <c r="N20" s="30">
        <v>27140512</v>
      </c>
      <c r="O20" s="30">
        <v>62720541</v>
      </c>
      <c r="P20" s="29">
        <v>17926558</v>
      </c>
      <c r="Q20" s="27">
        <v>22385475</v>
      </c>
      <c r="R20" s="30">
        <v>21284804</v>
      </c>
      <c r="S20" s="30">
        <v>61596837</v>
      </c>
      <c r="T20" s="29">
        <v>18129949</v>
      </c>
      <c r="U20" s="27">
        <v>21823592</v>
      </c>
      <c r="V20" s="30">
        <v>18592157</v>
      </c>
      <c r="W20" s="30">
        <v>58545698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98451053</v>
      </c>
      <c r="E21" s="27">
        <v>106574609</v>
      </c>
      <c r="F21" s="27">
        <v>60730442</v>
      </c>
      <c r="G21" s="28">
        <f t="shared" si="1"/>
        <v>0.5698396885509568</v>
      </c>
      <c r="H21" s="29">
        <v>4879073</v>
      </c>
      <c r="I21" s="27">
        <v>1716794</v>
      </c>
      <c r="J21" s="30">
        <v>9888926</v>
      </c>
      <c r="K21" s="30">
        <v>16484793</v>
      </c>
      <c r="L21" s="29">
        <v>4587094</v>
      </c>
      <c r="M21" s="27">
        <v>7505063</v>
      </c>
      <c r="N21" s="30">
        <v>3994720</v>
      </c>
      <c r="O21" s="30">
        <v>16086877</v>
      </c>
      <c r="P21" s="29">
        <v>4524050</v>
      </c>
      <c r="Q21" s="27">
        <v>4047914</v>
      </c>
      <c r="R21" s="30">
        <v>5087955</v>
      </c>
      <c r="S21" s="30">
        <v>13659919</v>
      </c>
      <c r="T21" s="29">
        <v>4376902</v>
      </c>
      <c r="U21" s="27">
        <v>4882997</v>
      </c>
      <c r="V21" s="30">
        <v>5238954</v>
      </c>
      <c r="W21" s="30">
        <v>14498853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214090476</v>
      </c>
      <c r="E22" s="27">
        <v>215844704</v>
      </c>
      <c r="F22" s="27">
        <v>209379586</v>
      </c>
      <c r="G22" s="28">
        <f t="shared" si="1"/>
        <v>0.9700473633117261</v>
      </c>
      <c r="H22" s="29">
        <v>10839761</v>
      </c>
      <c r="I22" s="27">
        <v>9793233</v>
      </c>
      <c r="J22" s="30">
        <v>22729763</v>
      </c>
      <c r="K22" s="30">
        <v>43362757</v>
      </c>
      <c r="L22" s="29">
        <v>25827435</v>
      </c>
      <c r="M22" s="27">
        <v>20655225</v>
      </c>
      <c r="N22" s="30">
        <v>18158927</v>
      </c>
      <c r="O22" s="30">
        <v>64641587</v>
      </c>
      <c r="P22" s="29">
        <v>22252036</v>
      </c>
      <c r="Q22" s="27">
        <v>15926957</v>
      </c>
      <c r="R22" s="30">
        <v>13750201</v>
      </c>
      <c r="S22" s="30">
        <v>51929194</v>
      </c>
      <c r="T22" s="29">
        <v>12305080</v>
      </c>
      <c r="U22" s="27">
        <v>22451124</v>
      </c>
      <c r="V22" s="30">
        <v>14689844</v>
      </c>
      <c r="W22" s="30">
        <v>49446048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106159636</v>
      </c>
      <c r="E23" s="27">
        <v>101580698</v>
      </c>
      <c r="F23" s="27">
        <v>75595553</v>
      </c>
      <c r="G23" s="28">
        <f t="shared" si="1"/>
        <v>0.7441921003535534</v>
      </c>
      <c r="H23" s="29">
        <v>5943558</v>
      </c>
      <c r="I23" s="27">
        <v>5805010</v>
      </c>
      <c r="J23" s="30">
        <v>5466335</v>
      </c>
      <c r="K23" s="30">
        <v>17214903</v>
      </c>
      <c r="L23" s="29">
        <v>6117864</v>
      </c>
      <c r="M23" s="27">
        <v>5650122</v>
      </c>
      <c r="N23" s="30">
        <v>6096832</v>
      </c>
      <c r="O23" s="30">
        <v>17864818</v>
      </c>
      <c r="P23" s="29">
        <v>8109119</v>
      </c>
      <c r="Q23" s="27">
        <v>6260656</v>
      </c>
      <c r="R23" s="30">
        <v>7783070</v>
      </c>
      <c r="S23" s="30">
        <v>22152845</v>
      </c>
      <c r="T23" s="29">
        <v>7176128</v>
      </c>
      <c r="U23" s="27">
        <v>5329478</v>
      </c>
      <c r="V23" s="30">
        <v>5857381</v>
      </c>
      <c r="W23" s="30">
        <v>18362987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208547582</v>
      </c>
      <c r="E24" s="27">
        <v>185393754</v>
      </c>
      <c r="F24" s="27">
        <v>170958528</v>
      </c>
      <c r="G24" s="28">
        <f t="shared" si="1"/>
        <v>0.9221374739517924</v>
      </c>
      <c r="H24" s="29">
        <v>15026396</v>
      </c>
      <c r="I24" s="27">
        <v>14479913</v>
      </c>
      <c r="J24" s="30">
        <v>15984720</v>
      </c>
      <c r="K24" s="30">
        <v>45491029</v>
      </c>
      <c r="L24" s="29">
        <v>10121634</v>
      </c>
      <c r="M24" s="27">
        <v>10390408</v>
      </c>
      <c r="N24" s="30">
        <v>15806621</v>
      </c>
      <c r="O24" s="30">
        <v>36318663</v>
      </c>
      <c r="P24" s="29">
        <v>13163338</v>
      </c>
      <c r="Q24" s="27">
        <v>13115527</v>
      </c>
      <c r="R24" s="30">
        <v>19803512</v>
      </c>
      <c r="S24" s="30">
        <v>46082377</v>
      </c>
      <c r="T24" s="29">
        <v>14386511</v>
      </c>
      <c r="U24" s="27">
        <v>12080588</v>
      </c>
      <c r="V24" s="30">
        <v>16599360</v>
      </c>
      <c r="W24" s="30">
        <v>43066459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83237044</v>
      </c>
      <c r="E25" s="27">
        <v>84546931</v>
      </c>
      <c r="F25" s="27">
        <v>49842738</v>
      </c>
      <c r="G25" s="28">
        <f t="shared" si="1"/>
        <v>0.5895274661122827</v>
      </c>
      <c r="H25" s="29">
        <v>4744299</v>
      </c>
      <c r="I25" s="27">
        <v>3060841</v>
      </c>
      <c r="J25" s="30">
        <v>3875406</v>
      </c>
      <c r="K25" s="30">
        <v>11680546</v>
      </c>
      <c r="L25" s="29">
        <v>3583112</v>
      </c>
      <c r="M25" s="27">
        <v>3885955</v>
      </c>
      <c r="N25" s="30">
        <v>6377380</v>
      </c>
      <c r="O25" s="30">
        <v>13846447</v>
      </c>
      <c r="P25" s="29">
        <v>4357853</v>
      </c>
      <c r="Q25" s="27">
        <v>3197920</v>
      </c>
      <c r="R25" s="30">
        <v>3975936</v>
      </c>
      <c r="S25" s="30">
        <v>11531709</v>
      </c>
      <c r="T25" s="29">
        <v>3521877</v>
      </c>
      <c r="U25" s="27">
        <v>5745231</v>
      </c>
      <c r="V25" s="30">
        <v>3516928</v>
      </c>
      <c r="W25" s="30">
        <v>12784036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1357686998</v>
      </c>
      <c r="E26" s="27">
        <v>1353748693</v>
      </c>
      <c r="F26" s="27">
        <v>1308444397</v>
      </c>
      <c r="G26" s="28">
        <f t="shared" si="1"/>
        <v>0.9665341904045701</v>
      </c>
      <c r="H26" s="29">
        <v>93695785</v>
      </c>
      <c r="I26" s="27">
        <v>71953576</v>
      </c>
      <c r="J26" s="30">
        <v>116632101</v>
      </c>
      <c r="K26" s="30">
        <v>282281462</v>
      </c>
      <c r="L26" s="29">
        <v>115639055</v>
      </c>
      <c r="M26" s="27">
        <v>90332264</v>
      </c>
      <c r="N26" s="30">
        <v>123895344</v>
      </c>
      <c r="O26" s="30">
        <v>329866663</v>
      </c>
      <c r="P26" s="29">
        <v>104131418</v>
      </c>
      <c r="Q26" s="27">
        <v>104535957</v>
      </c>
      <c r="R26" s="30">
        <v>162339545</v>
      </c>
      <c r="S26" s="30">
        <v>371006920</v>
      </c>
      <c r="T26" s="29">
        <v>100694884</v>
      </c>
      <c r="U26" s="27">
        <v>112297234</v>
      </c>
      <c r="V26" s="30">
        <v>112297234</v>
      </c>
      <c r="W26" s="30">
        <v>325289352</v>
      </c>
    </row>
    <row r="27" spans="1:23" ht="12.75">
      <c r="A27" s="31"/>
      <c r="B27" s="32" t="s">
        <v>65</v>
      </c>
      <c r="C27" s="33"/>
      <c r="D27" s="34">
        <f>SUM(D19:D26)</f>
        <v>2534848482</v>
      </c>
      <c r="E27" s="35">
        <f>SUM(E19:E26)</f>
        <v>2529067327</v>
      </c>
      <c r="F27" s="35">
        <f>SUM(F19:F26)</f>
        <v>2230387204</v>
      </c>
      <c r="G27" s="36">
        <f t="shared" si="1"/>
        <v>0.881901078784527</v>
      </c>
      <c r="H27" s="37">
        <f aca="true" t="shared" si="3" ref="H27:W27">SUM(H19:H26)</f>
        <v>143948433</v>
      </c>
      <c r="I27" s="35">
        <f t="shared" si="3"/>
        <v>129015855</v>
      </c>
      <c r="J27" s="38">
        <f t="shared" si="3"/>
        <v>181459559</v>
      </c>
      <c r="K27" s="38">
        <f t="shared" si="3"/>
        <v>454423847</v>
      </c>
      <c r="L27" s="37">
        <f t="shared" si="3"/>
        <v>194429263</v>
      </c>
      <c r="M27" s="35">
        <f t="shared" si="3"/>
        <v>163556518</v>
      </c>
      <c r="N27" s="38">
        <f t="shared" si="3"/>
        <v>212366693</v>
      </c>
      <c r="O27" s="38">
        <f t="shared" si="3"/>
        <v>570352474</v>
      </c>
      <c r="P27" s="37">
        <f t="shared" si="3"/>
        <v>179924159</v>
      </c>
      <c r="Q27" s="35">
        <f t="shared" si="3"/>
        <v>176228009</v>
      </c>
      <c r="R27" s="38">
        <f t="shared" si="3"/>
        <v>260731287</v>
      </c>
      <c r="S27" s="38">
        <f t="shared" si="3"/>
        <v>616883455</v>
      </c>
      <c r="T27" s="37">
        <f t="shared" si="3"/>
        <v>191897803</v>
      </c>
      <c r="U27" s="35">
        <f t="shared" si="3"/>
        <v>207133684</v>
      </c>
      <c r="V27" s="38">
        <f t="shared" si="3"/>
        <v>189695941</v>
      </c>
      <c r="W27" s="38">
        <f t="shared" si="3"/>
        <v>588727428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232178521</v>
      </c>
      <c r="E28" s="27">
        <v>232178521</v>
      </c>
      <c r="F28" s="27">
        <v>143880902</v>
      </c>
      <c r="G28" s="28">
        <f t="shared" si="1"/>
        <v>0.6196994510099407</v>
      </c>
      <c r="H28" s="29">
        <v>25117069</v>
      </c>
      <c r="I28" s="27">
        <v>10634322</v>
      </c>
      <c r="J28" s="30">
        <v>9340841</v>
      </c>
      <c r="K28" s="30">
        <v>45092232</v>
      </c>
      <c r="L28" s="29">
        <v>18347021</v>
      </c>
      <c r="M28" s="27">
        <v>14016398</v>
      </c>
      <c r="N28" s="30">
        <v>14930608</v>
      </c>
      <c r="O28" s="30">
        <v>47294027</v>
      </c>
      <c r="P28" s="29">
        <v>13053221</v>
      </c>
      <c r="Q28" s="27">
        <v>13077408</v>
      </c>
      <c r="R28" s="30">
        <v>11699821</v>
      </c>
      <c r="S28" s="30">
        <v>37830450</v>
      </c>
      <c r="T28" s="29">
        <v>13664193</v>
      </c>
      <c r="U28" s="27">
        <v>0</v>
      </c>
      <c r="V28" s="30">
        <v>0</v>
      </c>
      <c r="W28" s="30">
        <v>13664193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103357971</v>
      </c>
      <c r="E29" s="27">
        <v>103357971</v>
      </c>
      <c r="F29" s="27">
        <v>52938580</v>
      </c>
      <c r="G29" s="28">
        <f t="shared" si="1"/>
        <v>0.5121867185260438</v>
      </c>
      <c r="H29" s="29">
        <v>7005669</v>
      </c>
      <c r="I29" s="27">
        <v>4054692</v>
      </c>
      <c r="J29" s="30">
        <v>5158918</v>
      </c>
      <c r="K29" s="30">
        <v>16219279</v>
      </c>
      <c r="L29" s="29">
        <v>5180479</v>
      </c>
      <c r="M29" s="27">
        <v>4947055</v>
      </c>
      <c r="N29" s="30">
        <v>4802362</v>
      </c>
      <c r="O29" s="30">
        <v>14929896</v>
      </c>
      <c r="P29" s="29">
        <v>4101509</v>
      </c>
      <c r="Q29" s="27">
        <v>3426349</v>
      </c>
      <c r="R29" s="30">
        <v>4688523</v>
      </c>
      <c r="S29" s="30">
        <v>12216381</v>
      </c>
      <c r="T29" s="29">
        <v>4206673</v>
      </c>
      <c r="U29" s="27">
        <v>5366351</v>
      </c>
      <c r="V29" s="30">
        <v>0</v>
      </c>
      <c r="W29" s="30">
        <v>9573024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67709059</v>
      </c>
      <c r="E30" s="27">
        <v>67709059</v>
      </c>
      <c r="F30" s="27">
        <v>28294017</v>
      </c>
      <c r="G30" s="28">
        <f t="shared" si="1"/>
        <v>0.4178763878552795</v>
      </c>
      <c r="H30" s="29">
        <v>2691547</v>
      </c>
      <c r="I30" s="27">
        <v>3201921</v>
      </c>
      <c r="J30" s="30">
        <v>3527720</v>
      </c>
      <c r="K30" s="30">
        <v>9421188</v>
      </c>
      <c r="L30" s="29">
        <v>0</v>
      </c>
      <c r="M30" s="27">
        <v>0</v>
      </c>
      <c r="N30" s="30">
        <v>2305031</v>
      </c>
      <c r="O30" s="30">
        <v>2305031</v>
      </c>
      <c r="P30" s="29">
        <v>0</v>
      </c>
      <c r="Q30" s="27">
        <v>0</v>
      </c>
      <c r="R30" s="30">
        <v>16567798</v>
      </c>
      <c r="S30" s="30">
        <v>16567798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456212243</v>
      </c>
      <c r="E31" s="27">
        <v>480931577</v>
      </c>
      <c r="F31" s="27">
        <v>346182564</v>
      </c>
      <c r="G31" s="28">
        <f t="shared" si="1"/>
        <v>0.7198166653132864</v>
      </c>
      <c r="H31" s="29">
        <v>36096265</v>
      </c>
      <c r="I31" s="27">
        <v>37130656</v>
      </c>
      <c r="J31" s="30">
        <v>19627000</v>
      </c>
      <c r="K31" s="30">
        <v>92853921</v>
      </c>
      <c r="L31" s="29">
        <v>34318924</v>
      </c>
      <c r="M31" s="27">
        <v>25438332</v>
      </c>
      <c r="N31" s="30">
        <v>38129946</v>
      </c>
      <c r="O31" s="30">
        <v>97887202</v>
      </c>
      <c r="P31" s="29">
        <v>16941643</v>
      </c>
      <c r="Q31" s="27">
        <v>27121614</v>
      </c>
      <c r="R31" s="30">
        <v>36940920</v>
      </c>
      <c r="S31" s="30">
        <v>81004177</v>
      </c>
      <c r="T31" s="29">
        <v>18006895</v>
      </c>
      <c r="U31" s="27">
        <v>27070906</v>
      </c>
      <c r="V31" s="30">
        <v>29359463</v>
      </c>
      <c r="W31" s="30">
        <v>74437264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178273892</v>
      </c>
      <c r="E32" s="27">
        <v>178273892</v>
      </c>
      <c r="F32" s="27">
        <v>123464835</v>
      </c>
      <c r="G32" s="28">
        <f t="shared" si="1"/>
        <v>0.6925570178273777</v>
      </c>
      <c r="H32" s="29">
        <v>15070694</v>
      </c>
      <c r="I32" s="27">
        <v>11183662</v>
      </c>
      <c r="J32" s="30">
        <v>14944984</v>
      </c>
      <c r="K32" s="30">
        <v>41199340</v>
      </c>
      <c r="L32" s="29">
        <v>12693843</v>
      </c>
      <c r="M32" s="27">
        <v>12042215</v>
      </c>
      <c r="N32" s="30">
        <v>12308622</v>
      </c>
      <c r="O32" s="30">
        <v>37044680</v>
      </c>
      <c r="P32" s="29">
        <v>12308622</v>
      </c>
      <c r="Q32" s="27">
        <v>6502523</v>
      </c>
      <c r="R32" s="30">
        <v>0</v>
      </c>
      <c r="S32" s="30">
        <v>18811145</v>
      </c>
      <c r="T32" s="29">
        <v>0</v>
      </c>
      <c r="U32" s="27">
        <v>8881495</v>
      </c>
      <c r="V32" s="30">
        <v>17528175</v>
      </c>
      <c r="W32" s="30">
        <v>26409670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199454774</v>
      </c>
      <c r="E33" s="27">
        <v>202968751</v>
      </c>
      <c r="F33" s="27">
        <v>172850479</v>
      </c>
      <c r="G33" s="28">
        <f t="shared" si="1"/>
        <v>0.8516112857195441</v>
      </c>
      <c r="H33" s="29">
        <v>10313479</v>
      </c>
      <c r="I33" s="27">
        <v>10662298</v>
      </c>
      <c r="J33" s="30">
        <v>17936307</v>
      </c>
      <c r="K33" s="30">
        <v>38912084</v>
      </c>
      <c r="L33" s="29">
        <v>12617968</v>
      </c>
      <c r="M33" s="27">
        <v>14785727</v>
      </c>
      <c r="N33" s="30">
        <v>13354176</v>
      </c>
      <c r="O33" s="30">
        <v>40757871</v>
      </c>
      <c r="P33" s="29">
        <v>11021179</v>
      </c>
      <c r="Q33" s="27">
        <v>15089284</v>
      </c>
      <c r="R33" s="30">
        <v>15484719</v>
      </c>
      <c r="S33" s="30">
        <v>41595182</v>
      </c>
      <c r="T33" s="29">
        <v>15846432</v>
      </c>
      <c r="U33" s="27">
        <v>14372003</v>
      </c>
      <c r="V33" s="30">
        <v>21366907</v>
      </c>
      <c r="W33" s="30">
        <v>51585342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173779895</v>
      </c>
      <c r="E34" s="27">
        <v>173779895</v>
      </c>
      <c r="F34" s="27">
        <v>114016250</v>
      </c>
      <c r="G34" s="28">
        <f t="shared" si="1"/>
        <v>0.6560957468641583</v>
      </c>
      <c r="H34" s="29">
        <v>8557107</v>
      </c>
      <c r="I34" s="27">
        <v>9039468</v>
      </c>
      <c r="J34" s="30">
        <v>11844833</v>
      </c>
      <c r="K34" s="30">
        <v>29441408</v>
      </c>
      <c r="L34" s="29">
        <v>9392470</v>
      </c>
      <c r="M34" s="27">
        <v>10437749</v>
      </c>
      <c r="N34" s="30">
        <v>6533989</v>
      </c>
      <c r="O34" s="30">
        <v>26364208</v>
      </c>
      <c r="P34" s="29">
        <v>9305508</v>
      </c>
      <c r="Q34" s="27">
        <v>8466820</v>
      </c>
      <c r="R34" s="30">
        <v>7708258</v>
      </c>
      <c r="S34" s="30">
        <v>25480586</v>
      </c>
      <c r="T34" s="29">
        <v>8732556</v>
      </c>
      <c r="U34" s="27">
        <v>7804174</v>
      </c>
      <c r="V34" s="30">
        <v>16193318</v>
      </c>
      <c r="W34" s="30">
        <v>32730048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106383</v>
      </c>
      <c r="E35" s="27">
        <v>106383</v>
      </c>
      <c r="F35" s="27">
        <v>76587126</v>
      </c>
      <c r="G35" s="28">
        <v>0</v>
      </c>
      <c r="H35" s="29">
        <v>13659637</v>
      </c>
      <c r="I35" s="27">
        <v>5787442</v>
      </c>
      <c r="J35" s="30">
        <v>6797388</v>
      </c>
      <c r="K35" s="30">
        <v>26244467</v>
      </c>
      <c r="L35" s="29">
        <v>0</v>
      </c>
      <c r="M35" s="27">
        <v>7491212</v>
      </c>
      <c r="N35" s="30">
        <v>6515658</v>
      </c>
      <c r="O35" s="30">
        <v>14006870</v>
      </c>
      <c r="P35" s="29">
        <v>5131668</v>
      </c>
      <c r="Q35" s="27">
        <v>6051981</v>
      </c>
      <c r="R35" s="30">
        <v>5899656</v>
      </c>
      <c r="S35" s="30">
        <v>17083305</v>
      </c>
      <c r="T35" s="29">
        <v>6328702</v>
      </c>
      <c r="U35" s="27">
        <v>5139903</v>
      </c>
      <c r="V35" s="30">
        <v>7783879</v>
      </c>
      <c r="W35" s="30">
        <v>19252484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1189542485</v>
      </c>
      <c r="E36" s="27">
        <v>1189542485</v>
      </c>
      <c r="F36" s="27">
        <v>538207934</v>
      </c>
      <c r="G36" s="28">
        <f t="shared" si="1"/>
        <v>0.4524495264244387</v>
      </c>
      <c r="H36" s="29">
        <v>18139100</v>
      </c>
      <c r="I36" s="27">
        <v>35099468</v>
      </c>
      <c r="J36" s="30">
        <v>53035435</v>
      </c>
      <c r="K36" s="30">
        <v>106274003</v>
      </c>
      <c r="L36" s="29">
        <v>52445268</v>
      </c>
      <c r="M36" s="27">
        <v>36345694</v>
      </c>
      <c r="N36" s="30">
        <v>52470919</v>
      </c>
      <c r="O36" s="30">
        <v>141261881</v>
      </c>
      <c r="P36" s="29">
        <v>38021232</v>
      </c>
      <c r="Q36" s="27">
        <v>40809505</v>
      </c>
      <c r="R36" s="30">
        <v>54076940</v>
      </c>
      <c r="S36" s="30">
        <v>132907677</v>
      </c>
      <c r="T36" s="29">
        <v>39068249</v>
      </c>
      <c r="U36" s="27">
        <v>49615897</v>
      </c>
      <c r="V36" s="30">
        <v>69080227</v>
      </c>
      <c r="W36" s="30">
        <v>157764373</v>
      </c>
    </row>
    <row r="37" spans="1:23" ht="12.75">
      <c r="A37" s="31"/>
      <c r="B37" s="32" t="s">
        <v>84</v>
      </c>
      <c r="C37" s="33"/>
      <c r="D37" s="34">
        <f>SUM(D28:D36)</f>
        <v>2600615223</v>
      </c>
      <c r="E37" s="35">
        <f>SUM(E28:E36)</f>
        <v>2628848534</v>
      </c>
      <c r="F37" s="35">
        <f>SUM(F28:F36)</f>
        <v>1596422687</v>
      </c>
      <c r="G37" s="36">
        <f t="shared" si="1"/>
        <v>0.6072706990733</v>
      </c>
      <c r="H37" s="37">
        <f aca="true" t="shared" si="4" ref="H37:W37">SUM(H28:H36)</f>
        <v>136650567</v>
      </c>
      <c r="I37" s="35">
        <f t="shared" si="4"/>
        <v>126793929</v>
      </c>
      <c r="J37" s="38">
        <f t="shared" si="4"/>
        <v>142213426</v>
      </c>
      <c r="K37" s="38">
        <f t="shared" si="4"/>
        <v>405657922</v>
      </c>
      <c r="L37" s="37">
        <f t="shared" si="4"/>
        <v>144995973</v>
      </c>
      <c r="M37" s="35">
        <f t="shared" si="4"/>
        <v>125504382</v>
      </c>
      <c r="N37" s="38">
        <f t="shared" si="4"/>
        <v>151351311</v>
      </c>
      <c r="O37" s="38">
        <f t="shared" si="4"/>
        <v>421851666</v>
      </c>
      <c r="P37" s="37">
        <f t="shared" si="4"/>
        <v>109884582</v>
      </c>
      <c r="Q37" s="35">
        <f t="shared" si="4"/>
        <v>120545484</v>
      </c>
      <c r="R37" s="38">
        <f t="shared" si="4"/>
        <v>153066635</v>
      </c>
      <c r="S37" s="38">
        <f t="shared" si="4"/>
        <v>383496701</v>
      </c>
      <c r="T37" s="37">
        <f t="shared" si="4"/>
        <v>105853700</v>
      </c>
      <c r="U37" s="35">
        <f t="shared" si="4"/>
        <v>118250729</v>
      </c>
      <c r="V37" s="38">
        <f t="shared" si="4"/>
        <v>161311969</v>
      </c>
      <c r="W37" s="38">
        <f t="shared" si="4"/>
        <v>385416398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194430761</v>
      </c>
      <c r="E38" s="27">
        <v>197266092</v>
      </c>
      <c r="F38" s="27">
        <v>143341592</v>
      </c>
      <c r="G38" s="28">
        <f t="shared" si="1"/>
        <v>0.7266408055571963</v>
      </c>
      <c r="H38" s="29">
        <v>11282507</v>
      </c>
      <c r="I38" s="27">
        <v>12397063</v>
      </c>
      <c r="J38" s="30">
        <v>14117897</v>
      </c>
      <c r="K38" s="30">
        <v>37797467</v>
      </c>
      <c r="L38" s="29">
        <v>12710086</v>
      </c>
      <c r="M38" s="27">
        <v>12712525</v>
      </c>
      <c r="N38" s="30">
        <v>12403289</v>
      </c>
      <c r="O38" s="30">
        <v>37825900</v>
      </c>
      <c r="P38" s="29">
        <v>9417523</v>
      </c>
      <c r="Q38" s="27">
        <v>10306133</v>
      </c>
      <c r="R38" s="30">
        <v>10241434</v>
      </c>
      <c r="S38" s="30">
        <v>29965090</v>
      </c>
      <c r="T38" s="29">
        <v>10427000</v>
      </c>
      <c r="U38" s="27">
        <v>13432268</v>
      </c>
      <c r="V38" s="30">
        <v>13893867</v>
      </c>
      <c r="W38" s="30">
        <v>37753135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189580240</v>
      </c>
      <c r="E39" s="27">
        <v>189054435</v>
      </c>
      <c r="F39" s="27">
        <v>163135350</v>
      </c>
      <c r="G39" s="28">
        <f t="shared" si="1"/>
        <v>0.8629014706795956</v>
      </c>
      <c r="H39" s="29">
        <v>10481504</v>
      </c>
      <c r="I39" s="27">
        <v>10442734</v>
      </c>
      <c r="J39" s="30">
        <v>12044190</v>
      </c>
      <c r="K39" s="30">
        <v>32968428</v>
      </c>
      <c r="L39" s="29">
        <v>9909442</v>
      </c>
      <c r="M39" s="27">
        <v>12006710</v>
      </c>
      <c r="N39" s="30">
        <v>21956541</v>
      </c>
      <c r="O39" s="30">
        <v>43872693</v>
      </c>
      <c r="P39" s="29">
        <v>8581492</v>
      </c>
      <c r="Q39" s="27">
        <v>10220282</v>
      </c>
      <c r="R39" s="30">
        <v>10592651</v>
      </c>
      <c r="S39" s="30">
        <v>29394425</v>
      </c>
      <c r="T39" s="29">
        <v>10942832</v>
      </c>
      <c r="U39" s="27">
        <v>12010607</v>
      </c>
      <c r="V39" s="30">
        <v>33946365</v>
      </c>
      <c r="W39" s="30">
        <v>56899804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129729620</v>
      </c>
      <c r="E40" s="27">
        <v>132161950</v>
      </c>
      <c r="F40" s="27">
        <v>113751608</v>
      </c>
      <c r="G40" s="28">
        <f t="shared" si="1"/>
        <v>0.8606986201399117</v>
      </c>
      <c r="H40" s="29">
        <v>7015661</v>
      </c>
      <c r="I40" s="27">
        <v>11904546</v>
      </c>
      <c r="J40" s="30">
        <v>11378756</v>
      </c>
      <c r="K40" s="30">
        <v>30298963</v>
      </c>
      <c r="L40" s="29">
        <v>9152597</v>
      </c>
      <c r="M40" s="27">
        <v>8937883</v>
      </c>
      <c r="N40" s="30">
        <v>9177281</v>
      </c>
      <c r="O40" s="30">
        <v>27267761</v>
      </c>
      <c r="P40" s="29">
        <v>8869508</v>
      </c>
      <c r="Q40" s="27">
        <v>9404009</v>
      </c>
      <c r="R40" s="30">
        <v>9044421</v>
      </c>
      <c r="S40" s="30">
        <v>27317938</v>
      </c>
      <c r="T40" s="29">
        <v>9263283</v>
      </c>
      <c r="U40" s="27">
        <v>9569226</v>
      </c>
      <c r="V40" s="30">
        <v>10034437</v>
      </c>
      <c r="W40" s="30">
        <v>28866946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122120530</v>
      </c>
      <c r="E41" s="27">
        <v>122120530</v>
      </c>
      <c r="F41" s="27">
        <v>56559671</v>
      </c>
      <c r="G41" s="28">
        <f aca="true" t="shared" si="5" ref="G41:G57">IF($E41=0,0,$F41/$E41)</f>
        <v>0.463146294894069</v>
      </c>
      <c r="H41" s="29">
        <v>3985579</v>
      </c>
      <c r="I41" s="27">
        <v>4206922</v>
      </c>
      <c r="J41" s="30">
        <v>4160820</v>
      </c>
      <c r="K41" s="30">
        <v>12353321</v>
      </c>
      <c r="L41" s="29">
        <v>4818207</v>
      </c>
      <c r="M41" s="27">
        <v>3458360</v>
      </c>
      <c r="N41" s="30">
        <v>6882059</v>
      </c>
      <c r="O41" s="30">
        <v>15158626</v>
      </c>
      <c r="P41" s="29">
        <v>3764185</v>
      </c>
      <c r="Q41" s="27">
        <v>3887278</v>
      </c>
      <c r="R41" s="30">
        <v>6574486</v>
      </c>
      <c r="S41" s="30">
        <v>14225949</v>
      </c>
      <c r="T41" s="29">
        <v>4638458</v>
      </c>
      <c r="U41" s="27">
        <v>4016822</v>
      </c>
      <c r="V41" s="30">
        <v>6166495</v>
      </c>
      <c r="W41" s="30">
        <v>14821775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478908419</v>
      </c>
      <c r="E42" s="27">
        <v>509602709</v>
      </c>
      <c r="F42" s="27">
        <v>376956835</v>
      </c>
      <c r="G42" s="28">
        <f t="shared" si="5"/>
        <v>0.7397072824430374</v>
      </c>
      <c r="H42" s="29">
        <v>13829887</v>
      </c>
      <c r="I42" s="27">
        <v>23461101</v>
      </c>
      <c r="J42" s="30">
        <v>42370444</v>
      </c>
      <c r="K42" s="30">
        <v>79661432</v>
      </c>
      <c r="L42" s="29">
        <v>28952853</v>
      </c>
      <c r="M42" s="27">
        <v>27153985</v>
      </c>
      <c r="N42" s="30">
        <v>57125602</v>
      </c>
      <c r="O42" s="30">
        <v>113232440</v>
      </c>
      <c r="P42" s="29">
        <v>23430771</v>
      </c>
      <c r="Q42" s="27">
        <v>30466852</v>
      </c>
      <c r="R42" s="30">
        <v>37186888</v>
      </c>
      <c r="S42" s="30">
        <v>91084511</v>
      </c>
      <c r="T42" s="29">
        <v>25215621</v>
      </c>
      <c r="U42" s="27">
        <v>36583164</v>
      </c>
      <c r="V42" s="30">
        <v>31179667</v>
      </c>
      <c r="W42" s="30">
        <v>92978452</v>
      </c>
    </row>
    <row r="43" spans="1:23" ht="12.75">
      <c r="A43" s="31"/>
      <c r="B43" s="32" t="s">
        <v>95</v>
      </c>
      <c r="C43" s="33"/>
      <c r="D43" s="34">
        <f>SUM(D38:D42)</f>
        <v>1114769570</v>
      </c>
      <c r="E43" s="35">
        <f>SUM(E38:E42)</f>
        <v>1150205716</v>
      </c>
      <c r="F43" s="35">
        <f>SUM(F38:F42)</f>
        <v>853745056</v>
      </c>
      <c r="G43" s="36">
        <f t="shared" si="5"/>
        <v>0.7422542281992972</v>
      </c>
      <c r="H43" s="37">
        <f aca="true" t="shared" si="6" ref="H43:W43">SUM(H38:H42)</f>
        <v>46595138</v>
      </c>
      <c r="I43" s="35">
        <f t="shared" si="6"/>
        <v>62412366</v>
      </c>
      <c r="J43" s="38">
        <f t="shared" si="6"/>
        <v>84072107</v>
      </c>
      <c r="K43" s="38">
        <f t="shared" si="6"/>
        <v>193079611</v>
      </c>
      <c r="L43" s="37">
        <f t="shared" si="6"/>
        <v>65543185</v>
      </c>
      <c r="M43" s="35">
        <f t="shared" si="6"/>
        <v>64269463</v>
      </c>
      <c r="N43" s="38">
        <f t="shared" si="6"/>
        <v>107544772</v>
      </c>
      <c r="O43" s="38">
        <f t="shared" si="6"/>
        <v>237357420</v>
      </c>
      <c r="P43" s="37">
        <f t="shared" si="6"/>
        <v>54063479</v>
      </c>
      <c r="Q43" s="35">
        <f t="shared" si="6"/>
        <v>64284554</v>
      </c>
      <c r="R43" s="38">
        <f t="shared" si="6"/>
        <v>73639880</v>
      </c>
      <c r="S43" s="38">
        <f t="shared" si="6"/>
        <v>191987913</v>
      </c>
      <c r="T43" s="37">
        <f t="shared" si="6"/>
        <v>60487194</v>
      </c>
      <c r="U43" s="35">
        <f t="shared" si="6"/>
        <v>75612087</v>
      </c>
      <c r="V43" s="38">
        <f t="shared" si="6"/>
        <v>95220831</v>
      </c>
      <c r="W43" s="38">
        <f t="shared" si="6"/>
        <v>231320112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102919007</v>
      </c>
      <c r="E44" s="27">
        <v>179184509</v>
      </c>
      <c r="F44" s="27">
        <v>169920578</v>
      </c>
      <c r="G44" s="28">
        <f t="shared" si="5"/>
        <v>0.9482994872062294</v>
      </c>
      <c r="H44" s="29">
        <v>19728500</v>
      </c>
      <c r="I44" s="27">
        <v>17592987</v>
      </c>
      <c r="J44" s="30">
        <v>13513228</v>
      </c>
      <c r="K44" s="30">
        <v>50834715</v>
      </c>
      <c r="L44" s="29">
        <v>9313206</v>
      </c>
      <c r="M44" s="27">
        <v>11662137</v>
      </c>
      <c r="N44" s="30">
        <v>11794192</v>
      </c>
      <c r="O44" s="30">
        <v>32769535</v>
      </c>
      <c r="P44" s="29">
        <v>8071482</v>
      </c>
      <c r="Q44" s="27">
        <v>12355917</v>
      </c>
      <c r="R44" s="30">
        <v>16310588</v>
      </c>
      <c r="S44" s="30">
        <v>36737987</v>
      </c>
      <c r="T44" s="29">
        <v>13459769</v>
      </c>
      <c r="U44" s="27">
        <v>15504229</v>
      </c>
      <c r="V44" s="30">
        <v>20614343</v>
      </c>
      <c r="W44" s="30">
        <v>49578341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185522439</v>
      </c>
      <c r="E45" s="27">
        <v>185522439</v>
      </c>
      <c r="F45" s="27">
        <v>79252694</v>
      </c>
      <c r="G45" s="28">
        <f t="shared" si="5"/>
        <v>0.42718656798167687</v>
      </c>
      <c r="H45" s="29">
        <v>0</v>
      </c>
      <c r="I45" s="27">
        <v>6621513</v>
      </c>
      <c r="J45" s="30">
        <v>9008289</v>
      </c>
      <c r="K45" s="30">
        <v>15629802</v>
      </c>
      <c r="L45" s="29">
        <v>10655375</v>
      </c>
      <c r="M45" s="27">
        <v>7179380</v>
      </c>
      <c r="N45" s="30">
        <v>12210284</v>
      </c>
      <c r="O45" s="30">
        <v>30045039</v>
      </c>
      <c r="P45" s="29">
        <v>7330573</v>
      </c>
      <c r="Q45" s="27">
        <v>5868916</v>
      </c>
      <c r="R45" s="30">
        <v>0</v>
      </c>
      <c r="S45" s="30">
        <v>13199489</v>
      </c>
      <c r="T45" s="29">
        <v>12083254</v>
      </c>
      <c r="U45" s="27">
        <v>8295110</v>
      </c>
      <c r="V45" s="30">
        <v>0</v>
      </c>
      <c r="W45" s="30">
        <v>20378364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304967417</v>
      </c>
      <c r="E46" s="27">
        <v>323007431</v>
      </c>
      <c r="F46" s="27">
        <v>174878180</v>
      </c>
      <c r="G46" s="28">
        <f t="shared" si="5"/>
        <v>0.5414060582401895</v>
      </c>
      <c r="H46" s="29">
        <v>12269432</v>
      </c>
      <c r="I46" s="27">
        <v>14236869</v>
      </c>
      <c r="J46" s="30">
        <v>14559842</v>
      </c>
      <c r="K46" s="30">
        <v>41066143</v>
      </c>
      <c r="L46" s="29">
        <v>13555689</v>
      </c>
      <c r="M46" s="27">
        <v>14406808</v>
      </c>
      <c r="N46" s="30">
        <v>4663734</v>
      </c>
      <c r="O46" s="30">
        <v>32626231</v>
      </c>
      <c r="P46" s="29">
        <v>13210913</v>
      </c>
      <c r="Q46" s="27">
        <v>13347658</v>
      </c>
      <c r="R46" s="30">
        <v>18080564</v>
      </c>
      <c r="S46" s="30">
        <v>44639135</v>
      </c>
      <c r="T46" s="29">
        <v>19769757</v>
      </c>
      <c r="U46" s="27">
        <v>15665338</v>
      </c>
      <c r="V46" s="30">
        <v>21111576</v>
      </c>
      <c r="W46" s="30">
        <v>56546671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148117734</v>
      </c>
      <c r="E47" s="27">
        <v>148117734</v>
      </c>
      <c r="F47" s="27">
        <v>122493991</v>
      </c>
      <c r="G47" s="28">
        <f t="shared" si="5"/>
        <v>0.8270042194947432</v>
      </c>
      <c r="H47" s="29">
        <v>19641860</v>
      </c>
      <c r="I47" s="27">
        <v>12583725</v>
      </c>
      <c r="J47" s="30">
        <v>11190479</v>
      </c>
      <c r="K47" s="30">
        <v>43416064</v>
      </c>
      <c r="L47" s="29">
        <v>10305104</v>
      </c>
      <c r="M47" s="27">
        <v>11118623</v>
      </c>
      <c r="N47" s="30">
        <v>10397526</v>
      </c>
      <c r="O47" s="30">
        <v>31821253</v>
      </c>
      <c r="P47" s="29">
        <v>11537302</v>
      </c>
      <c r="Q47" s="27">
        <v>5340763</v>
      </c>
      <c r="R47" s="30">
        <v>8371390</v>
      </c>
      <c r="S47" s="30">
        <v>25249455</v>
      </c>
      <c r="T47" s="29">
        <v>11147001</v>
      </c>
      <c r="U47" s="27">
        <v>10860218</v>
      </c>
      <c r="V47" s="30">
        <v>0</v>
      </c>
      <c r="W47" s="30">
        <v>22007219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936279127</v>
      </c>
      <c r="E48" s="27">
        <v>980633278</v>
      </c>
      <c r="F48" s="27">
        <v>878980402</v>
      </c>
      <c r="G48" s="28">
        <f t="shared" si="5"/>
        <v>0.8963395610973749</v>
      </c>
      <c r="H48" s="29">
        <v>60258024</v>
      </c>
      <c r="I48" s="27">
        <v>64080765</v>
      </c>
      <c r="J48" s="30">
        <v>54885852</v>
      </c>
      <c r="K48" s="30">
        <v>179224641</v>
      </c>
      <c r="L48" s="29">
        <v>48053475</v>
      </c>
      <c r="M48" s="27">
        <v>53047696</v>
      </c>
      <c r="N48" s="30">
        <v>53358343</v>
      </c>
      <c r="O48" s="30">
        <v>154459514</v>
      </c>
      <c r="P48" s="29">
        <v>54520890</v>
      </c>
      <c r="Q48" s="27">
        <v>51706064</v>
      </c>
      <c r="R48" s="30">
        <v>53876068</v>
      </c>
      <c r="S48" s="30">
        <v>160103022</v>
      </c>
      <c r="T48" s="29">
        <v>58593696</v>
      </c>
      <c r="U48" s="27">
        <v>73968245</v>
      </c>
      <c r="V48" s="30">
        <v>252631284</v>
      </c>
      <c r="W48" s="30">
        <v>385193225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1006385951</v>
      </c>
      <c r="E49" s="27">
        <v>1006385951</v>
      </c>
      <c r="F49" s="27">
        <v>661270056</v>
      </c>
      <c r="G49" s="28">
        <f t="shared" si="5"/>
        <v>0.6570740135461212</v>
      </c>
      <c r="H49" s="29">
        <v>56411728</v>
      </c>
      <c r="I49" s="27">
        <v>47549477</v>
      </c>
      <c r="J49" s="30">
        <v>50002365</v>
      </c>
      <c r="K49" s="30">
        <v>153963570</v>
      </c>
      <c r="L49" s="29">
        <v>59521968</v>
      </c>
      <c r="M49" s="27">
        <v>48234283</v>
      </c>
      <c r="N49" s="30">
        <v>54204380</v>
      </c>
      <c r="O49" s="30">
        <v>161960631</v>
      </c>
      <c r="P49" s="29">
        <v>47271049</v>
      </c>
      <c r="Q49" s="27">
        <v>52045337</v>
      </c>
      <c r="R49" s="30">
        <v>74207731</v>
      </c>
      <c r="S49" s="30">
        <v>173524117</v>
      </c>
      <c r="T49" s="29">
        <v>47787695</v>
      </c>
      <c r="U49" s="27">
        <v>41489938</v>
      </c>
      <c r="V49" s="30">
        <v>82544105</v>
      </c>
      <c r="W49" s="30">
        <v>171821738</v>
      </c>
    </row>
    <row r="50" spans="1:23" ht="12.75">
      <c r="A50" s="31"/>
      <c r="B50" s="32" t="s">
        <v>108</v>
      </c>
      <c r="C50" s="33"/>
      <c r="D50" s="34">
        <f>SUM(D44:D49)</f>
        <v>2684191675</v>
      </c>
      <c r="E50" s="35">
        <f>SUM(E44:E49)</f>
        <v>2822851342</v>
      </c>
      <c r="F50" s="35">
        <f>SUM(F44:F49)</f>
        <v>2086795901</v>
      </c>
      <c r="G50" s="36">
        <f t="shared" si="5"/>
        <v>0.7392510792018888</v>
      </c>
      <c r="H50" s="37">
        <f aca="true" t="shared" si="7" ref="H50:W50">SUM(H44:H49)</f>
        <v>168309544</v>
      </c>
      <c r="I50" s="35">
        <f t="shared" si="7"/>
        <v>162665336</v>
      </c>
      <c r="J50" s="38">
        <f t="shared" si="7"/>
        <v>153160055</v>
      </c>
      <c r="K50" s="38">
        <f t="shared" si="7"/>
        <v>484134935</v>
      </c>
      <c r="L50" s="37">
        <f t="shared" si="7"/>
        <v>151404817</v>
      </c>
      <c r="M50" s="35">
        <f t="shared" si="7"/>
        <v>145648927</v>
      </c>
      <c r="N50" s="38">
        <f t="shared" si="7"/>
        <v>146628459</v>
      </c>
      <c r="O50" s="38">
        <f t="shared" si="7"/>
        <v>443682203</v>
      </c>
      <c r="P50" s="37">
        <f t="shared" si="7"/>
        <v>141942209</v>
      </c>
      <c r="Q50" s="35">
        <f t="shared" si="7"/>
        <v>140664655</v>
      </c>
      <c r="R50" s="38">
        <f t="shared" si="7"/>
        <v>170846341</v>
      </c>
      <c r="S50" s="38">
        <f t="shared" si="7"/>
        <v>453453205</v>
      </c>
      <c r="T50" s="37">
        <f t="shared" si="7"/>
        <v>162841172</v>
      </c>
      <c r="U50" s="35">
        <f t="shared" si="7"/>
        <v>165783078</v>
      </c>
      <c r="V50" s="38">
        <f t="shared" si="7"/>
        <v>376901308</v>
      </c>
      <c r="W50" s="38">
        <f t="shared" si="7"/>
        <v>705525558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257880245</v>
      </c>
      <c r="E51" s="27">
        <v>264249949</v>
      </c>
      <c r="F51" s="27">
        <v>211626365</v>
      </c>
      <c r="G51" s="28">
        <f t="shared" si="5"/>
        <v>0.8008567865418964</v>
      </c>
      <c r="H51" s="29">
        <v>15071946</v>
      </c>
      <c r="I51" s="27">
        <v>16420913</v>
      </c>
      <c r="J51" s="30">
        <v>17759620</v>
      </c>
      <c r="K51" s="30">
        <v>49252479</v>
      </c>
      <c r="L51" s="29">
        <v>19003419</v>
      </c>
      <c r="M51" s="27">
        <v>17992970</v>
      </c>
      <c r="N51" s="30">
        <v>17028812</v>
      </c>
      <c r="O51" s="30">
        <v>54025201</v>
      </c>
      <c r="P51" s="29">
        <v>21432023</v>
      </c>
      <c r="Q51" s="27">
        <v>17699031</v>
      </c>
      <c r="R51" s="30">
        <v>17171651</v>
      </c>
      <c r="S51" s="30">
        <v>56302705</v>
      </c>
      <c r="T51" s="29">
        <v>17567559</v>
      </c>
      <c r="U51" s="27">
        <v>15250255</v>
      </c>
      <c r="V51" s="30">
        <v>19228166</v>
      </c>
      <c r="W51" s="30">
        <v>52045980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185819400</v>
      </c>
      <c r="E52" s="27">
        <v>230198651</v>
      </c>
      <c r="F52" s="27">
        <v>118735792</v>
      </c>
      <c r="G52" s="28">
        <f t="shared" si="5"/>
        <v>0.515797079975069</v>
      </c>
      <c r="H52" s="29">
        <v>11989665</v>
      </c>
      <c r="I52" s="27">
        <v>480811</v>
      </c>
      <c r="J52" s="30">
        <v>10041648</v>
      </c>
      <c r="K52" s="30">
        <v>22512124</v>
      </c>
      <c r="L52" s="29">
        <v>16636998</v>
      </c>
      <c r="M52" s="27">
        <v>13039687</v>
      </c>
      <c r="N52" s="30">
        <v>11402718</v>
      </c>
      <c r="O52" s="30">
        <v>41079403</v>
      </c>
      <c r="P52" s="29">
        <v>9156846</v>
      </c>
      <c r="Q52" s="27">
        <v>9156846</v>
      </c>
      <c r="R52" s="30">
        <v>11148311</v>
      </c>
      <c r="S52" s="30">
        <v>29462003</v>
      </c>
      <c r="T52" s="29">
        <v>11163384</v>
      </c>
      <c r="U52" s="27">
        <v>11163384</v>
      </c>
      <c r="V52" s="30">
        <v>3355494</v>
      </c>
      <c r="W52" s="30">
        <v>25682262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408532633</v>
      </c>
      <c r="E53" s="27">
        <v>439066860</v>
      </c>
      <c r="F53" s="27">
        <v>304875945</v>
      </c>
      <c r="G53" s="28">
        <f t="shared" si="5"/>
        <v>0.6943724812207417</v>
      </c>
      <c r="H53" s="29">
        <v>13368575</v>
      </c>
      <c r="I53" s="27">
        <v>21652511</v>
      </c>
      <c r="J53" s="30">
        <v>21561565</v>
      </c>
      <c r="K53" s="30">
        <v>56582651</v>
      </c>
      <c r="L53" s="29">
        <v>23274499</v>
      </c>
      <c r="M53" s="27">
        <v>16582879</v>
      </c>
      <c r="N53" s="30">
        <v>18374871</v>
      </c>
      <c r="O53" s="30">
        <v>58232249</v>
      </c>
      <c r="P53" s="29">
        <v>11547443</v>
      </c>
      <c r="Q53" s="27">
        <v>24234969</v>
      </c>
      <c r="R53" s="30">
        <v>33356295</v>
      </c>
      <c r="S53" s="30">
        <v>69138707</v>
      </c>
      <c r="T53" s="29">
        <v>29280780</v>
      </c>
      <c r="U53" s="27">
        <v>39903846</v>
      </c>
      <c r="V53" s="30">
        <v>51737712</v>
      </c>
      <c r="W53" s="30">
        <v>120922338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149085722</v>
      </c>
      <c r="E54" s="27">
        <v>209399469</v>
      </c>
      <c r="F54" s="27">
        <v>92267716</v>
      </c>
      <c r="G54" s="28">
        <f t="shared" si="5"/>
        <v>0.4406301335940828</v>
      </c>
      <c r="H54" s="29">
        <v>5500959</v>
      </c>
      <c r="I54" s="27">
        <v>7118511</v>
      </c>
      <c r="J54" s="30">
        <v>8690181</v>
      </c>
      <c r="K54" s="30">
        <v>21309651</v>
      </c>
      <c r="L54" s="29">
        <v>8418793</v>
      </c>
      <c r="M54" s="27">
        <v>6958967</v>
      </c>
      <c r="N54" s="30">
        <v>9358585</v>
      </c>
      <c r="O54" s="30">
        <v>24736345</v>
      </c>
      <c r="P54" s="29">
        <v>7206125</v>
      </c>
      <c r="Q54" s="27">
        <v>7212789</v>
      </c>
      <c r="R54" s="30">
        <v>6418265</v>
      </c>
      <c r="S54" s="30">
        <v>20837179</v>
      </c>
      <c r="T54" s="29">
        <v>8272851</v>
      </c>
      <c r="U54" s="27">
        <v>8272851</v>
      </c>
      <c r="V54" s="30">
        <v>8838839</v>
      </c>
      <c r="W54" s="30">
        <v>25384541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475796764</v>
      </c>
      <c r="E55" s="27">
        <v>475796764</v>
      </c>
      <c r="F55" s="27">
        <v>374138793</v>
      </c>
      <c r="G55" s="28">
        <f t="shared" si="5"/>
        <v>0.7863416090824863</v>
      </c>
      <c r="H55" s="29">
        <v>20832348</v>
      </c>
      <c r="I55" s="27">
        <v>33359807</v>
      </c>
      <c r="J55" s="30">
        <v>40905310</v>
      </c>
      <c r="K55" s="30">
        <v>95097465</v>
      </c>
      <c r="L55" s="29">
        <v>38744596</v>
      </c>
      <c r="M55" s="27">
        <v>42924567</v>
      </c>
      <c r="N55" s="30">
        <v>35866418</v>
      </c>
      <c r="O55" s="30">
        <v>117535581</v>
      </c>
      <c r="P55" s="29">
        <v>39563608</v>
      </c>
      <c r="Q55" s="27">
        <v>36419370</v>
      </c>
      <c r="R55" s="30">
        <v>36654022</v>
      </c>
      <c r="S55" s="30">
        <v>112637000</v>
      </c>
      <c r="T55" s="29">
        <v>0</v>
      </c>
      <c r="U55" s="27">
        <v>0</v>
      </c>
      <c r="V55" s="30">
        <v>48868747</v>
      </c>
      <c r="W55" s="30">
        <v>48868747</v>
      </c>
    </row>
    <row r="56" spans="1:23" ht="12.75">
      <c r="A56" s="31"/>
      <c r="B56" s="32" t="s">
        <v>119</v>
      </c>
      <c r="C56" s="33"/>
      <c r="D56" s="34">
        <f>SUM(D51:D55)</f>
        <v>1477114764</v>
      </c>
      <c r="E56" s="35">
        <f>SUM(E51:E55)</f>
        <v>1618711693</v>
      </c>
      <c r="F56" s="35">
        <f>SUM(F51:F55)</f>
        <v>1101644611</v>
      </c>
      <c r="G56" s="36">
        <f t="shared" si="5"/>
        <v>0.6805687608015568</v>
      </c>
      <c r="H56" s="37">
        <f aca="true" t="shared" si="8" ref="H56:W56">SUM(H51:H55)</f>
        <v>66763493</v>
      </c>
      <c r="I56" s="35">
        <f t="shared" si="8"/>
        <v>79032553</v>
      </c>
      <c r="J56" s="38">
        <f t="shared" si="8"/>
        <v>98958324</v>
      </c>
      <c r="K56" s="38">
        <f t="shared" si="8"/>
        <v>244754370</v>
      </c>
      <c r="L56" s="37">
        <f t="shared" si="8"/>
        <v>106078305</v>
      </c>
      <c r="M56" s="35">
        <f t="shared" si="8"/>
        <v>97499070</v>
      </c>
      <c r="N56" s="38">
        <f t="shared" si="8"/>
        <v>92031404</v>
      </c>
      <c r="O56" s="38">
        <f t="shared" si="8"/>
        <v>295608779</v>
      </c>
      <c r="P56" s="37">
        <f t="shared" si="8"/>
        <v>88906045</v>
      </c>
      <c r="Q56" s="35">
        <f t="shared" si="8"/>
        <v>94723005</v>
      </c>
      <c r="R56" s="38">
        <f t="shared" si="8"/>
        <v>104748544</v>
      </c>
      <c r="S56" s="38">
        <f t="shared" si="8"/>
        <v>288377594</v>
      </c>
      <c r="T56" s="37">
        <f t="shared" si="8"/>
        <v>66284574</v>
      </c>
      <c r="U56" s="35">
        <f t="shared" si="8"/>
        <v>74590336</v>
      </c>
      <c r="V56" s="38">
        <f t="shared" si="8"/>
        <v>132028958</v>
      </c>
      <c r="W56" s="38">
        <f t="shared" si="8"/>
        <v>272903868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25708954870</v>
      </c>
      <c r="E57" s="43">
        <f>SUM(E5:E6,E8:E17,E19:E26,E28:E36,E38:E42,E44:E49,E51:E55)</f>
        <v>26652532082</v>
      </c>
      <c r="F57" s="43">
        <f>SUM(F5:F6,F8:F17,F19:F26,F28:F36,F38:F42,F44:F49,F51:F55)</f>
        <v>22290618266</v>
      </c>
      <c r="G57" s="44">
        <f t="shared" si="5"/>
        <v>0.8363414852074842</v>
      </c>
      <c r="H57" s="45">
        <f aca="true" t="shared" si="9" ref="H57:W57">SUM(H5:H6,H8:H17,H19:H26,H28:H36,H38:H42,H44:H49,H51:H55)</f>
        <v>1742047882</v>
      </c>
      <c r="I57" s="43">
        <f t="shared" si="9"/>
        <v>1600906086</v>
      </c>
      <c r="J57" s="46">
        <f t="shared" si="9"/>
        <v>1888649530</v>
      </c>
      <c r="K57" s="46">
        <f t="shared" si="9"/>
        <v>5231603498</v>
      </c>
      <c r="L57" s="45">
        <f t="shared" si="9"/>
        <v>2070991181</v>
      </c>
      <c r="M57" s="43">
        <f t="shared" si="9"/>
        <v>1886882040</v>
      </c>
      <c r="N57" s="46">
        <f t="shared" si="9"/>
        <v>1844725248</v>
      </c>
      <c r="O57" s="46">
        <f t="shared" si="9"/>
        <v>5802598469</v>
      </c>
      <c r="P57" s="45">
        <f t="shared" si="9"/>
        <v>1940029281</v>
      </c>
      <c r="Q57" s="43">
        <f t="shared" si="9"/>
        <v>1816315472</v>
      </c>
      <c r="R57" s="46">
        <f t="shared" si="9"/>
        <v>1636110782</v>
      </c>
      <c r="S57" s="46">
        <f t="shared" si="9"/>
        <v>5392455535</v>
      </c>
      <c r="T57" s="45">
        <f t="shared" si="9"/>
        <v>1766251887</v>
      </c>
      <c r="U57" s="43">
        <f t="shared" si="9"/>
        <v>1886116586</v>
      </c>
      <c r="V57" s="46">
        <f t="shared" si="9"/>
        <v>2211592291</v>
      </c>
      <c r="W57" s="46">
        <f t="shared" si="9"/>
        <v>5863960764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5924047184</v>
      </c>
      <c r="E60" s="27">
        <v>5651101193</v>
      </c>
      <c r="F60" s="27">
        <v>5277219899</v>
      </c>
      <c r="G60" s="28">
        <f aca="true" t="shared" si="10" ref="G60:G89">IF($E60=0,0,$F60/$E60)</f>
        <v>0.9338392144767952</v>
      </c>
      <c r="H60" s="29">
        <v>157504493</v>
      </c>
      <c r="I60" s="27">
        <v>637433482</v>
      </c>
      <c r="J60" s="30">
        <v>375958418</v>
      </c>
      <c r="K60" s="30">
        <v>1170896393</v>
      </c>
      <c r="L60" s="29">
        <v>539584366</v>
      </c>
      <c r="M60" s="27">
        <v>349965633</v>
      </c>
      <c r="N60" s="30">
        <v>538805555</v>
      </c>
      <c r="O60" s="30">
        <v>1428355554</v>
      </c>
      <c r="P60" s="29">
        <v>421614459</v>
      </c>
      <c r="Q60" s="27">
        <v>333737626</v>
      </c>
      <c r="R60" s="30">
        <v>440588099</v>
      </c>
      <c r="S60" s="30">
        <v>1195940184</v>
      </c>
      <c r="T60" s="29">
        <v>419677919</v>
      </c>
      <c r="U60" s="27">
        <v>484960980</v>
      </c>
      <c r="V60" s="30">
        <v>577388869</v>
      </c>
      <c r="W60" s="30">
        <v>1482027768</v>
      </c>
    </row>
    <row r="61" spans="1:23" ht="12.75">
      <c r="A61" s="31"/>
      <c r="B61" s="32" t="s">
        <v>25</v>
      </c>
      <c r="C61" s="33"/>
      <c r="D61" s="34">
        <f>D60</f>
        <v>5924047184</v>
      </c>
      <c r="E61" s="35">
        <f>E60</f>
        <v>5651101193</v>
      </c>
      <c r="F61" s="35">
        <f>F60</f>
        <v>5277219899</v>
      </c>
      <c r="G61" s="36">
        <f t="shared" si="10"/>
        <v>0.9338392144767952</v>
      </c>
      <c r="H61" s="37">
        <f aca="true" t="shared" si="11" ref="H61:W61">H60</f>
        <v>157504493</v>
      </c>
      <c r="I61" s="35">
        <f t="shared" si="11"/>
        <v>637433482</v>
      </c>
      <c r="J61" s="38">
        <f t="shared" si="11"/>
        <v>375958418</v>
      </c>
      <c r="K61" s="38">
        <f t="shared" si="11"/>
        <v>1170896393</v>
      </c>
      <c r="L61" s="37">
        <f t="shared" si="11"/>
        <v>539584366</v>
      </c>
      <c r="M61" s="35">
        <f t="shared" si="11"/>
        <v>349965633</v>
      </c>
      <c r="N61" s="38">
        <f t="shared" si="11"/>
        <v>538805555</v>
      </c>
      <c r="O61" s="38">
        <f t="shared" si="11"/>
        <v>1428355554</v>
      </c>
      <c r="P61" s="37">
        <f t="shared" si="11"/>
        <v>421614459</v>
      </c>
      <c r="Q61" s="35">
        <f t="shared" si="11"/>
        <v>333737626</v>
      </c>
      <c r="R61" s="38">
        <f t="shared" si="11"/>
        <v>440588099</v>
      </c>
      <c r="S61" s="38">
        <f t="shared" si="11"/>
        <v>1195940184</v>
      </c>
      <c r="T61" s="37">
        <f t="shared" si="11"/>
        <v>419677919</v>
      </c>
      <c r="U61" s="35">
        <f t="shared" si="11"/>
        <v>484960980</v>
      </c>
      <c r="V61" s="38">
        <f t="shared" si="11"/>
        <v>577388869</v>
      </c>
      <c r="W61" s="38">
        <f t="shared" si="11"/>
        <v>1482027768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120699000</v>
      </c>
      <c r="E62" s="27">
        <v>124333331</v>
      </c>
      <c r="F62" s="27">
        <v>82989085</v>
      </c>
      <c r="G62" s="28">
        <f t="shared" si="10"/>
        <v>0.6674725460383588</v>
      </c>
      <c r="H62" s="29">
        <v>4508047</v>
      </c>
      <c r="I62" s="27">
        <v>9186972</v>
      </c>
      <c r="J62" s="30">
        <v>7855852</v>
      </c>
      <c r="K62" s="30">
        <v>21550871</v>
      </c>
      <c r="L62" s="29">
        <v>6794001</v>
      </c>
      <c r="M62" s="27">
        <v>5508048</v>
      </c>
      <c r="N62" s="30">
        <v>6273734</v>
      </c>
      <c r="O62" s="30">
        <v>18575783</v>
      </c>
      <c r="P62" s="29">
        <v>6917880</v>
      </c>
      <c r="Q62" s="27">
        <v>6673047</v>
      </c>
      <c r="R62" s="30">
        <v>8482716</v>
      </c>
      <c r="S62" s="30">
        <v>22073643</v>
      </c>
      <c r="T62" s="29">
        <v>5237056</v>
      </c>
      <c r="U62" s="27">
        <v>6143559</v>
      </c>
      <c r="V62" s="30">
        <v>9408173</v>
      </c>
      <c r="W62" s="30">
        <v>20788788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295971808</v>
      </c>
      <c r="E63" s="27">
        <v>287249000</v>
      </c>
      <c r="F63" s="27">
        <v>159180713</v>
      </c>
      <c r="G63" s="28">
        <f t="shared" si="10"/>
        <v>0.5541558473658742</v>
      </c>
      <c r="H63" s="29">
        <v>10803962</v>
      </c>
      <c r="I63" s="27">
        <v>14046753</v>
      </c>
      <c r="J63" s="30">
        <v>12525362</v>
      </c>
      <c r="K63" s="30">
        <v>37376077</v>
      </c>
      <c r="L63" s="29">
        <v>13531486</v>
      </c>
      <c r="M63" s="27">
        <v>13490043</v>
      </c>
      <c r="N63" s="30">
        <v>17776399</v>
      </c>
      <c r="O63" s="30">
        <v>44797928</v>
      </c>
      <c r="P63" s="29">
        <v>13719202</v>
      </c>
      <c r="Q63" s="27">
        <v>12476170</v>
      </c>
      <c r="R63" s="30">
        <v>13756373</v>
      </c>
      <c r="S63" s="30">
        <v>39951745</v>
      </c>
      <c r="T63" s="29">
        <v>12418321</v>
      </c>
      <c r="U63" s="27">
        <v>12318321</v>
      </c>
      <c r="V63" s="30">
        <v>12318321</v>
      </c>
      <c r="W63" s="30">
        <v>37054963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158397152</v>
      </c>
      <c r="E64" s="27">
        <v>160873210</v>
      </c>
      <c r="F64" s="27">
        <v>89764234</v>
      </c>
      <c r="G64" s="28">
        <f t="shared" si="10"/>
        <v>0.5579812449816847</v>
      </c>
      <c r="H64" s="29">
        <v>10197433</v>
      </c>
      <c r="I64" s="27">
        <v>7637004</v>
      </c>
      <c r="J64" s="30">
        <v>7118500</v>
      </c>
      <c r="K64" s="30">
        <v>24952937</v>
      </c>
      <c r="L64" s="29">
        <v>7370778</v>
      </c>
      <c r="M64" s="27">
        <v>7105018</v>
      </c>
      <c r="N64" s="30">
        <v>8047786</v>
      </c>
      <c r="O64" s="30">
        <v>22523582</v>
      </c>
      <c r="P64" s="29">
        <v>6454607</v>
      </c>
      <c r="Q64" s="27">
        <v>6812165</v>
      </c>
      <c r="R64" s="30">
        <v>6219305</v>
      </c>
      <c r="S64" s="30">
        <v>19486077</v>
      </c>
      <c r="T64" s="29">
        <v>7867075</v>
      </c>
      <c r="U64" s="27">
        <v>6384875</v>
      </c>
      <c r="V64" s="30">
        <v>8549688</v>
      </c>
      <c r="W64" s="30">
        <v>22801638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89329378</v>
      </c>
      <c r="E65" s="27">
        <v>115479443</v>
      </c>
      <c r="F65" s="27">
        <v>60384548</v>
      </c>
      <c r="G65" s="28">
        <f t="shared" si="10"/>
        <v>0.5229030070746011</v>
      </c>
      <c r="H65" s="29">
        <v>7005491</v>
      </c>
      <c r="I65" s="27">
        <v>4547829</v>
      </c>
      <c r="J65" s="30">
        <v>3866416</v>
      </c>
      <c r="K65" s="30">
        <v>15419736</v>
      </c>
      <c r="L65" s="29">
        <v>5121790</v>
      </c>
      <c r="M65" s="27">
        <v>4323885</v>
      </c>
      <c r="N65" s="30">
        <v>6770118</v>
      </c>
      <c r="O65" s="30">
        <v>16215793</v>
      </c>
      <c r="P65" s="29">
        <v>6101492</v>
      </c>
      <c r="Q65" s="27">
        <v>3757985</v>
      </c>
      <c r="R65" s="30">
        <v>4655892</v>
      </c>
      <c r="S65" s="30">
        <v>14515369</v>
      </c>
      <c r="T65" s="29">
        <v>5427674</v>
      </c>
      <c r="U65" s="27">
        <v>4351276</v>
      </c>
      <c r="V65" s="30">
        <v>4454700</v>
      </c>
      <c r="W65" s="30">
        <v>14233650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66533879</v>
      </c>
      <c r="E66" s="27">
        <v>60191467</v>
      </c>
      <c r="F66" s="27">
        <v>52040935</v>
      </c>
      <c r="G66" s="28">
        <f t="shared" si="10"/>
        <v>0.8645899093969582</v>
      </c>
      <c r="H66" s="29">
        <v>3778831</v>
      </c>
      <c r="I66" s="27">
        <v>4247540</v>
      </c>
      <c r="J66" s="30">
        <v>3919204</v>
      </c>
      <c r="K66" s="30">
        <v>11945575</v>
      </c>
      <c r="L66" s="29">
        <v>5638401</v>
      </c>
      <c r="M66" s="27">
        <v>3586498</v>
      </c>
      <c r="N66" s="30">
        <v>4736733</v>
      </c>
      <c r="O66" s="30">
        <v>13961632</v>
      </c>
      <c r="P66" s="29">
        <v>4443610</v>
      </c>
      <c r="Q66" s="27">
        <v>4713826</v>
      </c>
      <c r="R66" s="30">
        <v>3306773</v>
      </c>
      <c r="S66" s="30">
        <v>12464209</v>
      </c>
      <c r="T66" s="29">
        <v>3443713</v>
      </c>
      <c r="U66" s="27">
        <v>4542800</v>
      </c>
      <c r="V66" s="30">
        <v>5683006</v>
      </c>
      <c r="W66" s="30">
        <v>13669519</v>
      </c>
    </row>
    <row r="67" spans="1:23" ht="12.75">
      <c r="A67" s="31"/>
      <c r="B67" s="32" t="s">
        <v>134</v>
      </c>
      <c r="C67" s="33"/>
      <c r="D67" s="34">
        <f>SUM(D62:D66)</f>
        <v>730931217</v>
      </c>
      <c r="E67" s="35">
        <f>SUM(E62:E66)</f>
        <v>748126451</v>
      </c>
      <c r="F67" s="35">
        <f>SUM(F62:F66)</f>
        <v>444359515</v>
      </c>
      <c r="G67" s="36">
        <f t="shared" si="10"/>
        <v>0.593963111992681</v>
      </c>
      <c r="H67" s="37">
        <f aca="true" t="shared" si="12" ref="H67:W67">SUM(H62:H66)</f>
        <v>36293764</v>
      </c>
      <c r="I67" s="35">
        <f t="shared" si="12"/>
        <v>39666098</v>
      </c>
      <c r="J67" s="38">
        <f t="shared" si="12"/>
        <v>35285334</v>
      </c>
      <c r="K67" s="38">
        <f t="shared" si="12"/>
        <v>111245196</v>
      </c>
      <c r="L67" s="37">
        <f t="shared" si="12"/>
        <v>38456456</v>
      </c>
      <c r="M67" s="35">
        <f t="shared" si="12"/>
        <v>34013492</v>
      </c>
      <c r="N67" s="38">
        <f t="shared" si="12"/>
        <v>43604770</v>
      </c>
      <c r="O67" s="38">
        <f t="shared" si="12"/>
        <v>116074718</v>
      </c>
      <c r="P67" s="37">
        <f t="shared" si="12"/>
        <v>37636791</v>
      </c>
      <c r="Q67" s="35">
        <f t="shared" si="12"/>
        <v>34433193</v>
      </c>
      <c r="R67" s="38">
        <f t="shared" si="12"/>
        <v>36421059</v>
      </c>
      <c r="S67" s="38">
        <f t="shared" si="12"/>
        <v>108491043</v>
      </c>
      <c r="T67" s="37">
        <f t="shared" si="12"/>
        <v>34393839</v>
      </c>
      <c r="U67" s="35">
        <f t="shared" si="12"/>
        <v>33740831</v>
      </c>
      <c r="V67" s="38">
        <f t="shared" si="12"/>
        <v>40413888</v>
      </c>
      <c r="W67" s="38">
        <f t="shared" si="12"/>
        <v>108548558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179992981</v>
      </c>
      <c r="E68" s="27">
        <v>238859693</v>
      </c>
      <c r="F68" s="27">
        <v>149598984</v>
      </c>
      <c r="G68" s="28">
        <f t="shared" si="10"/>
        <v>0.6263048491819003</v>
      </c>
      <c r="H68" s="29">
        <v>6208635</v>
      </c>
      <c r="I68" s="27">
        <v>8907306</v>
      </c>
      <c r="J68" s="30">
        <v>21200257</v>
      </c>
      <c r="K68" s="30">
        <v>36316198</v>
      </c>
      <c r="L68" s="29">
        <v>10902485</v>
      </c>
      <c r="M68" s="27">
        <v>12578326</v>
      </c>
      <c r="N68" s="30">
        <v>7255808</v>
      </c>
      <c r="O68" s="30">
        <v>30736619</v>
      </c>
      <c r="P68" s="29">
        <v>6998049</v>
      </c>
      <c r="Q68" s="27">
        <v>5741146</v>
      </c>
      <c r="R68" s="30">
        <v>6683552</v>
      </c>
      <c r="S68" s="30">
        <v>19422747</v>
      </c>
      <c r="T68" s="29">
        <v>33674897</v>
      </c>
      <c r="U68" s="27">
        <v>9059627</v>
      </c>
      <c r="V68" s="30">
        <v>20388896</v>
      </c>
      <c r="W68" s="30">
        <v>63123420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72581587</v>
      </c>
      <c r="E69" s="27">
        <v>72581374</v>
      </c>
      <c r="F69" s="27">
        <v>65923401</v>
      </c>
      <c r="G69" s="28">
        <f t="shared" si="10"/>
        <v>0.9082688486993922</v>
      </c>
      <c r="H69" s="29">
        <v>3493732</v>
      </c>
      <c r="I69" s="27">
        <v>6439185</v>
      </c>
      <c r="J69" s="30">
        <v>6548330</v>
      </c>
      <c r="K69" s="30">
        <v>16481247</v>
      </c>
      <c r="L69" s="29">
        <v>4008781</v>
      </c>
      <c r="M69" s="27">
        <v>5322720</v>
      </c>
      <c r="N69" s="30">
        <v>8522115</v>
      </c>
      <c r="O69" s="30">
        <v>17853616</v>
      </c>
      <c r="P69" s="29">
        <v>4770670</v>
      </c>
      <c r="Q69" s="27">
        <v>4019407</v>
      </c>
      <c r="R69" s="30">
        <v>4537514</v>
      </c>
      <c r="S69" s="30">
        <v>13327591</v>
      </c>
      <c r="T69" s="29">
        <v>7933652</v>
      </c>
      <c r="U69" s="27">
        <v>5858800</v>
      </c>
      <c r="V69" s="30">
        <v>4468495</v>
      </c>
      <c r="W69" s="30">
        <v>18260947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113521672</v>
      </c>
      <c r="E70" s="27">
        <v>124632000</v>
      </c>
      <c r="F70" s="27">
        <v>130436005</v>
      </c>
      <c r="G70" s="28">
        <f t="shared" si="10"/>
        <v>1.046569139546826</v>
      </c>
      <c r="H70" s="29">
        <v>10523497</v>
      </c>
      <c r="I70" s="27">
        <v>10374613</v>
      </c>
      <c r="J70" s="30">
        <v>11901395</v>
      </c>
      <c r="K70" s="30">
        <v>32799505</v>
      </c>
      <c r="L70" s="29">
        <v>10145783</v>
      </c>
      <c r="M70" s="27">
        <v>9617062</v>
      </c>
      <c r="N70" s="30">
        <v>9695102</v>
      </c>
      <c r="O70" s="30">
        <v>29457947</v>
      </c>
      <c r="P70" s="29">
        <v>10934862</v>
      </c>
      <c r="Q70" s="27">
        <v>11774263</v>
      </c>
      <c r="R70" s="30">
        <v>8957772</v>
      </c>
      <c r="S70" s="30">
        <v>31666897</v>
      </c>
      <c r="T70" s="29">
        <v>9549041</v>
      </c>
      <c r="U70" s="27">
        <v>8558021</v>
      </c>
      <c r="V70" s="30">
        <v>18404594</v>
      </c>
      <c r="W70" s="30">
        <v>36511656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1954071637</v>
      </c>
      <c r="E71" s="27">
        <v>1944071949</v>
      </c>
      <c r="F71" s="27">
        <v>1256857618</v>
      </c>
      <c r="G71" s="28">
        <f t="shared" si="10"/>
        <v>0.6465077687307343</v>
      </c>
      <c r="H71" s="29">
        <v>154127836</v>
      </c>
      <c r="I71" s="27">
        <v>96911150</v>
      </c>
      <c r="J71" s="30">
        <v>81509336</v>
      </c>
      <c r="K71" s="30">
        <v>332548322</v>
      </c>
      <c r="L71" s="29">
        <v>78947005</v>
      </c>
      <c r="M71" s="27">
        <v>100641806</v>
      </c>
      <c r="N71" s="30">
        <v>114160584</v>
      </c>
      <c r="O71" s="30">
        <v>293749395</v>
      </c>
      <c r="P71" s="29">
        <v>81907098</v>
      </c>
      <c r="Q71" s="27">
        <v>76194755</v>
      </c>
      <c r="R71" s="30">
        <v>96788322</v>
      </c>
      <c r="S71" s="30">
        <v>254890175</v>
      </c>
      <c r="T71" s="29">
        <v>98800498</v>
      </c>
      <c r="U71" s="27">
        <v>105528165</v>
      </c>
      <c r="V71" s="30">
        <v>171341063</v>
      </c>
      <c r="W71" s="30">
        <v>375669726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456714934</v>
      </c>
      <c r="E72" s="27">
        <v>447831800</v>
      </c>
      <c r="F72" s="27">
        <v>302483452</v>
      </c>
      <c r="G72" s="28">
        <f t="shared" si="10"/>
        <v>0.6754398682719718</v>
      </c>
      <c r="H72" s="29">
        <v>21098692</v>
      </c>
      <c r="I72" s="27">
        <v>24618270</v>
      </c>
      <c r="J72" s="30">
        <v>28760653</v>
      </c>
      <c r="K72" s="30">
        <v>74477615</v>
      </c>
      <c r="L72" s="29">
        <v>874903</v>
      </c>
      <c r="M72" s="27">
        <v>12270812</v>
      </c>
      <c r="N72" s="30">
        <v>30791342</v>
      </c>
      <c r="O72" s="30">
        <v>43937057</v>
      </c>
      <c r="P72" s="29">
        <v>23475814</v>
      </c>
      <c r="Q72" s="27">
        <v>13014681</v>
      </c>
      <c r="R72" s="30">
        <v>54190380</v>
      </c>
      <c r="S72" s="30">
        <v>90680875</v>
      </c>
      <c r="T72" s="29">
        <v>25855443</v>
      </c>
      <c r="U72" s="27">
        <v>25898765</v>
      </c>
      <c r="V72" s="30">
        <v>41633697</v>
      </c>
      <c r="W72" s="30">
        <v>93387905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112365000</v>
      </c>
      <c r="E73" s="27">
        <v>113957854</v>
      </c>
      <c r="F73" s="27">
        <v>110007198</v>
      </c>
      <c r="G73" s="28">
        <f t="shared" si="10"/>
        <v>0.9653323060997621</v>
      </c>
      <c r="H73" s="29">
        <v>8096638</v>
      </c>
      <c r="I73" s="27">
        <v>7818011</v>
      </c>
      <c r="J73" s="30">
        <v>11779585</v>
      </c>
      <c r="K73" s="30">
        <v>27694234</v>
      </c>
      <c r="L73" s="29">
        <v>9530476</v>
      </c>
      <c r="M73" s="27">
        <v>8531941</v>
      </c>
      <c r="N73" s="30">
        <v>8102892</v>
      </c>
      <c r="O73" s="30">
        <v>26165309</v>
      </c>
      <c r="P73" s="29">
        <v>8624240</v>
      </c>
      <c r="Q73" s="27">
        <v>9437773</v>
      </c>
      <c r="R73" s="30">
        <v>10153169</v>
      </c>
      <c r="S73" s="30">
        <v>28215182</v>
      </c>
      <c r="T73" s="29">
        <v>8265763</v>
      </c>
      <c r="U73" s="27">
        <v>7406626</v>
      </c>
      <c r="V73" s="30">
        <v>12260084</v>
      </c>
      <c r="W73" s="30">
        <v>27932473</v>
      </c>
    </row>
    <row r="74" spans="1:23" ht="12.75">
      <c r="A74" s="31"/>
      <c r="B74" s="32" t="s">
        <v>147</v>
      </c>
      <c r="C74" s="33"/>
      <c r="D74" s="34">
        <f>SUM(D68:D73)</f>
        <v>2889247811</v>
      </c>
      <c r="E74" s="35">
        <f>SUM(E68:E73)</f>
        <v>2941934670</v>
      </c>
      <c r="F74" s="35">
        <f>SUM(F68:F73)</f>
        <v>2015306658</v>
      </c>
      <c r="G74" s="36">
        <f t="shared" si="10"/>
        <v>0.6850276719435106</v>
      </c>
      <c r="H74" s="37">
        <f aca="true" t="shared" si="13" ref="H74:W74">SUM(H68:H73)</f>
        <v>203549030</v>
      </c>
      <c r="I74" s="35">
        <f t="shared" si="13"/>
        <v>155068535</v>
      </c>
      <c r="J74" s="38">
        <f t="shared" si="13"/>
        <v>161699556</v>
      </c>
      <c r="K74" s="38">
        <f t="shared" si="13"/>
        <v>520317121</v>
      </c>
      <c r="L74" s="37">
        <f t="shared" si="13"/>
        <v>114409433</v>
      </c>
      <c r="M74" s="35">
        <f t="shared" si="13"/>
        <v>148962667</v>
      </c>
      <c r="N74" s="38">
        <f t="shared" si="13"/>
        <v>178527843</v>
      </c>
      <c r="O74" s="38">
        <f t="shared" si="13"/>
        <v>441899943</v>
      </c>
      <c r="P74" s="37">
        <f t="shared" si="13"/>
        <v>136710733</v>
      </c>
      <c r="Q74" s="35">
        <f t="shared" si="13"/>
        <v>120182025</v>
      </c>
      <c r="R74" s="38">
        <f t="shared" si="13"/>
        <v>181310709</v>
      </c>
      <c r="S74" s="38">
        <f t="shared" si="13"/>
        <v>438203467</v>
      </c>
      <c r="T74" s="37">
        <f t="shared" si="13"/>
        <v>184079294</v>
      </c>
      <c r="U74" s="35">
        <f t="shared" si="13"/>
        <v>162310004</v>
      </c>
      <c r="V74" s="38">
        <f t="shared" si="13"/>
        <v>268496829</v>
      </c>
      <c r="W74" s="38">
        <f t="shared" si="13"/>
        <v>614886127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387598642</v>
      </c>
      <c r="E75" s="27">
        <v>382273051</v>
      </c>
      <c r="F75" s="27">
        <v>309637923</v>
      </c>
      <c r="G75" s="28">
        <f t="shared" si="10"/>
        <v>0.8099915026445325</v>
      </c>
      <c r="H75" s="29">
        <v>15405574</v>
      </c>
      <c r="I75" s="27">
        <v>33492996</v>
      </c>
      <c r="J75" s="30">
        <v>27108815</v>
      </c>
      <c r="K75" s="30">
        <v>76007385</v>
      </c>
      <c r="L75" s="29">
        <v>23058438</v>
      </c>
      <c r="M75" s="27">
        <v>23263366</v>
      </c>
      <c r="N75" s="30">
        <v>30491566</v>
      </c>
      <c r="O75" s="30">
        <v>76813370</v>
      </c>
      <c r="P75" s="29">
        <v>23496452</v>
      </c>
      <c r="Q75" s="27">
        <v>24994194</v>
      </c>
      <c r="R75" s="30">
        <v>27159424</v>
      </c>
      <c r="S75" s="30">
        <v>75650070</v>
      </c>
      <c r="T75" s="29">
        <v>24284709</v>
      </c>
      <c r="U75" s="27">
        <v>23578085</v>
      </c>
      <c r="V75" s="30">
        <v>33304304</v>
      </c>
      <c r="W75" s="30">
        <v>81167098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602995646</v>
      </c>
      <c r="E76" s="27">
        <v>602995646</v>
      </c>
      <c r="F76" s="27">
        <v>455872493</v>
      </c>
      <c r="G76" s="28">
        <f t="shared" si="10"/>
        <v>0.7560129099174292</v>
      </c>
      <c r="H76" s="29">
        <v>42084248</v>
      </c>
      <c r="I76" s="27">
        <v>28002312</v>
      </c>
      <c r="J76" s="30">
        <v>68866995</v>
      </c>
      <c r="K76" s="30">
        <v>138953555</v>
      </c>
      <c r="L76" s="29">
        <v>31778708</v>
      </c>
      <c r="M76" s="27">
        <v>47944633</v>
      </c>
      <c r="N76" s="30">
        <v>8165942</v>
      </c>
      <c r="O76" s="30">
        <v>87889283</v>
      </c>
      <c r="P76" s="29">
        <v>36610776</v>
      </c>
      <c r="Q76" s="27">
        <v>44085752</v>
      </c>
      <c r="R76" s="30">
        <v>20719872</v>
      </c>
      <c r="S76" s="30">
        <v>101416400</v>
      </c>
      <c r="T76" s="29">
        <v>24935811</v>
      </c>
      <c r="U76" s="27">
        <v>65896175</v>
      </c>
      <c r="V76" s="30">
        <v>36781269</v>
      </c>
      <c r="W76" s="30">
        <v>127613255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280835470</v>
      </c>
      <c r="E77" s="27">
        <v>323051310</v>
      </c>
      <c r="F77" s="27">
        <v>419260981</v>
      </c>
      <c r="G77" s="28">
        <f t="shared" si="10"/>
        <v>1.2978154491928853</v>
      </c>
      <c r="H77" s="29">
        <v>25955600</v>
      </c>
      <c r="I77" s="27">
        <v>30176529</v>
      </c>
      <c r="J77" s="30">
        <v>13332593</v>
      </c>
      <c r="K77" s="30">
        <v>69464722</v>
      </c>
      <c r="L77" s="29">
        <v>16691681</v>
      </c>
      <c r="M77" s="27">
        <v>18755617</v>
      </c>
      <c r="N77" s="30">
        <v>22001739</v>
      </c>
      <c r="O77" s="30">
        <v>57449037</v>
      </c>
      <c r="P77" s="29">
        <v>56419616</v>
      </c>
      <c r="Q77" s="27">
        <v>19980577</v>
      </c>
      <c r="R77" s="30">
        <v>33280756</v>
      </c>
      <c r="S77" s="30">
        <v>109680949</v>
      </c>
      <c r="T77" s="29">
        <v>21960699</v>
      </c>
      <c r="U77" s="27">
        <v>25275679</v>
      </c>
      <c r="V77" s="30">
        <v>135429895</v>
      </c>
      <c r="W77" s="30">
        <v>182666273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1395829045</v>
      </c>
      <c r="E78" s="27">
        <v>1408246210</v>
      </c>
      <c r="F78" s="27">
        <v>904136825</v>
      </c>
      <c r="G78" s="28">
        <f t="shared" si="10"/>
        <v>0.6420303627161901</v>
      </c>
      <c r="H78" s="29">
        <v>112655886</v>
      </c>
      <c r="I78" s="27">
        <v>55741537</v>
      </c>
      <c r="J78" s="30">
        <v>41171562</v>
      </c>
      <c r="K78" s="30">
        <v>209568985</v>
      </c>
      <c r="L78" s="29">
        <v>33276151</v>
      </c>
      <c r="M78" s="27">
        <v>77884892</v>
      </c>
      <c r="N78" s="30">
        <v>98629601</v>
      </c>
      <c r="O78" s="30">
        <v>209790644</v>
      </c>
      <c r="P78" s="29">
        <v>56175496</v>
      </c>
      <c r="Q78" s="27">
        <v>69483343</v>
      </c>
      <c r="R78" s="30">
        <v>65291187</v>
      </c>
      <c r="S78" s="30">
        <v>190950026</v>
      </c>
      <c r="T78" s="29">
        <v>41740008</v>
      </c>
      <c r="U78" s="27">
        <v>44214207</v>
      </c>
      <c r="V78" s="30">
        <v>207872955</v>
      </c>
      <c r="W78" s="30">
        <v>293827170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106913155</v>
      </c>
      <c r="E79" s="27">
        <v>111670508</v>
      </c>
      <c r="F79" s="27">
        <v>108670532</v>
      </c>
      <c r="G79" s="28">
        <f t="shared" si="10"/>
        <v>0.9731354674235028</v>
      </c>
      <c r="H79" s="29">
        <v>9556772</v>
      </c>
      <c r="I79" s="27">
        <v>6329311</v>
      </c>
      <c r="J79" s="30">
        <v>6334238</v>
      </c>
      <c r="K79" s="30">
        <v>22220321</v>
      </c>
      <c r="L79" s="29">
        <v>12490948</v>
      </c>
      <c r="M79" s="27">
        <v>12657872</v>
      </c>
      <c r="N79" s="30">
        <v>9702146</v>
      </c>
      <c r="O79" s="30">
        <v>34850966</v>
      </c>
      <c r="P79" s="29">
        <v>7108226</v>
      </c>
      <c r="Q79" s="27">
        <v>9888570</v>
      </c>
      <c r="R79" s="30">
        <v>12198925</v>
      </c>
      <c r="S79" s="30">
        <v>29195721</v>
      </c>
      <c r="T79" s="29">
        <v>12515169</v>
      </c>
      <c r="U79" s="27">
        <v>9888355</v>
      </c>
      <c r="V79" s="30">
        <v>0</v>
      </c>
      <c r="W79" s="30">
        <v>22403524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212836342</v>
      </c>
      <c r="E80" s="27">
        <v>212836342</v>
      </c>
      <c r="F80" s="27">
        <v>161972281</v>
      </c>
      <c r="G80" s="28">
        <f t="shared" si="10"/>
        <v>0.7610179703238839</v>
      </c>
      <c r="H80" s="29">
        <v>11877663</v>
      </c>
      <c r="I80" s="27">
        <v>9217893</v>
      </c>
      <c r="J80" s="30">
        <v>17690692</v>
      </c>
      <c r="K80" s="30">
        <v>38786248</v>
      </c>
      <c r="L80" s="29">
        <v>8086686</v>
      </c>
      <c r="M80" s="27">
        <v>9273890</v>
      </c>
      <c r="N80" s="30">
        <v>24752827</v>
      </c>
      <c r="O80" s="30">
        <v>42113403</v>
      </c>
      <c r="P80" s="29">
        <v>11036350</v>
      </c>
      <c r="Q80" s="27">
        <v>7054341</v>
      </c>
      <c r="R80" s="30">
        <v>16451869</v>
      </c>
      <c r="S80" s="30">
        <v>34542560</v>
      </c>
      <c r="T80" s="29">
        <v>7605148</v>
      </c>
      <c r="U80" s="27">
        <v>16396748</v>
      </c>
      <c r="V80" s="30">
        <v>22528174</v>
      </c>
      <c r="W80" s="30">
        <v>46530070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87971485</v>
      </c>
      <c r="E81" s="27">
        <v>122218543</v>
      </c>
      <c r="F81" s="27">
        <v>124206927</v>
      </c>
      <c r="G81" s="28">
        <f t="shared" si="10"/>
        <v>1.0162690861074983</v>
      </c>
      <c r="H81" s="29">
        <v>8528609</v>
      </c>
      <c r="I81" s="27">
        <v>7923959</v>
      </c>
      <c r="J81" s="30">
        <v>7955168</v>
      </c>
      <c r="K81" s="30">
        <v>24407736</v>
      </c>
      <c r="L81" s="29">
        <v>9383773</v>
      </c>
      <c r="M81" s="27">
        <v>8444452</v>
      </c>
      <c r="N81" s="30">
        <v>8947862</v>
      </c>
      <c r="O81" s="30">
        <v>26776087</v>
      </c>
      <c r="P81" s="29">
        <v>5292417</v>
      </c>
      <c r="Q81" s="27">
        <v>11261913</v>
      </c>
      <c r="R81" s="30">
        <v>11039952</v>
      </c>
      <c r="S81" s="30">
        <v>27594282</v>
      </c>
      <c r="T81" s="29">
        <v>13575845</v>
      </c>
      <c r="U81" s="27">
        <v>8796269</v>
      </c>
      <c r="V81" s="30">
        <v>23056708</v>
      </c>
      <c r="W81" s="30">
        <v>45428822</v>
      </c>
    </row>
    <row r="82" spans="1:23" ht="12.75">
      <c r="A82" s="31"/>
      <c r="B82" s="32" t="s">
        <v>162</v>
      </c>
      <c r="C82" s="33"/>
      <c r="D82" s="34">
        <f>SUM(D75:D81)</f>
        <v>3074979785</v>
      </c>
      <c r="E82" s="35">
        <f>SUM(E75:E81)</f>
        <v>3163291610</v>
      </c>
      <c r="F82" s="35">
        <f>SUM(F75:F81)</f>
        <v>2483757962</v>
      </c>
      <c r="G82" s="36">
        <f t="shared" si="10"/>
        <v>0.7851814717771151</v>
      </c>
      <c r="H82" s="37">
        <f aca="true" t="shared" si="14" ref="H82:W82">SUM(H75:H81)</f>
        <v>226064352</v>
      </c>
      <c r="I82" s="35">
        <f t="shared" si="14"/>
        <v>170884537</v>
      </c>
      <c r="J82" s="38">
        <f t="shared" si="14"/>
        <v>182460063</v>
      </c>
      <c r="K82" s="38">
        <f t="shared" si="14"/>
        <v>579408952</v>
      </c>
      <c r="L82" s="37">
        <f t="shared" si="14"/>
        <v>134766385</v>
      </c>
      <c r="M82" s="35">
        <f t="shared" si="14"/>
        <v>198224722</v>
      </c>
      <c r="N82" s="38">
        <f t="shared" si="14"/>
        <v>202691683</v>
      </c>
      <c r="O82" s="38">
        <f t="shared" si="14"/>
        <v>535682790</v>
      </c>
      <c r="P82" s="37">
        <f t="shared" si="14"/>
        <v>196139333</v>
      </c>
      <c r="Q82" s="35">
        <f t="shared" si="14"/>
        <v>186748690</v>
      </c>
      <c r="R82" s="38">
        <f t="shared" si="14"/>
        <v>186141985</v>
      </c>
      <c r="S82" s="38">
        <f t="shared" si="14"/>
        <v>569030008</v>
      </c>
      <c r="T82" s="37">
        <f t="shared" si="14"/>
        <v>146617389</v>
      </c>
      <c r="U82" s="35">
        <f t="shared" si="14"/>
        <v>194045518</v>
      </c>
      <c r="V82" s="38">
        <f t="shared" si="14"/>
        <v>458973305</v>
      </c>
      <c r="W82" s="38">
        <f t="shared" si="14"/>
        <v>799636212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573456467</v>
      </c>
      <c r="E83" s="27">
        <v>573456467</v>
      </c>
      <c r="F83" s="27">
        <v>488808540</v>
      </c>
      <c r="G83" s="28">
        <f t="shared" si="10"/>
        <v>0.852389968775084</v>
      </c>
      <c r="H83" s="29">
        <v>20534451</v>
      </c>
      <c r="I83" s="27">
        <v>43559899</v>
      </c>
      <c r="J83" s="30">
        <v>46029288</v>
      </c>
      <c r="K83" s="30">
        <v>110123638</v>
      </c>
      <c r="L83" s="29">
        <v>38285725</v>
      </c>
      <c r="M83" s="27">
        <v>36033125</v>
      </c>
      <c r="N83" s="30">
        <v>37229536</v>
      </c>
      <c r="O83" s="30">
        <v>111548386</v>
      </c>
      <c r="P83" s="29">
        <v>46560046</v>
      </c>
      <c r="Q83" s="27">
        <v>35030194</v>
      </c>
      <c r="R83" s="30">
        <v>38377147</v>
      </c>
      <c r="S83" s="30">
        <v>119967387</v>
      </c>
      <c r="T83" s="29">
        <v>39425252</v>
      </c>
      <c r="U83" s="27">
        <v>41445914</v>
      </c>
      <c r="V83" s="30">
        <v>66297963</v>
      </c>
      <c r="W83" s="30">
        <v>147169129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587460936</v>
      </c>
      <c r="E84" s="27">
        <v>587460936</v>
      </c>
      <c r="F84" s="27">
        <v>393181314</v>
      </c>
      <c r="G84" s="28">
        <f t="shared" si="10"/>
        <v>0.6692892921138844</v>
      </c>
      <c r="H84" s="29">
        <v>66406325</v>
      </c>
      <c r="I84" s="27">
        <v>26242522</v>
      </c>
      <c r="J84" s="30">
        <v>27812060</v>
      </c>
      <c r="K84" s="30">
        <v>120460907</v>
      </c>
      <c r="L84" s="29">
        <v>35818406</v>
      </c>
      <c r="M84" s="27">
        <v>20775776</v>
      </c>
      <c r="N84" s="30">
        <v>13133328</v>
      </c>
      <c r="O84" s="30">
        <v>69727510</v>
      </c>
      <c r="P84" s="29">
        <v>37212512</v>
      </c>
      <c r="Q84" s="27">
        <v>23676499</v>
      </c>
      <c r="R84" s="30">
        <v>20539039</v>
      </c>
      <c r="S84" s="30">
        <v>81428050</v>
      </c>
      <c r="T84" s="29">
        <v>21810944</v>
      </c>
      <c r="U84" s="27">
        <v>25331307</v>
      </c>
      <c r="V84" s="30">
        <v>74422596</v>
      </c>
      <c r="W84" s="30">
        <v>121564847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868506230</v>
      </c>
      <c r="E85" s="27">
        <v>879110350</v>
      </c>
      <c r="F85" s="27">
        <v>730165467</v>
      </c>
      <c r="G85" s="28">
        <f t="shared" si="10"/>
        <v>0.8305731663834921</v>
      </c>
      <c r="H85" s="29">
        <v>15964976</v>
      </c>
      <c r="I85" s="27">
        <v>67118849</v>
      </c>
      <c r="J85" s="30">
        <v>37509361</v>
      </c>
      <c r="K85" s="30">
        <v>120593186</v>
      </c>
      <c r="L85" s="29">
        <v>55832850</v>
      </c>
      <c r="M85" s="27">
        <v>49365549</v>
      </c>
      <c r="N85" s="30">
        <v>66413414</v>
      </c>
      <c r="O85" s="30">
        <v>171611813</v>
      </c>
      <c r="P85" s="29">
        <v>52862920</v>
      </c>
      <c r="Q85" s="27">
        <v>149959636</v>
      </c>
      <c r="R85" s="30">
        <v>62555433</v>
      </c>
      <c r="S85" s="30">
        <v>265377989</v>
      </c>
      <c r="T85" s="29">
        <v>59409979</v>
      </c>
      <c r="U85" s="27">
        <v>54538543</v>
      </c>
      <c r="V85" s="30">
        <v>58633957</v>
      </c>
      <c r="W85" s="30">
        <v>172582479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162731309</v>
      </c>
      <c r="E86" s="27">
        <v>207905063</v>
      </c>
      <c r="F86" s="27">
        <v>86648492</v>
      </c>
      <c r="G86" s="28">
        <f t="shared" si="10"/>
        <v>0.41676951368904375</v>
      </c>
      <c r="H86" s="29">
        <v>6264242</v>
      </c>
      <c r="I86" s="27">
        <v>4914043</v>
      </c>
      <c r="J86" s="30">
        <v>7862677</v>
      </c>
      <c r="K86" s="30">
        <v>19040962</v>
      </c>
      <c r="L86" s="29">
        <v>5348735</v>
      </c>
      <c r="M86" s="27">
        <v>6910177</v>
      </c>
      <c r="N86" s="30">
        <v>6625969</v>
      </c>
      <c r="O86" s="30">
        <v>18884881</v>
      </c>
      <c r="P86" s="29">
        <v>8983872</v>
      </c>
      <c r="Q86" s="27">
        <v>8748555</v>
      </c>
      <c r="R86" s="30">
        <v>7394395</v>
      </c>
      <c r="S86" s="30">
        <v>25126822</v>
      </c>
      <c r="T86" s="29">
        <v>8429423</v>
      </c>
      <c r="U86" s="27">
        <v>6100285</v>
      </c>
      <c r="V86" s="30">
        <v>9066119</v>
      </c>
      <c r="W86" s="30">
        <v>23595827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207062401</v>
      </c>
      <c r="E87" s="27">
        <v>183451385</v>
      </c>
      <c r="F87" s="27">
        <v>167742657</v>
      </c>
      <c r="G87" s="28">
        <f t="shared" si="10"/>
        <v>0.9143711670533313</v>
      </c>
      <c r="H87" s="29">
        <v>12900148</v>
      </c>
      <c r="I87" s="27">
        <v>12900148</v>
      </c>
      <c r="J87" s="30">
        <v>12900148</v>
      </c>
      <c r="K87" s="30">
        <v>38700444</v>
      </c>
      <c r="L87" s="29">
        <v>13705658</v>
      </c>
      <c r="M87" s="27">
        <v>13705658</v>
      </c>
      <c r="N87" s="30">
        <v>19187409</v>
      </c>
      <c r="O87" s="30">
        <v>46598725</v>
      </c>
      <c r="P87" s="29">
        <v>16252873</v>
      </c>
      <c r="Q87" s="27">
        <v>16252873</v>
      </c>
      <c r="R87" s="30">
        <v>11456914</v>
      </c>
      <c r="S87" s="30">
        <v>43962660</v>
      </c>
      <c r="T87" s="29">
        <v>11456914</v>
      </c>
      <c r="U87" s="27">
        <v>13511957</v>
      </c>
      <c r="V87" s="30">
        <v>13511957</v>
      </c>
      <c r="W87" s="30">
        <v>38480828</v>
      </c>
    </row>
    <row r="88" spans="1:23" ht="12.75">
      <c r="A88" s="31"/>
      <c r="B88" s="32" t="s">
        <v>173</v>
      </c>
      <c r="C88" s="33"/>
      <c r="D88" s="34">
        <f>SUM(D83:D87)</f>
        <v>2399217343</v>
      </c>
      <c r="E88" s="35">
        <f>SUM(E83:E87)</f>
        <v>2431384201</v>
      </c>
      <c r="F88" s="35">
        <f>SUM(F83:F87)</f>
        <v>1866546470</v>
      </c>
      <c r="G88" s="36">
        <f t="shared" si="10"/>
        <v>0.7676888207270209</v>
      </c>
      <c r="H88" s="37">
        <f aca="true" t="shared" si="15" ref="H88:W88">SUM(H83:H87)</f>
        <v>122070142</v>
      </c>
      <c r="I88" s="35">
        <f t="shared" si="15"/>
        <v>154735461</v>
      </c>
      <c r="J88" s="38">
        <f t="shared" si="15"/>
        <v>132113534</v>
      </c>
      <c r="K88" s="38">
        <f t="shared" si="15"/>
        <v>408919137</v>
      </c>
      <c r="L88" s="37">
        <f t="shared" si="15"/>
        <v>148991374</v>
      </c>
      <c r="M88" s="35">
        <f t="shared" si="15"/>
        <v>126790285</v>
      </c>
      <c r="N88" s="38">
        <f t="shared" si="15"/>
        <v>142589656</v>
      </c>
      <c r="O88" s="38">
        <f t="shared" si="15"/>
        <v>418371315</v>
      </c>
      <c r="P88" s="37">
        <f t="shared" si="15"/>
        <v>161872223</v>
      </c>
      <c r="Q88" s="35">
        <f t="shared" si="15"/>
        <v>233667757</v>
      </c>
      <c r="R88" s="38">
        <f t="shared" si="15"/>
        <v>140322928</v>
      </c>
      <c r="S88" s="38">
        <f t="shared" si="15"/>
        <v>535862908</v>
      </c>
      <c r="T88" s="37">
        <f t="shared" si="15"/>
        <v>140532512</v>
      </c>
      <c r="U88" s="35">
        <f t="shared" si="15"/>
        <v>140928006</v>
      </c>
      <c r="V88" s="38">
        <f t="shared" si="15"/>
        <v>221932592</v>
      </c>
      <c r="W88" s="38">
        <f t="shared" si="15"/>
        <v>503393110</v>
      </c>
    </row>
    <row r="89" spans="1:23" ht="12.75">
      <c r="A89" s="39"/>
      <c r="B89" s="40" t="s">
        <v>174</v>
      </c>
      <c r="C89" s="41"/>
      <c r="D89" s="42">
        <f>SUM(D60,D62:D66,D68:D73,D75:D81,D83:D87)</f>
        <v>15018423340</v>
      </c>
      <c r="E89" s="43">
        <f>SUM(E60,E62:E66,E68:E73,E75:E81,E83:E87)</f>
        <v>14935838125</v>
      </c>
      <c r="F89" s="43">
        <f>SUM(F60,F62:F66,F68:F73,F75:F81,F83:F87)</f>
        <v>12087190504</v>
      </c>
      <c r="G89" s="44">
        <f t="shared" si="10"/>
        <v>0.8092743375256687</v>
      </c>
      <c r="H89" s="45">
        <f aca="true" t="shared" si="16" ref="H89:W89">SUM(H60,H62:H66,H68:H73,H75:H81,H83:H87)</f>
        <v>745481781</v>
      </c>
      <c r="I89" s="43">
        <f t="shared" si="16"/>
        <v>1157788113</v>
      </c>
      <c r="J89" s="46">
        <f t="shared" si="16"/>
        <v>887516905</v>
      </c>
      <c r="K89" s="46">
        <f t="shared" si="16"/>
        <v>2790786799</v>
      </c>
      <c r="L89" s="45">
        <f t="shared" si="16"/>
        <v>976208014</v>
      </c>
      <c r="M89" s="43">
        <f t="shared" si="16"/>
        <v>857956799</v>
      </c>
      <c r="N89" s="46">
        <f t="shared" si="16"/>
        <v>1106219507</v>
      </c>
      <c r="O89" s="46">
        <f t="shared" si="16"/>
        <v>2940384320</v>
      </c>
      <c r="P89" s="45">
        <f t="shared" si="16"/>
        <v>953973539</v>
      </c>
      <c r="Q89" s="43">
        <f t="shared" si="16"/>
        <v>908769291</v>
      </c>
      <c r="R89" s="46">
        <f t="shared" si="16"/>
        <v>984784780</v>
      </c>
      <c r="S89" s="46">
        <f t="shared" si="16"/>
        <v>2847527610</v>
      </c>
      <c r="T89" s="45">
        <f t="shared" si="16"/>
        <v>925300953</v>
      </c>
      <c r="U89" s="43">
        <f t="shared" si="16"/>
        <v>1015985339</v>
      </c>
      <c r="V89" s="46">
        <f t="shared" si="16"/>
        <v>1567205483</v>
      </c>
      <c r="W89" s="46">
        <f t="shared" si="16"/>
        <v>3508491775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26194817482</v>
      </c>
      <c r="E92" s="27">
        <v>26491185153</v>
      </c>
      <c r="F92" s="27">
        <v>23473246664</v>
      </c>
      <c r="G92" s="28">
        <f aca="true" t="shared" si="17" ref="G92:G98">IF($E92=0,0,$F92/$E92)</f>
        <v>0.8860776340669593</v>
      </c>
      <c r="H92" s="29">
        <v>1920543436</v>
      </c>
      <c r="I92" s="27">
        <v>2199823751</v>
      </c>
      <c r="J92" s="30">
        <v>1867708799</v>
      </c>
      <c r="K92" s="30">
        <v>5988075986</v>
      </c>
      <c r="L92" s="29">
        <v>1968568977</v>
      </c>
      <c r="M92" s="27">
        <v>1843347246</v>
      </c>
      <c r="N92" s="30">
        <v>1874102080</v>
      </c>
      <c r="O92" s="30">
        <v>5686018303</v>
      </c>
      <c r="P92" s="29">
        <v>1768607494</v>
      </c>
      <c r="Q92" s="27">
        <v>1705814527</v>
      </c>
      <c r="R92" s="30">
        <v>2040659131</v>
      </c>
      <c r="S92" s="30">
        <v>5515081152</v>
      </c>
      <c r="T92" s="29">
        <v>1887104337</v>
      </c>
      <c r="U92" s="27">
        <v>1836792670</v>
      </c>
      <c r="V92" s="30">
        <v>2560174216</v>
      </c>
      <c r="W92" s="30">
        <v>6284071223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37311926329</v>
      </c>
      <c r="E93" s="27">
        <v>39648291660</v>
      </c>
      <c r="F93" s="27">
        <v>38311055022</v>
      </c>
      <c r="G93" s="28">
        <f t="shared" si="17"/>
        <v>0.966272528222216</v>
      </c>
      <c r="H93" s="29">
        <v>2973287241</v>
      </c>
      <c r="I93" s="27">
        <v>3396621138</v>
      </c>
      <c r="J93" s="30">
        <v>3195080754</v>
      </c>
      <c r="K93" s="30">
        <v>9564989133</v>
      </c>
      <c r="L93" s="29">
        <v>2754805744</v>
      </c>
      <c r="M93" s="27">
        <v>3160155324</v>
      </c>
      <c r="N93" s="30">
        <v>3090190155</v>
      </c>
      <c r="O93" s="30">
        <v>9005151223</v>
      </c>
      <c r="P93" s="29">
        <v>2356910095</v>
      </c>
      <c r="Q93" s="27">
        <v>3052358477</v>
      </c>
      <c r="R93" s="30">
        <v>3373350779</v>
      </c>
      <c r="S93" s="30">
        <v>8782619351</v>
      </c>
      <c r="T93" s="29">
        <v>2632779000</v>
      </c>
      <c r="U93" s="27">
        <v>3125034425</v>
      </c>
      <c r="V93" s="30">
        <v>5200481890</v>
      </c>
      <c r="W93" s="30">
        <v>10958295315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23839955761</v>
      </c>
      <c r="E94" s="27">
        <v>24589717080</v>
      </c>
      <c r="F94" s="27">
        <v>25025424522</v>
      </c>
      <c r="G94" s="28">
        <f t="shared" si="17"/>
        <v>1.0177190913007446</v>
      </c>
      <c r="H94" s="29">
        <v>921983885</v>
      </c>
      <c r="I94" s="27">
        <v>2983718458</v>
      </c>
      <c r="J94" s="30">
        <v>2187659895</v>
      </c>
      <c r="K94" s="30">
        <v>6093362238</v>
      </c>
      <c r="L94" s="29">
        <v>1926587389</v>
      </c>
      <c r="M94" s="27">
        <v>2754017812</v>
      </c>
      <c r="N94" s="30">
        <v>2164256382</v>
      </c>
      <c r="O94" s="30">
        <v>6844861583</v>
      </c>
      <c r="P94" s="29">
        <v>1512067860</v>
      </c>
      <c r="Q94" s="27">
        <v>1794445631</v>
      </c>
      <c r="R94" s="30">
        <v>2118563598</v>
      </c>
      <c r="S94" s="30">
        <v>5425077089</v>
      </c>
      <c r="T94" s="29">
        <v>1802222923</v>
      </c>
      <c r="U94" s="27">
        <v>1348263926</v>
      </c>
      <c r="V94" s="30">
        <v>3511636763</v>
      </c>
      <c r="W94" s="30">
        <v>6662123612</v>
      </c>
    </row>
    <row r="95" spans="1:23" ht="12.75">
      <c r="A95" s="31"/>
      <c r="B95" s="32" t="s">
        <v>25</v>
      </c>
      <c r="C95" s="33"/>
      <c r="D95" s="34">
        <f>SUM(D92:D94)</f>
        <v>87346699572</v>
      </c>
      <c r="E95" s="35">
        <f>SUM(E92:E94)</f>
        <v>90729193893</v>
      </c>
      <c r="F95" s="35">
        <f>SUM(F92:F94)</f>
        <v>86809726208</v>
      </c>
      <c r="G95" s="36">
        <f t="shared" si="17"/>
        <v>0.9568003691334196</v>
      </c>
      <c r="H95" s="37">
        <f aca="true" t="shared" si="18" ref="H95:W95">SUM(H92:H94)</f>
        <v>5815814562</v>
      </c>
      <c r="I95" s="35">
        <f t="shared" si="18"/>
        <v>8580163347</v>
      </c>
      <c r="J95" s="38">
        <f t="shared" si="18"/>
        <v>7250449448</v>
      </c>
      <c r="K95" s="38">
        <f t="shared" si="18"/>
        <v>21646427357</v>
      </c>
      <c r="L95" s="37">
        <f t="shared" si="18"/>
        <v>6649962110</v>
      </c>
      <c r="M95" s="35">
        <f t="shared" si="18"/>
        <v>7757520382</v>
      </c>
      <c r="N95" s="38">
        <f t="shared" si="18"/>
        <v>7128548617</v>
      </c>
      <c r="O95" s="38">
        <f t="shared" si="18"/>
        <v>21536031109</v>
      </c>
      <c r="P95" s="37">
        <f t="shared" si="18"/>
        <v>5637585449</v>
      </c>
      <c r="Q95" s="35">
        <f t="shared" si="18"/>
        <v>6552618635</v>
      </c>
      <c r="R95" s="38">
        <f t="shared" si="18"/>
        <v>7532573508</v>
      </c>
      <c r="S95" s="38">
        <f t="shared" si="18"/>
        <v>19722777592</v>
      </c>
      <c r="T95" s="37">
        <f t="shared" si="18"/>
        <v>6322106260</v>
      </c>
      <c r="U95" s="35">
        <f t="shared" si="18"/>
        <v>6310091021</v>
      </c>
      <c r="V95" s="38">
        <f t="shared" si="18"/>
        <v>11272292869</v>
      </c>
      <c r="W95" s="38">
        <f t="shared" si="18"/>
        <v>23904490150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4566121131</v>
      </c>
      <c r="E96" s="27">
        <v>4661645158</v>
      </c>
      <c r="F96" s="27">
        <v>4107397296</v>
      </c>
      <c r="G96" s="28">
        <f t="shared" si="17"/>
        <v>0.8811046651526366</v>
      </c>
      <c r="H96" s="29">
        <v>173971176</v>
      </c>
      <c r="I96" s="27">
        <v>358340769</v>
      </c>
      <c r="J96" s="30">
        <v>298419535</v>
      </c>
      <c r="K96" s="30">
        <v>830731480</v>
      </c>
      <c r="L96" s="29">
        <v>307714250</v>
      </c>
      <c r="M96" s="27">
        <v>309773766</v>
      </c>
      <c r="N96" s="30">
        <v>379875448</v>
      </c>
      <c r="O96" s="30">
        <v>997363464</v>
      </c>
      <c r="P96" s="29">
        <v>534651633</v>
      </c>
      <c r="Q96" s="27">
        <v>294710591</v>
      </c>
      <c r="R96" s="30">
        <v>326541665</v>
      </c>
      <c r="S96" s="30">
        <v>1155903889</v>
      </c>
      <c r="T96" s="29">
        <v>501835738</v>
      </c>
      <c r="U96" s="27">
        <v>237100825</v>
      </c>
      <c r="V96" s="30">
        <v>384461900</v>
      </c>
      <c r="W96" s="30">
        <v>1123398463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828153154</v>
      </c>
      <c r="E97" s="27">
        <v>866838762</v>
      </c>
      <c r="F97" s="27">
        <v>739699091</v>
      </c>
      <c r="G97" s="28">
        <f t="shared" si="17"/>
        <v>0.8533295042013823</v>
      </c>
      <c r="H97" s="29">
        <v>20313403</v>
      </c>
      <c r="I97" s="27">
        <v>51406104</v>
      </c>
      <c r="J97" s="30">
        <v>99062942</v>
      </c>
      <c r="K97" s="30">
        <v>170782449</v>
      </c>
      <c r="L97" s="29">
        <v>70639015</v>
      </c>
      <c r="M97" s="27">
        <v>77830378</v>
      </c>
      <c r="N97" s="30">
        <v>71498924</v>
      </c>
      <c r="O97" s="30">
        <v>219968317</v>
      </c>
      <c r="P97" s="29">
        <v>58101643</v>
      </c>
      <c r="Q97" s="27">
        <v>58440575</v>
      </c>
      <c r="R97" s="30">
        <v>89061638</v>
      </c>
      <c r="S97" s="30">
        <v>205603856</v>
      </c>
      <c r="T97" s="29">
        <v>82277401</v>
      </c>
      <c r="U97" s="27">
        <v>61067068</v>
      </c>
      <c r="V97" s="30">
        <v>0</v>
      </c>
      <c r="W97" s="30">
        <v>143344469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544209329</v>
      </c>
      <c r="E98" s="27">
        <v>544209329</v>
      </c>
      <c r="F98" s="27">
        <v>522161141</v>
      </c>
      <c r="G98" s="28">
        <f t="shared" si="17"/>
        <v>0.9594858323349322</v>
      </c>
      <c r="H98" s="29">
        <v>19156291</v>
      </c>
      <c r="I98" s="27">
        <v>35566759</v>
      </c>
      <c r="J98" s="30">
        <v>29354628</v>
      </c>
      <c r="K98" s="30">
        <v>84077678</v>
      </c>
      <c r="L98" s="29">
        <v>31187459</v>
      </c>
      <c r="M98" s="27">
        <v>48213054</v>
      </c>
      <c r="N98" s="30">
        <v>12060122</v>
      </c>
      <c r="O98" s="30">
        <v>91460635</v>
      </c>
      <c r="P98" s="29">
        <v>49675025</v>
      </c>
      <c r="Q98" s="27">
        <v>93110928</v>
      </c>
      <c r="R98" s="30">
        <v>58158133</v>
      </c>
      <c r="S98" s="30">
        <v>200944086</v>
      </c>
      <c r="T98" s="29">
        <v>36754579</v>
      </c>
      <c r="U98" s="27">
        <v>42981780</v>
      </c>
      <c r="V98" s="30">
        <v>65942383</v>
      </c>
      <c r="W98" s="30">
        <v>145678742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348805275</v>
      </c>
      <c r="E99" s="27">
        <v>379751493</v>
      </c>
      <c r="F99" s="27">
        <v>344315806</v>
      </c>
      <c r="G99" s="28">
        <f aca="true" t="shared" si="19" ref="G99:G107">IF($E99=0,0,$F99/$E99)</f>
        <v>0.9066871687058778</v>
      </c>
      <c r="H99" s="29">
        <v>21604936</v>
      </c>
      <c r="I99" s="27">
        <v>28208091</v>
      </c>
      <c r="J99" s="30">
        <v>30523812</v>
      </c>
      <c r="K99" s="30">
        <v>80336839</v>
      </c>
      <c r="L99" s="29">
        <v>30289829</v>
      </c>
      <c r="M99" s="27">
        <v>28809003</v>
      </c>
      <c r="N99" s="30">
        <v>31981793</v>
      </c>
      <c r="O99" s="30">
        <v>91080625</v>
      </c>
      <c r="P99" s="29">
        <v>25815804</v>
      </c>
      <c r="Q99" s="27">
        <v>28757777</v>
      </c>
      <c r="R99" s="30">
        <v>27269860</v>
      </c>
      <c r="S99" s="30">
        <v>81843441</v>
      </c>
      <c r="T99" s="29">
        <v>30541104</v>
      </c>
      <c r="U99" s="27">
        <v>27425182</v>
      </c>
      <c r="V99" s="30">
        <v>33088615</v>
      </c>
      <c r="W99" s="30">
        <v>91054901</v>
      </c>
    </row>
    <row r="100" spans="1:23" ht="12.75">
      <c r="A100" s="31"/>
      <c r="B100" s="32" t="s">
        <v>190</v>
      </c>
      <c r="C100" s="33"/>
      <c r="D100" s="34">
        <f>SUM(D96:D99)</f>
        <v>6287288889</v>
      </c>
      <c r="E100" s="35">
        <f>SUM(E96:E99)</f>
        <v>6452444742</v>
      </c>
      <c r="F100" s="35">
        <f>SUM(F96:F99)</f>
        <v>5713573334</v>
      </c>
      <c r="G100" s="36">
        <f t="shared" si="19"/>
        <v>0.8854896961471723</v>
      </c>
      <c r="H100" s="37">
        <f aca="true" t="shared" si="20" ref="H100:W100">SUM(H96:H99)</f>
        <v>235045806</v>
      </c>
      <c r="I100" s="35">
        <f t="shared" si="20"/>
        <v>473521723</v>
      </c>
      <c r="J100" s="38">
        <f t="shared" si="20"/>
        <v>457360917</v>
      </c>
      <c r="K100" s="38">
        <f t="shared" si="20"/>
        <v>1165928446</v>
      </c>
      <c r="L100" s="37">
        <f t="shared" si="20"/>
        <v>439830553</v>
      </c>
      <c r="M100" s="35">
        <f t="shared" si="20"/>
        <v>464626201</v>
      </c>
      <c r="N100" s="38">
        <f t="shared" si="20"/>
        <v>495416287</v>
      </c>
      <c r="O100" s="38">
        <f t="shared" si="20"/>
        <v>1399873041</v>
      </c>
      <c r="P100" s="37">
        <f t="shared" si="20"/>
        <v>668244105</v>
      </c>
      <c r="Q100" s="35">
        <f t="shared" si="20"/>
        <v>475019871</v>
      </c>
      <c r="R100" s="38">
        <f t="shared" si="20"/>
        <v>501031296</v>
      </c>
      <c r="S100" s="38">
        <f t="shared" si="20"/>
        <v>1644295272</v>
      </c>
      <c r="T100" s="37">
        <f t="shared" si="20"/>
        <v>651408822</v>
      </c>
      <c r="U100" s="35">
        <f t="shared" si="20"/>
        <v>368574855</v>
      </c>
      <c r="V100" s="38">
        <f t="shared" si="20"/>
        <v>483492898</v>
      </c>
      <c r="W100" s="38">
        <f t="shared" si="20"/>
        <v>1503476575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2370407667</v>
      </c>
      <c r="E101" s="27">
        <v>2447307412</v>
      </c>
      <c r="F101" s="27">
        <v>2187052608</v>
      </c>
      <c r="G101" s="28">
        <f t="shared" si="19"/>
        <v>0.8936566764257403</v>
      </c>
      <c r="H101" s="29">
        <v>165075563</v>
      </c>
      <c r="I101" s="27">
        <v>185739630</v>
      </c>
      <c r="J101" s="30">
        <v>194228862</v>
      </c>
      <c r="K101" s="30">
        <v>545044055</v>
      </c>
      <c r="L101" s="29">
        <v>168692154</v>
      </c>
      <c r="M101" s="27">
        <v>172287630</v>
      </c>
      <c r="N101" s="30">
        <v>173556713</v>
      </c>
      <c r="O101" s="30">
        <v>514536497</v>
      </c>
      <c r="P101" s="29">
        <v>142335241</v>
      </c>
      <c r="Q101" s="27">
        <v>239383489</v>
      </c>
      <c r="R101" s="30">
        <v>171876692</v>
      </c>
      <c r="S101" s="30">
        <v>553595422</v>
      </c>
      <c r="T101" s="29">
        <v>169597431</v>
      </c>
      <c r="U101" s="27">
        <v>141918558</v>
      </c>
      <c r="V101" s="30">
        <v>262360645</v>
      </c>
      <c r="W101" s="30">
        <v>573876634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994729004</v>
      </c>
      <c r="E102" s="27">
        <v>954776245</v>
      </c>
      <c r="F102" s="27">
        <v>822153566</v>
      </c>
      <c r="G102" s="28">
        <f t="shared" si="19"/>
        <v>0.8610955397198848</v>
      </c>
      <c r="H102" s="29">
        <v>56908843</v>
      </c>
      <c r="I102" s="27">
        <v>61660235</v>
      </c>
      <c r="J102" s="30">
        <v>66731220</v>
      </c>
      <c r="K102" s="30">
        <v>185300298</v>
      </c>
      <c r="L102" s="29">
        <v>64495997</v>
      </c>
      <c r="M102" s="27">
        <v>62232380</v>
      </c>
      <c r="N102" s="30">
        <v>66966155</v>
      </c>
      <c r="O102" s="30">
        <v>193694532</v>
      </c>
      <c r="P102" s="29">
        <v>57934174</v>
      </c>
      <c r="Q102" s="27">
        <v>54732566</v>
      </c>
      <c r="R102" s="30">
        <v>126471389</v>
      </c>
      <c r="S102" s="30">
        <v>239138129</v>
      </c>
      <c r="T102" s="29">
        <v>62040304</v>
      </c>
      <c r="U102" s="27">
        <v>61024167</v>
      </c>
      <c r="V102" s="30">
        <v>80956136</v>
      </c>
      <c r="W102" s="30">
        <v>204020607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569895964</v>
      </c>
      <c r="E103" s="27">
        <v>563973909</v>
      </c>
      <c r="F103" s="27">
        <v>316053698</v>
      </c>
      <c r="G103" s="28">
        <f t="shared" si="19"/>
        <v>0.5604048218478844</v>
      </c>
      <c r="H103" s="29">
        <v>32496296</v>
      </c>
      <c r="I103" s="27">
        <v>29070493</v>
      </c>
      <c r="J103" s="30">
        <v>40388298</v>
      </c>
      <c r="K103" s="30">
        <v>101955087</v>
      </c>
      <c r="L103" s="29">
        <v>36895317</v>
      </c>
      <c r="M103" s="27">
        <v>0</v>
      </c>
      <c r="N103" s="30">
        <v>19529886</v>
      </c>
      <c r="O103" s="30">
        <v>56425203</v>
      </c>
      <c r="P103" s="29">
        <v>36894945</v>
      </c>
      <c r="Q103" s="27">
        <v>0</v>
      </c>
      <c r="R103" s="30">
        <v>32073138</v>
      </c>
      <c r="S103" s="30">
        <v>68968083</v>
      </c>
      <c r="T103" s="29">
        <v>32073138</v>
      </c>
      <c r="U103" s="27">
        <v>11007533</v>
      </c>
      <c r="V103" s="30">
        <v>45624654</v>
      </c>
      <c r="W103" s="30">
        <v>88705325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1246494544</v>
      </c>
      <c r="E104" s="27">
        <v>1335099079</v>
      </c>
      <c r="F104" s="27">
        <v>904103904</v>
      </c>
      <c r="G104" s="28">
        <f t="shared" si="19"/>
        <v>0.677181130764603</v>
      </c>
      <c r="H104" s="29">
        <v>36768724</v>
      </c>
      <c r="I104" s="27">
        <v>84000777</v>
      </c>
      <c r="J104" s="30">
        <v>88144879</v>
      </c>
      <c r="K104" s="30">
        <v>208914380</v>
      </c>
      <c r="L104" s="29">
        <v>80663321</v>
      </c>
      <c r="M104" s="27">
        <v>62462183</v>
      </c>
      <c r="N104" s="30">
        <v>73535837</v>
      </c>
      <c r="O104" s="30">
        <v>216661341</v>
      </c>
      <c r="P104" s="29">
        <v>68113358</v>
      </c>
      <c r="Q104" s="27">
        <v>99817951</v>
      </c>
      <c r="R104" s="30">
        <v>94302023</v>
      </c>
      <c r="S104" s="30">
        <v>262233332</v>
      </c>
      <c r="T104" s="29">
        <v>58340753</v>
      </c>
      <c r="U104" s="27">
        <v>86310026</v>
      </c>
      <c r="V104" s="30">
        <v>71644072</v>
      </c>
      <c r="W104" s="30">
        <v>216294851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282901197</v>
      </c>
      <c r="E105" s="27">
        <v>282901197</v>
      </c>
      <c r="F105" s="27">
        <v>195720201</v>
      </c>
      <c r="G105" s="28">
        <f t="shared" si="19"/>
        <v>0.6918323537528193</v>
      </c>
      <c r="H105" s="29">
        <v>21036859</v>
      </c>
      <c r="I105" s="27">
        <v>21363480</v>
      </c>
      <c r="J105" s="30">
        <v>25692101</v>
      </c>
      <c r="K105" s="30">
        <v>68092440</v>
      </c>
      <c r="L105" s="29">
        <v>20987784</v>
      </c>
      <c r="M105" s="27">
        <v>28296</v>
      </c>
      <c r="N105" s="30">
        <v>699645</v>
      </c>
      <c r="O105" s="30">
        <v>21715725</v>
      </c>
      <c r="P105" s="29">
        <v>220025</v>
      </c>
      <c r="Q105" s="27">
        <v>26783399</v>
      </c>
      <c r="R105" s="30">
        <v>18839734</v>
      </c>
      <c r="S105" s="30">
        <v>45843158</v>
      </c>
      <c r="T105" s="29">
        <v>21304054</v>
      </c>
      <c r="U105" s="27">
        <v>23534493</v>
      </c>
      <c r="V105" s="30">
        <v>15230331</v>
      </c>
      <c r="W105" s="30">
        <v>60068878</v>
      </c>
    </row>
    <row r="106" spans="1:23" ht="12.75">
      <c r="A106" s="31"/>
      <c r="B106" s="32" t="s">
        <v>201</v>
      </c>
      <c r="C106" s="33"/>
      <c r="D106" s="34">
        <f>SUM(D101:D105)</f>
        <v>5464428376</v>
      </c>
      <c r="E106" s="35">
        <f>SUM(E101:E105)</f>
        <v>5584057842</v>
      </c>
      <c r="F106" s="35">
        <f>SUM(F101:F105)</f>
        <v>4425083977</v>
      </c>
      <c r="G106" s="36">
        <f t="shared" si="19"/>
        <v>0.7924495236630824</v>
      </c>
      <c r="H106" s="37">
        <f aca="true" t="shared" si="21" ref="H106:W106">SUM(H101:H105)</f>
        <v>312286285</v>
      </c>
      <c r="I106" s="35">
        <f t="shared" si="21"/>
        <v>381834615</v>
      </c>
      <c r="J106" s="38">
        <f t="shared" si="21"/>
        <v>415185360</v>
      </c>
      <c r="K106" s="38">
        <f t="shared" si="21"/>
        <v>1109306260</v>
      </c>
      <c r="L106" s="37">
        <f t="shared" si="21"/>
        <v>371734573</v>
      </c>
      <c r="M106" s="35">
        <f t="shared" si="21"/>
        <v>297010489</v>
      </c>
      <c r="N106" s="38">
        <f t="shared" si="21"/>
        <v>334288236</v>
      </c>
      <c r="O106" s="38">
        <f t="shared" si="21"/>
        <v>1003033298</v>
      </c>
      <c r="P106" s="37">
        <f t="shared" si="21"/>
        <v>305497743</v>
      </c>
      <c r="Q106" s="35">
        <f t="shared" si="21"/>
        <v>420717405</v>
      </c>
      <c r="R106" s="38">
        <f t="shared" si="21"/>
        <v>443562976</v>
      </c>
      <c r="S106" s="38">
        <f t="shared" si="21"/>
        <v>1169778124</v>
      </c>
      <c r="T106" s="37">
        <f t="shared" si="21"/>
        <v>343355680</v>
      </c>
      <c r="U106" s="35">
        <f t="shared" si="21"/>
        <v>323794777</v>
      </c>
      <c r="V106" s="38">
        <f t="shared" si="21"/>
        <v>475815838</v>
      </c>
      <c r="W106" s="38">
        <f t="shared" si="21"/>
        <v>1142966295</v>
      </c>
    </row>
    <row r="107" spans="1:23" ht="12.75">
      <c r="A107" s="39"/>
      <c r="B107" s="40" t="s">
        <v>202</v>
      </c>
      <c r="C107" s="41"/>
      <c r="D107" s="42">
        <f>SUM(D92:D94,D96:D99,D101:D105)</f>
        <v>99098416837</v>
      </c>
      <c r="E107" s="43">
        <f>SUM(E92:E94,E96:E99,E101:E105)</f>
        <v>102765696477</v>
      </c>
      <c r="F107" s="43">
        <f>SUM(F92:F94,F96:F99,F101:F105)</f>
        <v>96948383519</v>
      </c>
      <c r="G107" s="44">
        <f t="shared" si="19"/>
        <v>0.943392463074466</v>
      </c>
      <c r="H107" s="45">
        <f aca="true" t="shared" si="22" ref="H107:W107">SUM(H92:H94,H96:H99,H101:H105)</f>
        <v>6363146653</v>
      </c>
      <c r="I107" s="43">
        <f t="shared" si="22"/>
        <v>9435519685</v>
      </c>
      <c r="J107" s="46">
        <f t="shared" si="22"/>
        <v>8122995725</v>
      </c>
      <c r="K107" s="46">
        <f t="shared" si="22"/>
        <v>23921662063</v>
      </c>
      <c r="L107" s="45">
        <f t="shared" si="22"/>
        <v>7461527236</v>
      </c>
      <c r="M107" s="43">
        <f t="shared" si="22"/>
        <v>8519157072</v>
      </c>
      <c r="N107" s="46">
        <f t="shared" si="22"/>
        <v>7958253140</v>
      </c>
      <c r="O107" s="46">
        <f t="shared" si="22"/>
        <v>23938937448</v>
      </c>
      <c r="P107" s="45">
        <f t="shared" si="22"/>
        <v>6611327297</v>
      </c>
      <c r="Q107" s="43">
        <f t="shared" si="22"/>
        <v>7448355911</v>
      </c>
      <c r="R107" s="46">
        <f t="shared" si="22"/>
        <v>8477167780</v>
      </c>
      <c r="S107" s="46">
        <f t="shared" si="22"/>
        <v>22536850988</v>
      </c>
      <c r="T107" s="45">
        <f t="shared" si="22"/>
        <v>7316870762</v>
      </c>
      <c r="U107" s="43">
        <f t="shared" si="22"/>
        <v>7002460653</v>
      </c>
      <c r="V107" s="46">
        <f t="shared" si="22"/>
        <v>12231601605</v>
      </c>
      <c r="W107" s="46">
        <f t="shared" si="22"/>
        <v>26550933020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26853285219</v>
      </c>
      <c r="E110" s="27">
        <v>26942593468</v>
      </c>
      <c r="F110" s="27">
        <v>25380584040</v>
      </c>
      <c r="G110" s="28">
        <f aca="true" t="shared" si="23" ref="G110:G141">IF($E110=0,0,$F110/$E110)</f>
        <v>0.94202453338966</v>
      </c>
      <c r="H110" s="29">
        <v>2075116156</v>
      </c>
      <c r="I110" s="27">
        <v>2284519145</v>
      </c>
      <c r="J110" s="30">
        <v>1797516637</v>
      </c>
      <c r="K110" s="30">
        <v>6157151938</v>
      </c>
      <c r="L110" s="29">
        <v>2098727304</v>
      </c>
      <c r="M110" s="27">
        <v>2436053042</v>
      </c>
      <c r="N110" s="30">
        <v>2205690675</v>
      </c>
      <c r="O110" s="30">
        <v>6740471021</v>
      </c>
      <c r="P110" s="29">
        <v>1943212586</v>
      </c>
      <c r="Q110" s="27">
        <v>1764483561</v>
      </c>
      <c r="R110" s="30">
        <v>2352612135</v>
      </c>
      <c r="S110" s="30">
        <v>6060308282</v>
      </c>
      <c r="T110" s="29">
        <v>1950093341</v>
      </c>
      <c r="U110" s="27">
        <v>2036721466</v>
      </c>
      <c r="V110" s="30">
        <v>2435837992</v>
      </c>
      <c r="W110" s="30">
        <v>6422652799</v>
      </c>
    </row>
    <row r="111" spans="1:23" ht="12.75">
      <c r="A111" s="31"/>
      <c r="B111" s="32" t="s">
        <v>25</v>
      </c>
      <c r="C111" s="33"/>
      <c r="D111" s="34">
        <f>D110</f>
        <v>26853285219</v>
      </c>
      <c r="E111" s="35">
        <f>E110</f>
        <v>26942593468</v>
      </c>
      <c r="F111" s="35">
        <f>F110</f>
        <v>25380584040</v>
      </c>
      <c r="G111" s="36">
        <f t="shared" si="23"/>
        <v>0.94202453338966</v>
      </c>
      <c r="H111" s="37">
        <f aca="true" t="shared" si="24" ref="H111:W111">H110</f>
        <v>2075116156</v>
      </c>
      <c r="I111" s="35">
        <f t="shared" si="24"/>
        <v>2284519145</v>
      </c>
      <c r="J111" s="38">
        <f t="shared" si="24"/>
        <v>1797516637</v>
      </c>
      <c r="K111" s="38">
        <f t="shared" si="24"/>
        <v>6157151938</v>
      </c>
      <c r="L111" s="37">
        <f t="shared" si="24"/>
        <v>2098727304</v>
      </c>
      <c r="M111" s="35">
        <f t="shared" si="24"/>
        <v>2436053042</v>
      </c>
      <c r="N111" s="38">
        <f t="shared" si="24"/>
        <v>2205690675</v>
      </c>
      <c r="O111" s="38">
        <f t="shared" si="24"/>
        <v>6740471021</v>
      </c>
      <c r="P111" s="37">
        <f t="shared" si="24"/>
        <v>1943212586</v>
      </c>
      <c r="Q111" s="35">
        <f t="shared" si="24"/>
        <v>1764483561</v>
      </c>
      <c r="R111" s="38">
        <f t="shared" si="24"/>
        <v>2352612135</v>
      </c>
      <c r="S111" s="38">
        <f t="shared" si="24"/>
        <v>6060308282</v>
      </c>
      <c r="T111" s="37">
        <f t="shared" si="24"/>
        <v>1950093341</v>
      </c>
      <c r="U111" s="35">
        <f t="shared" si="24"/>
        <v>2036721466</v>
      </c>
      <c r="V111" s="38">
        <f t="shared" si="24"/>
        <v>2435837992</v>
      </c>
      <c r="W111" s="38">
        <f t="shared" si="24"/>
        <v>6422652799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72346341</v>
      </c>
      <c r="E112" s="27">
        <v>81305286</v>
      </c>
      <c r="F112" s="27">
        <v>47612582</v>
      </c>
      <c r="G112" s="28">
        <f t="shared" si="23"/>
        <v>0.5856025400365727</v>
      </c>
      <c r="H112" s="29">
        <v>3022802</v>
      </c>
      <c r="I112" s="27">
        <v>3841467</v>
      </c>
      <c r="J112" s="30">
        <v>3652962</v>
      </c>
      <c r="K112" s="30">
        <v>10517231</v>
      </c>
      <c r="L112" s="29">
        <v>3445202</v>
      </c>
      <c r="M112" s="27">
        <v>3573868</v>
      </c>
      <c r="N112" s="30">
        <v>3798790</v>
      </c>
      <c r="O112" s="30">
        <v>10817860</v>
      </c>
      <c r="P112" s="29">
        <v>1577806</v>
      </c>
      <c r="Q112" s="27">
        <v>5784427</v>
      </c>
      <c r="R112" s="30">
        <v>5955846</v>
      </c>
      <c r="S112" s="30">
        <v>13318079</v>
      </c>
      <c r="T112" s="29">
        <v>3355328</v>
      </c>
      <c r="U112" s="27">
        <v>4317944</v>
      </c>
      <c r="V112" s="30">
        <v>5286140</v>
      </c>
      <c r="W112" s="30">
        <v>12959412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170309690</v>
      </c>
      <c r="E113" s="27">
        <v>167162304</v>
      </c>
      <c r="F113" s="27">
        <v>118053776</v>
      </c>
      <c r="G113" s="28">
        <f t="shared" si="23"/>
        <v>0.70622247465553</v>
      </c>
      <c r="H113" s="29">
        <v>6679879</v>
      </c>
      <c r="I113" s="27">
        <v>8333226</v>
      </c>
      <c r="J113" s="30">
        <v>9117008</v>
      </c>
      <c r="K113" s="30">
        <v>24130113</v>
      </c>
      <c r="L113" s="29">
        <v>9251313</v>
      </c>
      <c r="M113" s="27">
        <v>13602470</v>
      </c>
      <c r="N113" s="30">
        <v>9635266</v>
      </c>
      <c r="O113" s="30">
        <v>32489049</v>
      </c>
      <c r="P113" s="29">
        <v>10832452</v>
      </c>
      <c r="Q113" s="27">
        <v>9256310</v>
      </c>
      <c r="R113" s="30">
        <v>9651449</v>
      </c>
      <c r="S113" s="30">
        <v>29740211</v>
      </c>
      <c r="T113" s="29">
        <v>9725103</v>
      </c>
      <c r="U113" s="27">
        <v>10456470</v>
      </c>
      <c r="V113" s="30">
        <v>11512830</v>
      </c>
      <c r="W113" s="30">
        <v>31694403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134255885</v>
      </c>
      <c r="E114" s="27">
        <v>122816751</v>
      </c>
      <c r="F114" s="27">
        <v>101567444</v>
      </c>
      <c r="G114" s="28">
        <f t="shared" si="23"/>
        <v>0.8269836416695309</v>
      </c>
      <c r="H114" s="29">
        <v>7596610</v>
      </c>
      <c r="I114" s="27">
        <v>5518595</v>
      </c>
      <c r="J114" s="30">
        <v>7619313</v>
      </c>
      <c r="K114" s="30">
        <v>20734518</v>
      </c>
      <c r="L114" s="29">
        <v>7948096</v>
      </c>
      <c r="M114" s="27">
        <v>7534408</v>
      </c>
      <c r="N114" s="30">
        <v>13694613</v>
      </c>
      <c r="O114" s="30">
        <v>29177117</v>
      </c>
      <c r="P114" s="29">
        <v>6703785</v>
      </c>
      <c r="Q114" s="27">
        <v>8261693</v>
      </c>
      <c r="R114" s="30">
        <v>6570591</v>
      </c>
      <c r="S114" s="30">
        <v>21536069</v>
      </c>
      <c r="T114" s="29">
        <v>7141558</v>
      </c>
      <c r="U114" s="27">
        <v>6799953</v>
      </c>
      <c r="V114" s="30">
        <v>16178229</v>
      </c>
      <c r="W114" s="30">
        <v>30119740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117490692</v>
      </c>
      <c r="E115" s="27">
        <v>123688840</v>
      </c>
      <c r="F115" s="27">
        <v>114853881</v>
      </c>
      <c r="G115" s="28">
        <f t="shared" si="23"/>
        <v>0.9285710901646422</v>
      </c>
      <c r="H115" s="29">
        <v>7472003</v>
      </c>
      <c r="I115" s="27">
        <v>6939553</v>
      </c>
      <c r="J115" s="30">
        <v>8415966</v>
      </c>
      <c r="K115" s="30">
        <v>22827522</v>
      </c>
      <c r="L115" s="29">
        <v>9822542</v>
      </c>
      <c r="M115" s="27">
        <v>9023118</v>
      </c>
      <c r="N115" s="30">
        <v>11828338</v>
      </c>
      <c r="O115" s="30">
        <v>30673998</v>
      </c>
      <c r="P115" s="29">
        <v>7289832</v>
      </c>
      <c r="Q115" s="27">
        <v>8265412</v>
      </c>
      <c r="R115" s="30">
        <v>9312443</v>
      </c>
      <c r="S115" s="30">
        <v>24867687</v>
      </c>
      <c r="T115" s="29">
        <v>9072662</v>
      </c>
      <c r="U115" s="27">
        <v>11172148</v>
      </c>
      <c r="V115" s="30">
        <v>16239864</v>
      </c>
      <c r="W115" s="30">
        <v>36484674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44760474</v>
      </c>
      <c r="E116" s="27">
        <v>47936000</v>
      </c>
      <c r="F116" s="27">
        <v>30851053</v>
      </c>
      <c r="G116" s="28">
        <f t="shared" si="23"/>
        <v>0.6435883886849132</v>
      </c>
      <c r="H116" s="29">
        <v>3039711</v>
      </c>
      <c r="I116" s="27">
        <v>2633076</v>
      </c>
      <c r="J116" s="30">
        <v>1626530</v>
      </c>
      <c r="K116" s="30">
        <v>7299317</v>
      </c>
      <c r="L116" s="29">
        <v>3131570</v>
      </c>
      <c r="M116" s="27">
        <v>1618597</v>
      </c>
      <c r="N116" s="30">
        <v>3324442</v>
      </c>
      <c r="O116" s="30">
        <v>8074609</v>
      </c>
      <c r="P116" s="29">
        <v>3148267</v>
      </c>
      <c r="Q116" s="27">
        <v>3489191</v>
      </c>
      <c r="R116" s="30">
        <v>2779352</v>
      </c>
      <c r="S116" s="30">
        <v>9416810</v>
      </c>
      <c r="T116" s="29">
        <v>3666225</v>
      </c>
      <c r="U116" s="27">
        <v>2394092</v>
      </c>
      <c r="V116" s="30">
        <v>0</v>
      </c>
      <c r="W116" s="30">
        <v>6060317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705029627</v>
      </c>
      <c r="E117" s="27">
        <v>705029627</v>
      </c>
      <c r="F117" s="27">
        <v>527807803</v>
      </c>
      <c r="G117" s="28">
        <f t="shared" si="23"/>
        <v>0.748632089754719</v>
      </c>
      <c r="H117" s="29">
        <v>29810679</v>
      </c>
      <c r="I117" s="27">
        <v>46664129</v>
      </c>
      <c r="J117" s="30">
        <v>46664129</v>
      </c>
      <c r="K117" s="30">
        <v>123138937</v>
      </c>
      <c r="L117" s="29">
        <v>46664129</v>
      </c>
      <c r="M117" s="27">
        <v>46664129</v>
      </c>
      <c r="N117" s="30">
        <v>46016450</v>
      </c>
      <c r="O117" s="30">
        <v>139344708</v>
      </c>
      <c r="P117" s="29">
        <v>48027420</v>
      </c>
      <c r="Q117" s="27">
        <v>47936072</v>
      </c>
      <c r="R117" s="30">
        <v>50419406</v>
      </c>
      <c r="S117" s="30">
        <v>146382898</v>
      </c>
      <c r="T117" s="29">
        <v>55024910</v>
      </c>
      <c r="U117" s="27">
        <v>32873774</v>
      </c>
      <c r="V117" s="30">
        <v>31042576</v>
      </c>
      <c r="W117" s="30">
        <v>118941260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726386669</v>
      </c>
      <c r="E118" s="27">
        <v>749143464</v>
      </c>
      <c r="F118" s="27">
        <v>653132837</v>
      </c>
      <c r="G118" s="28">
        <f t="shared" si="23"/>
        <v>0.8718394651842013</v>
      </c>
      <c r="H118" s="29">
        <v>39812398</v>
      </c>
      <c r="I118" s="27">
        <v>60564857</v>
      </c>
      <c r="J118" s="30">
        <v>65730871</v>
      </c>
      <c r="K118" s="30">
        <v>166108126</v>
      </c>
      <c r="L118" s="29">
        <v>54696657</v>
      </c>
      <c r="M118" s="27">
        <v>45708504</v>
      </c>
      <c r="N118" s="30">
        <v>57613855</v>
      </c>
      <c r="O118" s="30">
        <v>158019016</v>
      </c>
      <c r="P118" s="29">
        <v>50648272</v>
      </c>
      <c r="Q118" s="27">
        <v>50489107</v>
      </c>
      <c r="R118" s="30">
        <v>69989571</v>
      </c>
      <c r="S118" s="30">
        <v>171126950</v>
      </c>
      <c r="T118" s="29">
        <v>57164775</v>
      </c>
      <c r="U118" s="27">
        <v>44578819</v>
      </c>
      <c r="V118" s="30">
        <v>56135151</v>
      </c>
      <c r="W118" s="30">
        <v>157878745</v>
      </c>
    </row>
    <row r="119" spans="1:23" ht="12.75">
      <c r="A119" s="31"/>
      <c r="B119" s="32" t="s">
        <v>220</v>
      </c>
      <c r="C119" s="33"/>
      <c r="D119" s="34">
        <f>SUM(D112:D118)</f>
        <v>1970579378</v>
      </c>
      <c r="E119" s="35">
        <f>SUM(E112:E118)</f>
        <v>1997082272</v>
      </c>
      <c r="F119" s="35">
        <f>SUM(F112:F118)</f>
        <v>1593879376</v>
      </c>
      <c r="G119" s="36">
        <f t="shared" si="23"/>
        <v>0.7981040132131322</v>
      </c>
      <c r="H119" s="37">
        <f aca="true" t="shared" si="25" ref="H119:W119">SUM(H112:H118)</f>
        <v>97434082</v>
      </c>
      <c r="I119" s="35">
        <f t="shared" si="25"/>
        <v>134494903</v>
      </c>
      <c r="J119" s="38">
        <f t="shared" si="25"/>
        <v>142826779</v>
      </c>
      <c r="K119" s="38">
        <f t="shared" si="25"/>
        <v>374755764</v>
      </c>
      <c r="L119" s="37">
        <f t="shared" si="25"/>
        <v>134959509</v>
      </c>
      <c r="M119" s="35">
        <f t="shared" si="25"/>
        <v>127725094</v>
      </c>
      <c r="N119" s="38">
        <f t="shared" si="25"/>
        <v>145911754</v>
      </c>
      <c r="O119" s="38">
        <f t="shared" si="25"/>
        <v>408596357</v>
      </c>
      <c r="P119" s="37">
        <f t="shared" si="25"/>
        <v>128227834</v>
      </c>
      <c r="Q119" s="35">
        <f t="shared" si="25"/>
        <v>133482212</v>
      </c>
      <c r="R119" s="38">
        <f t="shared" si="25"/>
        <v>154678658</v>
      </c>
      <c r="S119" s="38">
        <f t="shared" si="25"/>
        <v>416388704</v>
      </c>
      <c r="T119" s="37">
        <f t="shared" si="25"/>
        <v>145150561</v>
      </c>
      <c r="U119" s="35">
        <f t="shared" si="25"/>
        <v>112593200</v>
      </c>
      <c r="V119" s="38">
        <f t="shared" si="25"/>
        <v>136394790</v>
      </c>
      <c r="W119" s="38">
        <f t="shared" si="25"/>
        <v>394138551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105279000</v>
      </c>
      <c r="E120" s="27">
        <v>113359000</v>
      </c>
      <c r="F120" s="27">
        <v>104684346</v>
      </c>
      <c r="G120" s="28">
        <f t="shared" si="23"/>
        <v>0.9234762656692455</v>
      </c>
      <c r="H120" s="29">
        <v>6575153</v>
      </c>
      <c r="I120" s="27">
        <v>7479196</v>
      </c>
      <c r="J120" s="30">
        <v>9561904</v>
      </c>
      <c r="K120" s="30">
        <v>23616253</v>
      </c>
      <c r="L120" s="29">
        <v>7759111</v>
      </c>
      <c r="M120" s="27">
        <v>8262963</v>
      </c>
      <c r="N120" s="30">
        <v>10592926</v>
      </c>
      <c r="O120" s="30">
        <v>26615000</v>
      </c>
      <c r="P120" s="29">
        <v>8273438</v>
      </c>
      <c r="Q120" s="27">
        <v>7708415</v>
      </c>
      <c r="R120" s="30">
        <v>7590314</v>
      </c>
      <c r="S120" s="30">
        <v>23572167</v>
      </c>
      <c r="T120" s="29">
        <v>8796782</v>
      </c>
      <c r="U120" s="27">
        <v>10425756</v>
      </c>
      <c r="V120" s="30">
        <v>11658388</v>
      </c>
      <c r="W120" s="30">
        <v>30880926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259285019</v>
      </c>
      <c r="E121" s="27">
        <v>285932166</v>
      </c>
      <c r="F121" s="27">
        <v>250308237</v>
      </c>
      <c r="G121" s="28">
        <f t="shared" si="23"/>
        <v>0.8754112575078384</v>
      </c>
      <c r="H121" s="29">
        <v>18321943</v>
      </c>
      <c r="I121" s="27">
        <v>26479565</v>
      </c>
      <c r="J121" s="30">
        <v>14841694</v>
      </c>
      <c r="K121" s="30">
        <v>59643202</v>
      </c>
      <c r="L121" s="29">
        <v>25536255</v>
      </c>
      <c r="M121" s="27">
        <v>19057786</v>
      </c>
      <c r="N121" s="30">
        <v>16386249</v>
      </c>
      <c r="O121" s="30">
        <v>60980290</v>
      </c>
      <c r="P121" s="29">
        <v>15289336</v>
      </c>
      <c r="Q121" s="27">
        <v>18936375</v>
      </c>
      <c r="R121" s="30">
        <v>21352465</v>
      </c>
      <c r="S121" s="30">
        <v>55578176</v>
      </c>
      <c r="T121" s="29">
        <v>18475307</v>
      </c>
      <c r="U121" s="27">
        <v>16339898</v>
      </c>
      <c r="V121" s="30">
        <v>39291364</v>
      </c>
      <c r="W121" s="30">
        <v>74106569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118874200</v>
      </c>
      <c r="E122" s="27">
        <v>108004325</v>
      </c>
      <c r="F122" s="27">
        <v>70262875</v>
      </c>
      <c r="G122" s="28">
        <f t="shared" si="23"/>
        <v>0.6505561235626444</v>
      </c>
      <c r="H122" s="29">
        <v>6931081</v>
      </c>
      <c r="I122" s="27">
        <v>4449182</v>
      </c>
      <c r="J122" s="30">
        <v>10417423</v>
      </c>
      <c r="K122" s="30">
        <v>21797686</v>
      </c>
      <c r="L122" s="29">
        <v>10417423</v>
      </c>
      <c r="M122" s="27">
        <v>7495509</v>
      </c>
      <c r="N122" s="30">
        <v>5093897</v>
      </c>
      <c r="O122" s="30">
        <v>23006829</v>
      </c>
      <c r="P122" s="29">
        <v>5091672</v>
      </c>
      <c r="Q122" s="27">
        <v>5091672</v>
      </c>
      <c r="R122" s="30">
        <v>5091672</v>
      </c>
      <c r="S122" s="30">
        <v>15275016</v>
      </c>
      <c r="T122" s="29">
        <v>0</v>
      </c>
      <c r="U122" s="27">
        <v>5091672</v>
      </c>
      <c r="V122" s="30">
        <v>5091672</v>
      </c>
      <c r="W122" s="30">
        <v>10183344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40967325</v>
      </c>
      <c r="E123" s="27">
        <v>40199942</v>
      </c>
      <c r="F123" s="27">
        <v>46294978</v>
      </c>
      <c r="G123" s="28">
        <f t="shared" si="23"/>
        <v>1.1516180296976548</v>
      </c>
      <c r="H123" s="29">
        <v>7588645</v>
      </c>
      <c r="I123" s="27">
        <v>3639521</v>
      </c>
      <c r="J123" s="30">
        <v>4391329</v>
      </c>
      <c r="K123" s="30">
        <v>15619495</v>
      </c>
      <c r="L123" s="29">
        <v>4815995</v>
      </c>
      <c r="M123" s="27">
        <v>4818939</v>
      </c>
      <c r="N123" s="30">
        <v>4955708</v>
      </c>
      <c r="O123" s="30">
        <v>14590642</v>
      </c>
      <c r="P123" s="29">
        <v>3550614</v>
      </c>
      <c r="Q123" s="27">
        <v>3148501</v>
      </c>
      <c r="R123" s="30">
        <v>3639522</v>
      </c>
      <c r="S123" s="30">
        <v>10338637</v>
      </c>
      <c r="T123" s="29">
        <v>3085726</v>
      </c>
      <c r="U123" s="27">
        <v>2660478</v>
      </c>
      <c r="V123" s="30">
        <v>0</v>
      </c>
      <c r="W123" s="30">
        <v>5746204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3500013735</v>
      </c>
      <c r="E124" s="27">
        <v>3722128508</v>
      </c>
      <c r="F124" s="27">
        <v>4021968218</v>
      </c>
      <c r="G124" s="28">
        <f t="shared" si="23"/>
        <v>1.0805559800946023</v>
      </c>
      <c r="H124" s="29">
        <v>130106240</v>
      </c>
      <c r="I124" s="27">
        <v>460157709</v>
      </c>
      <c r="J124" s="30">
        <v>296569064</v>
      </c>
      <c r="K124" s="30">
        <v>886833013</v>
      </c>
      <c r="L124" s="29">
        <v>320828184</v>
      </c>
      <c r="M124" s="27">
        <v>346866505</v>
      </c>
      <c r="N124" s="30">
        <v>338860368</v>
      </c>
      <c r="O124" s="30">
        <v>1006555057</v>
      </c>
      <c r="P124" s="29">
        <v>199382586</v>
      </c>
      <c r="Q124" s="27">
        <v>254133084</v>
      </c>
      <c r="R124" s="30">
        <v>318298427</v>
      </c>
      <c r="S124" s="30">
        <v>771814097</v>
      </c>
      <c r="T124" s="29">
        <v>277552210</v>
      </c>
      <c r="U124" s="27">
        <v>278331534</v>
      </c>
      <c r="V124" s="30">
        <v>800882307</v>
      </c>
      <c r="W124" s="30">
        <v>1356766051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50944260</v>
      </c>
      <c r="E125" s="27">
        <v>65152534</v>
      </c>
      <c r="F125" s="27">
        <v>52342651</v>
      </c>
      <c r="G125" s="28">
        <f t="shared" si="23"/>
        <v>0.8033862658358001</v>
      </c>
      <c r="H125" s="29">
        <v>3160189</v>
      </c>
      <c r="I125" s="27">
        <v>3118395</v>
      </c>
      <c r="J125" s="30">
        <v>4055889</v>
      </c>
      <c r="K125" s="30">
        <v>10334473</v>
      </c>
      <c r="L125" s="29">
        <v>3092388</v>
      </c>
      <c r="M125" s="27">
        <v>3430878</v>
      </c>
      <c r="N125" s="30">
        <v>4209357</v>
      </c>
      <c r="O125" s="30">
        <v>10732623</v>
      </c>
      <c r="P125" s="29">
        <v>2792623</v>
      </c>
      <c r="Q125" s="27">
        <v>4269933</v>
      </c>
      <c r="R125" s="30">
        <v>5332168</v>
      </c>
      <c r="S125" s="30">
        <v>12394724</v>
      </c>
      <c r="T125" s="29">
        <v>7622694</v>
      </c>
      <c r="U125" s="27">
        <v>6104046</v>
      </c>
      <c r="V125" s="30">
        <v>5154091</v>
      </c>
      <c r="W125" s="30">
        <v>18880831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66257093</v>
      </c>
      <c r="E126" s="27">
        <v>74608696</v>
      </c>
      <c r="F126" s="27">
        <v>65509351</v>
      </c>
      <c r="G126" s="28">
        <f t="shared" si="23"/>
        <v>0.8780390827364145</v>
      </c>
      <c r="H126" s="29">
        <v>3645489</v>
      </c>
      <c r="I126" s="27">
        <v>5219891</v>
      </c>
      <c r="J126" s="30">
        <v>7174590</v>
      </c>
      <c r="K126" s="30">
        <v>16039970</v>
      </c>
      <c r="L126" s="29">
        <v>5105687</v>
      </c>
      <c r="M126" s="27">
        <v>6390765</v>
      </c>
      <c r="N126" s="30">
        <v>4835336</v>
      </c>
      <c r="O126" s="30">
        <v>16331788</v>
      </c>
      <c r="P126" s="29">
        <v>4660574</v>
      </c>
      <c r="Q126" s="27">
        <v>5179381</v>
      </c>
      <c r="R126" s="30">
        <v>6345060</v>
      </c>
      <c r="S126" s="30">
        <v>16185015</v>
      </c>
      <c r="T126" s="29">
        <v>4804205</v>
      </c>
      <c r="U126" s="27">
        <v>5731021</v>
      </c>
      <c r="V126" s="30">
        <v>6417352</v>
      </c>
      <c r="W126" s="30">
        <v>16952578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563717834</v>
      </c>
      <c r="E127" s="27">
        <v>566781000</v>
      </c>
      <c r="F127" s="27">
        <v>672462644</v>
      </c>
      <c r="G127" s="28">
        <f t="shared" si="23"/>
        <v>1.1864593978979536</v>
      </c>
      <c r="H127" s="29">
        <v>32308157</v>
      </c>
      <c r="I127" s="27">
        <v>34905646</v>
      </c>
      <c r="J127" s="30">
        <v>35788015</v>
      </c>
      <c r="K127" s="30">
        <v>103001818</v>
      </c>
      <c r="L127" s="29">
        <v>36328607</v>
      </c>
      <c r="M127" s="27">
        <v>51024730</v>
      </c>
      <c r="N127" s="30">
        <v>69175980</v>
      </c>
      <c r="O127" s="30">
        <v>156529317</v>
      </c>
      <c r="P127" s="29">
        <v>19644318</v>
      </c>
      <c r="Q127" s="27">
        <v>30894186</v>
      </c>
      <c r="R127" s="30">
        <v>60470950</v>
      </c>
      <c r="S127" s="30">
        <v>111009454</v>
      </c>
      <c r="T127" s="29">
        <v>42016552</v>
      </c>
      <c r="U127" s="27">
        <v>42227439</v>
      </c>
      <c r="V127" s="30">
        <v>217678064</v>
      </c>
      <c r="W127" s="30">
        <v>301922055</v>
      </c>
    </row>
    <row r="128" spans="1:23" ht="12.75">
      <c r="A128" s="31"/>
      <c r="B128" s="32" t="s">
        <v>237</v>
      </c>
      <c r="C128" s="33"/>
      <c r="D128" s="34">
        <f>SUM(D120:D127)</f>
        <v>4705338466</v>
      </c>
      <c r="E128" s="35">
        <f>SUM(E120:E127)</f>
        <v>4976166171</v>
      </c>
      <c r="F128" s="35">
        <f>SUM(F120:F127)</f>
        <v>5283833300</v>
      </c>
      <c r="G128" s="36">
        <f t="shared" si="23"/>
        <v>1.06182814609227</v>
      </c>
      <c r="H128" s="37">
        <f aca="true" t="shared" si="26" ref="H128:W128">SUM(H120:H127)</f>
        <v>208636897</v>
      </c>
      <c r="I128" s="35">
        <f t="shared" si="26"/>
        <v>545449105</v>
      </c>
      <c r="J128" s="38">
        <f t="shared" si="26"/>
        <v>382799908</v>
      </c>
      <c r="K128" s="38">
        <f t="shared" si="26"/>
        <v>1136885910</v>
      </c>
      <c r="L128" s="37">
        <f t="shared" si="26"/>
        <v>413883650</v>
      </c>
      <c r="M128" s="35">
        <f t="shared" si="26"/>
        <v>447348075</v>
      </c>
      <c r="N128" s="38">
        <f t="shared" si="26"/>
        <v>454109821</v>
      </c>
      <c r="O128" s="38">
        <f t="shared" si="26"/>
        <v>1315341546</v>
      </c>
      <c r="P128" s="37">
        <f t="shared" si="26"/>
        <v>258685161</v>
      </c>
      <c r="Q128" s="35">
        <f t="shared" si="26"/>
        <v>329361547</v>
      </c>
      <c r="R128" s="38">
        <f t="shared" si="26"/>
        <v>428120578</v>
      </c>
      <c r="S128" s="38">
        <f t="shared" si="26"/>
        <v>1016167286</v>
      </c>
      <c r="T128" s="37">
        <f t="shared" si="26"/>
        <v>362353476</v>
      </c>
      <c r="U128" s="35">
        <f t="shared" si="26"/>
        <v>366911844</v>
      </c>
      <c r="V128" s="38">
        <f t="shared" si="26"/>
        <v>1086173238</v>
      </c>
      <c r="W128" s="38">
        <f t="shared" si="26"/>
        <v>1815438558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633662158</v>
      </c>
      <c r="E129" s="27">
        <v>621942172</v>
      </c>
      <c r="F129" s="27">
        <v>452458888</v>
      </c>
      <c r="G129" s="28">
        <f t="shared" si="23"/>
        <v>0.7274935007944758</v>
      </c>
      <c r="H129" s="29">
        <v>32935637</v>
      </c>
      <c r="I129" s="27">
        <v>52953902</v>
      </c>
      <c r="J129" s="30">
        <v>37412022</v>
      </c>
      <c r="K129" s="30">
        <v>123301561</v>
      </c>
      <c r="L129" s="29">
        <v>41723418</v>
      </c>
      <c r="M129" s="27">
        <v>42055426</v>
      </c>
      <c r="N129" s="30">
        <v>41236098</v>
      </c>
      <c r="O129" s="30">
        <v>125014942</v>
      </c>
      <c r="P129" s="29">
        <v>34624930</v>
      </c>
      <c r="Q129" s="27">
        <v>35572534</v>
      </c>
      <c r="R129" s="30">
        <v>38221815</v>
      </c>
      <c r="S129" s="30">
        <v>108419279</v>
      </c>
      <c r="T129" s="29">
        <v>39118886</v>
      </c>
      <c r="U129" s="27">
        <v>34461421</v>
      </c>
      <c r="V129" s="30">
        <v>22142799</v>
      </c>
      <c r="W129" s="30">
        <v>95723106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54923403</v>
      </c>
      <c r="E130" s="27">
        <v>57759903</v>
      </c>
      <c r="F130" s="27">
        <v>44826179</v>
      </c>
      <c r="G130" s="28">
        <f t="shared" si="23"/>
        <v>0.776077809548953</v>
      </c>
      <c r="H130" s="29">
        <v>2941776</v>
      </c>
      <c r="I130" s="27">
        <v>2229660</v>
      </c>
      <c r="J130" s="30">
        <v>5496156</v>
      </c>
      <c r="K130" s="30">
        <v>10667592</v>
      </c>
      <c r="L130" s="29">
        <v>3709720</v>
      </c>
      <c r="M130" s="27">
        <v>4052280</v>
      </c>
      <c r="N130" s="30">
        <v>4052280</v>
      </c>
      <c r="O130" s="30">
        <v>11814280</v>
      </c>
      <c r="P130" s="29">
        <v>2150639</v>
      </c>
      <c r="Q130" s="27">
        <v>6994391</v>
      </c>
      <c r="R130" s="30">
        <v>3404746</v>
      </c>
      <c r="S130" s="30">
        <v>12549776</v>
      </c>
      <c r="T130" s="29">
        <v>2810010</v>
      </c>
      <c r="U130" s="27">
        <v>3089535</v>
      </c>
      <c r="V130" s="30">
        <v>3894986</v>
      </c>
      <c r="W130" s="30">
        <v>9794531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335188911</v>
      </c>
      <c r="E131" s="27">
        <v>348162717</v>
      </c>
      <c r="F131" s="27">
        <v>290933346</v>
      </c>
      <c r="G131" s="28">
        <f t="shared" si="23"/>
        <v>0.8356246427155496</v>
      </c>
      <c r="H131" s="29">
        <v>8867029</v>
      </c>
      <c r="I131" s="27">
        <v>28932235</v>
      </c>
      <c r="J131" s="30">
        <v>42166412</v>
      </c>
      <c r="K131" s="30">
        <v>79965676</v>
      </c>
      <c r="L131" s="29">
        <v>21925371</v>
      </c>
      <c r="M131" s="27">
        <v>19862141</v>
      </c>
      <c r="N131" s="30">
        <v>23922584</v>
      </c>
      <c r="O131" s="30">
        <v>65710096</v>
      </c>
      <c r="P131" s="29">
        <v>25404554</v>
      </c>
      <c r="Q131" s="27">
        <v>20995464</v>
      </c>
      <c r="R131" s="30">
        <v>21394866</v>
      </c>
      <c r="S131" s="30">
        <v>67794884</v>
      </c>
      <c r="T131" s="29">
        <v>24567153</v>
      </c>
      <c r="U131" s="27">
        <v>22570723</v>
      </c>
      <c r="V131" s="30">
        <v>30324814</v>
      </c>
      <c r="W131" s="30">
        <v>77462690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115112487</v>
      </c>
      <c r="E132" s="27">
        <v>125803235</v>
      </c>
      <c r="F132" s="27">
        <v>92125031</v>
      </c>
      <c r="G132" s="28">
        <f t="shared" si="23"/>
        <v>0.7322946107069505</v>
      </c>
      <c r="H132" s="29">
        <v>5723606</v>
      </c>
      <c r="I132" s="27">
        <v>7259706</v>
      </c>
      <c r="J132" s="30">
        <v>8855100</v>
      </c>
      <c r="K132" s="30">
        <v>21838412</v>
      </c>
      <c r="L132" s="29">
        <v>9482825</v>
      </c>
      <c r="M132" s="27">
        <v>2959369</v>
      </c>
      <c r="N132" s="30">
        <v>7717550</v>
      </c>
      <c r="O132" s="30">
        <v>20159744</v>
      </c>
      <c r="P132" s="29">
        <v>7989960</v>
      </c>
      <c r="Q132" s="27">
        <v>7326315</v>
      </c>
      <c r="R132" s="30">
        <v>6513762</v>
      </c>
      <c r="S132" s="30">
        <v>21830037</v>
      </c>
      <c r="T132" s="29">
        <v>9181784</v>
      </c>
      <c r="U132" s="27">
        <v>9557527</v>
      </c>
      <c r="V132" s="30">
        <v>9557527</v>
      </c>
      <c r="W132" s="30">
        <v>28296838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85917439</v>
      </c>
      <c r="E133" s="27">
        <v>105669496</v>
      </c>
      <c r="F133" s="27">
        <v>103630037</v>
      </c>
      <c r="G133" s="28">
        <f t="shared" si="23"/>
        <v>0.9806996429698123</v>
      </c>
      <c r="H133" s="29">
        <v>10911277</v>
      </c>
      <c r="I133" s="27">
        <v>4791004</v>
      </c>
      <c r="J133" s="30">
        <v>7813105</v>
      </c>
      <c r="K133" s="30">
        <v>23515386</v>
      </c>
      <c r="L133" s="29">
        <v>9643915</v>
      </c>
      <c r="M133" s="27">
        <v>12064080</v>
      </c>
      <c r="N133" s="30">
        <v>9385962</v>
      </c>
      <c r="O133" s="30">
        <v>31093957</v>
      </c>
      <c r="P133" s="29">
        <v>8575077</v>
      </c>
      <c r="Q133" s="27">
        <v>13133920</v>
      </c>
      <c r="R133" s="30">
        <v>4849212</v>
      </c>
      <c r="S133" s="30">
        <v>26558209</v>
      </c>
      <c r="T133" s="29">
        <v>5854187</v>
      </c>
      <c r="U133" s="27">
        <v>5308556</v>
      </c>
      <c r="V133" s="30">
        <v>11299742</v>
      </c>
      <c r="W133" s="30">
        <v>22462485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466587887</v>
      </c>
      <c r="E134" s="27">
        <v>457592842</v>
      </c>
      <c r="F134" s="27">
        <v>361186457</v>
      </c>
      <c r="G134" s="28">
        <f t="shared" si="23"/>
        <v>0.7893184155183965</v>
      </c>
      <c r="H134" s="29">
        <v>22820752</v>
      </c>
      <c r="I134" s="27">
        <v>19677343</v>
      </c>
      <c r="J134" s="30">
        <v>27643273</v>
      </c>
      <c r="K134" s="30">
        <v>70141368</v>
      </c>
      <c r="L134" s="29">
        <v>22244000</v>
      </c>
      <c r="M134" s="27">
        <v>34810524</v>
      </c>
      <c r="N134" s="30">
        <v>33451000</v>
      </c>
      <c r="O134" s="30">
        <v>90505524</v>
      </c>
      <c r="P134" s="29">
        <v>19930369</v>
      </c>
      <c r="Q134" s="27">
        <v>25819000</v>
      </c>
      <c r="R134" s="30">
        <v>36094360</v>
      </c>
      <c r="S134" s="30">
        <v>81843729</v>
      </c>
      <c r="T134" s="29">
        <v>32678930</v>
      </c>
      <c r="U134" s="27">
        <v>32340290</v>
      </c>
      <c r="V134" s="30">
        <v>53676616</v>
      </c>
      <c r="W134" s="30">
        <v>118695836</v>
      </c>
    </row>
    <row r="135" spans="1:23" ht="12.75">
      <c r="A135" s="31"/>
      <c r="B135" s="32" t="s">
        <v>250</v>
      </c>
      <c r="C135" s="33"/>
      <c r="D135" s="34">
        <f>SUM(D129:D134)</f>
        <v>1691392285</v>
      </c>
      <c r="E135" s="35">
        <f>SUM(E129:E134)</f>
        <v>1716930365</v>
      </c>
      <c r="F135" s="35">
        <f>SUM(F129:F134)</f>
        <v>1345159938</v>
      </c>
      <c r="G135" s="36">
        <f t="shared" si="23"/>
        <v>0.7834679643516003</v>
      </c>
      <c r="H135" s="37">
        <f aca="true" t="shared" si="27" ref="H135:W135">SUM(H129:H134)</f>
        <v>84200077</v>
      </c>
      <c r="I135" s="35">
        <f t="shared" si="27"/>
        <v>115843850</v>
      </c>
      <c r="J135" s="38">
        <f t="shared" si="27"/>
        <v>129386068</v>
      </c>
      <c r="K135" s="38">
        <f t="shared" si="27"/>
        <v>329429995</v>
      </c>
      <c r="L135" s="37">
        <f t="shared" si="27"/>
        <v>108729249</v>
      </c>
      <c r="M135" s="35">
        <f t="shared" si="27"/>
        <v>115803820</v>
      </c>
      <c r="N135" s="38">
        <f t="shared" si="27"/>
        <v>119765474</v>
      </c>
      <c r="O135" s="38">
        <f t="shared" si="27"/>
        <v>344298543</v>
      </c>
      <c r="P135" s="37">
        <f t="shared" si="27"/>
        <v>98675529</v>
      </c>
      <c r="Q135" s="35">
        <f t="shared" si="27"/>
        <v>109841624</v>
      </c>
      <c r="R135" s="38">
        <f t="shared" si="27"/>
        <v>110478761</v>
      </c>
      <c r="S135" s="38">
        <f t="shared" si="27"/>
        <v>318995914</v>
      </c>
      <c r="T135" s="37">
        <f t="shared" si="27"/>
        <v>114210950</v>
      </c>
      <c r="U135" s="35">
        <f t="shared" si="27"/>
        <v>107328052</v>
      </c>
      <c r="V135" s="38">
        <f t="shared" si="27"/>
        <v>130896484</v>
      </c>
      <c r="W135" s="38">
        <f t="shared" si="27"/>
        <v>352435486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228015196</v>
      </c>
      <c r="E136" s="27">
        <v>229643758</v>
      </c>
      <c r="F136" s="27">
        <v>191760621</v>
      </c>
      <c r="G136" s="28">
        <f t="shared" si="23"/>
        <v>0.8350351983004911</v>
      </c>
      <c r="H136" s="29">
        <v>9613880</v>
      </c>
      <c r="I136" s="27">
        <v>20789892</v>
      </c>
      <c r="J136" s="30">
        <v>20513854</v>
      </c>
      <c r="K136" s="30">
        <v>50917626</v>
      </c>
      <c r="L136" s="29">
        <v>16144537</v>
      </c>
      <c r="M136" s="27">
        <v>15878765</v>
      </c>
      <c r="N136" s="30">
        <v>16406496</v>
      </c>
      <c r="O136" s="30">
        <v>48429798</v>
      </c>
      <c r="P136" s="29">
        <v>15286556</v>
      </c>
      <c r="Q136" s="27">
        <v>15037436</v>
      </c>
      <c r="R136" s="30">
        <v>16273022</v>
      </c>
      <c r="S136" s="30">
        <v>46597014</v>
      </c>
      <c r="T136" s="29">
        <v>13821965</v>
      </c>
      <c r="U136" s="27">
        <v>15346937</v>
      </c>
      <c r="V136" s="30">
        <v>16647281</v>
      </c>
      <c r="W136" s="30">
        <v>45816183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110846361</v>
      </c>
      <c r="E137" s="27">
        <v>138942382</v>
      </c>
      <c r="F137" s="27">
        <v>97144626</v>
      </c>
      <c r="G137" s="28">
        <f t="shared" si="23"/>
        <v>0.6991720208165138</v>
      </c>
      <c r="H137" s="29">
        <v>8466500</v>
      </c>
      <c r="I137" s="27">
        <v>5286708</v>
      </c>
      <c r="J137" s="30">
        <v>11057177</v>
      </c>
      <c r="K137" s="30">
        <v>24810385</v>
      </c>
      <c r="L137" s="29">
        <v>9296216</v>
      </c>
      <c r="M137" s="27">
        <v>6602759</v>
      </c>
      <c r="N137" s="30">
        <v>0</v>
      </c>
      <c r="O137" s="30">
        <v>15898975</v>
      </c>
      <c r="P137" s="29">
        <v>7707961</v>
      </c>
      <c r="Q137" s="27">
        <v>8302252</v>
      </c>
      <c r="R137" s="30">
        <v>11202306</v>
      </c>
      <c r="S137" s="30">
        <v>27212519</v>
      </c>
      <c r="T137" s="29">
        <v>11202306</v>
      </c>
      <c r="U137" s="27">
        <v>7875451</v>
      </c>
      <c r="V137" s="30">
        <v>10144990</v>
      </c>
      <c r="W137" s="30">
        <v>29222747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126529766</v>
      </c>
      <c r="E138" s="27">
        <v>170713000</v>
      </c>
      <c r="F138" s="27">
        <v>65269520</v>
      </c>
      <c r="G138" s="28">
        <f t="shared" si="23"/>
        <v>0.38233479582691415</v>
      </c>
      <c r="H138" s="29">
        <v>5438025</v>
      </c>
      <c r="I138" s="27">
        <v>4434683</v>
      </c>
      <c r="J138" s="30">
        <v>5566629</v>
      </c>
      <c r="K138" s="30">
        <v>15439337</v>
      </c>
      <c r="L138" s="29">
        <v>5548446</v>
      </c>
      <c r="M138" s="27">
        <v>5571502</v>
      </c>
      <c r="N138" s="30">
        <v>6336470</v>
      </c>
      <c r="O138" s="30">
        <v>17456418</v>
      </c>
      <c r="P138" s="29">
        <v>8041474</v>
      </c>
      <c r="Q138" s="27">
        <v>5342830</v>
      </c>
      <c r="R138" s="30">
        <v>4647620</v>
      </c>
      <c r="S138" s="30">
        <v>18031924</v>
      </c>
      <c r="T138" s="29">
        <v>4721607</v>
      </c>
      <c r="U138" s="27">
        <v>4645927</v>
      </c>
      <c r="V138" s="30">
        <v>4974307</v>
      </c>
      <c r="W138" s="30">
        <v>14341841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226353497</v>
      </c>
      <c r="E139" s="27">
        <v>185649276</v>
      </c>
      <c r="F139" s="27">
        <v>171205306</v>
      </c>
      <c r="G139" s="28">
        <f t="shared" si="23"/>
        <v>0.9221975419931074</v>
      </c>
      <c r="H139" s="29">
        <v>6317093</v>
      </c>
      <c r="I139" s="27">
        <v>11849892</v>
      </c>
      <c r="J139" s="30">
        <v>13416401</v>
      </c>
      <c r="K139" s="30">
        <v>31583386</v>
      </c>
      <c r="L139" s="29">
        <v>10299704</v>
      </c>
      <c r="M139" s="27">
        <v>14950290</v>
      </c>
      <c r="N139" s="30">
        <v>11448313</v>
      </c>
      <c r="O139" s="30">
        <v>36698307</v>
      </c>
      <c r="P139" s="29">
        <v>15563537</v>
      </c>
      <c r="Q139" s="27">
        <v>23594005</v>
      </c>
      <c r="R139" s="30">
        <v>20109379</v>
      </c>
      <c r="S139" s="30">
        <v>59266921</v>
      </c>
      <c r="T139" s="29">
        <v>6547457</v>
      </c>
      <c r="U139" s="27">
        <v>0</v>
      </c>
      <c r="V139" s="30">
        <v>37109235</v>
      </c>
      <c r="W139" s="30">
        <v>43656692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411560181</v>
      </c>
      <c r="E140" s="27">
        <v>409974839</v>
      </c>
      <c r="F140" s="27">
        <v>307945832</v>
      </c>
      <c r="G140" s="28">
        <f t="shared" si="23"/>
        <v>0.7511334909018649</v>
      </c>
      <c r="H140" s="29">
        <v>13251960</v>
      </c>
      <c r="I140" s="27">
        <v>20702658</v>
      </c>
      <c r="J140" s="30">
        <v>19997472</v>
      </c>
      <c r="K140" s="30">
        <v>53952090</v>
      </c>
      <c r="L140" s="29">
        <v>25948480</v>
      </c>
      <c r="M140" s="27">
        <v>27308926</v>
      </c>
      <c r="N140" s="30">
        <v>69037281</v>
      </c>
      <c r="O140" s="30">
        <v>122294687</v>
      </c>
      <c r="P140" s="29">
        <v>23710420</v>
      </c>
      <c r="Q140" s="27">
        <v>20063823</v>
      </c>
      <c r="R140" s="30">
        <v>23212790</v>
      </c>
      <c r="S140" s="30">
        <v>66987033</v>
      </c>
      <c r="T140" s="29">
        <v>21086104</v>
      </c>
      <c r="U140" s="27">
        <v>20485834</v>
      </c>
      <c r="V140" s="30">
        <v>23140084</v>
      </c>
      <c r="W140" s="30">
        <v>64712022</v>
      </c>
    </row>
    <row r="141" spans="1:23" ht="12.75">
      <c r="A141" s="31"/>
      <c r="B141" s="32" t="s">
        <v>261</v>
      </c>
      <c r="C141" s="33"/>
      <c r="D141" s="34">
        <f>SUM(D136:D140)</f>
        <v>1103305001</v>
      </c>
      <c r="E141" s="35">
        <f>SUM(E136:E140)</f>
        <v>1134923255</v>
      </c>
      <c r="F141" s="35">
        <f>SUM(F136:F140)</f>
        <v>833325905</v>
      </c>
      <c r="G141" s="36">
        <f t="shared" si="23"/>
        <v>0.7342574939131017</v>
      </c>
      <c r="H141" s="37">
        <f aca="true" t="shared" si="28" ref="H141:W141">SUM(H136:H140)</f>
        <v>43087458</v>
      </c>
      <c r="I141" s="35">
        <f t="shared" si="28"/>
        <v>63063833</v>
      </c>
      <c r="J141" s="38">
        <f t="shared" si="28"/>
        <v>70551533</v>
      </c>
      <c r="K141" s="38">
        <f t="shared" si="28"/>
        <v>176702824</v>
      </c>
      <c r="L141" s="37">
        <f t="shared" si="28"/>
        <v>67237383</v>
      </c>
      <c r="M141" s="35">
        <f t="shared" si="28"/>
        <v>70312242</v>
      </c>
      <c r="N141" s="38">
        <f t="shared" si="28"/>
        <v>103228560</v>
      </c>
      <c r="O141" s="38">
        <f t="shared" si="28"/>
        <v>240778185</v>
      </c>
      <c r="P141" s="37">
        <f t="shared" si="28"/>
        <v>70309948</v>
      </c>
      <c r="Q141" s="35">
        <f t="shared" si="28"/>
        <v>72340346</v>
      </c>
      <c r="R141" s="38">
        <f t="shared" si="28"/>
        <v>75445117</v>
      </c>
      <c r="S141" s="38">
        <f t="shared" si="28"/>
        <v>218095411</v>
      </c>
      <c r="T141" s="37">
        <f t="shared" si="28"/>
        <v>57379439</v>
      </c>
      <c r="U141" s="35">
        <f t="shared" si="28"/>
        <v>48354149</v>
      </c>
      <c r="V141" s="38">
        <f t="shared" si="28"/>
        <v>92015897</v>
      </c>
      <c r="W141" s="38">
        <f t="shared" si="28"/>
        <v>197749485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1858469000</v>
      </c>
      <c r="E142" s="27">
        <v>1706230891</v>
      </c>
      <c r="F142" s="27">
        <v>1486420456</v>
      </c>
      <c r="G142" s="28">
        <f aca="true" t="shared" si="29" ref="G142:G173">IF($E142=0,0,$F142/$E142)</f>
        <v>0.8711719286296757</v>
      </c>
      <c r="H142" s="29">
        <v>108663215</v>
      </c>
      <c r="I142" s="27">
        <v>141283126</v>
      </c>
      <c r="J142" s="30">
        <v>196514304</v>
      </c>
      <c r="K142" s="30">
        <v>446460645</v>
      </c>
      <c r="L142" s="29">
        <v>96179978</v>
      </c>
      <c r="M142" s="27">
        <v>93610940</v>
      </c>
      <c r="N142" s="30">
        <v>94911321</v>
      </c>
      <c r="O142" s="30">
        <v>284702239</v>
      </c>
      <c r="P142" s="29">
        <v>111547069</v>
      </c>
      <c r="Q142" s="27">
        <v>120783066</v>
      </c>
      <c r="R142" s="30">
        <v>161911432</v>
      </c>
      <c r="S142" s="30">
        <v>394241567</v>
      </c>
      <c r="T142" s="29">
        <v>120711390</v>
      </c>
      <c r="U142" s="27">
        <v>111013216</v>
      </c>
      <c r="V142" s="30">
        <v>129291399</v>
      </c>
      <c r="W142" s="30">
        <v>361016005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69552726</v>
      </c>
      <c r="E143" s="27">
        <v>58268784</v>
      </c>
      <c r="F143" s="27">
        <v>40705192</v>
      </c>
      <c r="G143" s="28">
        <f t="shared" si="29"/>
        <v>0.6985763080279829</v>
      </c>
      <c r="H143" s="29">
        <v>3162884</v>
      </c>
      <c r="I143" s="27">
        <v>5405583</v>
      </c>
      <c r="J143" s="30">
        <v>2908926</v>
      </c>
      <c r="K143" s="30">
        <v>11477393</v>
      </c>
      <c r="L143" s="29">
        <v>4364413</v>
      </c>
      <c r="M143" s="27">
        <v>3439480</v>
      </c>
      <c r="N143" s="30">
        <v>4145710</v>
      </c>
      <c r="O143" s="30">
        <v>11949603</v>
      </c>
      <c r="P143" s="29">
        <v>2592950</v>
      </c>
      <c r="Q143" s="27">
        <v>3465721</v>
      </c>
      <c r="R143" s="30">
        <v>4059690</v>
      </c>
      <c r="S143" s="30">
        <v>10118361</v>
      </c>
      <c r="T143" s="29">
        <v>3406145</v>
      </c>
      <c r="U143" s="27">
        <v>3753690</v>
      </c>
      <c r="V143" s="30">
        <v>0</v>
      </c>
      <c r="W143" s="30">
        <v>7159835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70970819</v>
      </c>
      <c r="E144" s="27">
        <v>70361702</v>
      </c>
      <c r="F144" s="27">
        <v>53222872</v>
      </c>
      <c r="G144" s="28">
        <f t="shared" si="29"/>
        <v>0.7564182003442725</v>
      </c>
      <c r="H144" s="29">
        <v>3940848</v>
      </c>
      <c r="I144" s="27">
        <v>2154244</v>
      </c>
      <c r="J144" s="30">
        <v>5268427</v>
      </c>
      <c r="K144" s="30">
        <v>11363519</v>
      </c>
      <c r="L144" s="29">
        <v>4976309</v>
      </c>
      <c r="M144" s="27">
        <v>3814585</v>
      </c>
      <c r="N144" s="30">
        <v>4962051</v>
      </c>
      <c r="O144" s="30">
        <v>13752945</v>
      </c>
      <c r="P144" s="29">
        <v>4796211</v>
      </c>
      <c r="Q144" s="27">
        <v>5085968</v>
      </c>
      <c r="R144" s="30">
        <v>4260250</v>
      </c>
      <c r="S144" s="30">
        <v>14142429</v>
      </c>
      <c r="T144" s="29">
        <v>4496225</v>
      </c>
      <c r="U144" s="27">
        <v>4932712</v>
      </c>
      <c r="V144" s="30">
        <v>4535042</v>
      </c>
      <c r="W144" s="30">
        <v>13963979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138459102</v>
      </c>
      <c r="E145" s="27">
        <v>144156463</v>
      </c>
      <c r="F145" s="27">
        <v>138655353</v>
      </c>
      <c r="G145" s="28">
        <f t="shared" si="29"/>
        <v>0.9618393106662169</v>
      </c>
      <c r="H145" s="29">
        <v>7136122</v>
      </c>
      <c r="I145" s="27">
        <v>13157299</v>
      </c>
      <c r="J145" s="30">
        <v>7094538</v>
      </c>
      <c r="K145" s="30">
        <v>27387959</v>
      </c>
      <c r="L145" s="29">
        <v>9406997</v>
      </c>
      <c r="M145" s="27">
        <v>12776390</v>
      </c>
      <c r="N145" s="30">
        <v>17104831</v>
      </c>
      <c r="O145" s="30">
        <v>39288218</v>
      </c>
      <c r="P145" s="29">
        <v>11420575</v>
      </c>
      <c r="Q145" s="27">
        <v>9509119</v>
      </c>
      <c r="R145" s="30">
        <v>15673124</v>
      </c>
      <c r="S145" s="30">
        <v>36602818</v>
      </c>
      <c r="T145" s="29">
        <v>13847542</v>
      </c>
      <c r="U145" s="27">
        <v>9884213</v>
      </c>
      <c r="V145" s="30">
        <v>11644603</v>
      </c>
      <c r="W145" s="30">
        <v>35376358</v>
      </c>
    </row>
    <row r="146" spans="1:23" ht="12.75">
      <c r="A146" s="31"/>
      <c r="B146" s="32" t="s">
        <v>270</v>
      </c>
      <c r="C146" s="33"/>
      <c r="D146" s="34">
        <f>SUM(D142:D145)</f>
        <v>2137451647</v>
      </c>
      <c r="E146" s="35">
        <f>SUM(E142:E145)</f>
        <v>1979017840</v>
      </c>
      <c r="F146" s="35">
        <f>SUM(F142:F145)</f>
        <v>1719003873</v>
      </c>
      <c r="G146" s="36">
        <f t="shared" si="29"/>
        <v>0.8686146422004968</v>
      </c>
      <c r="H146" s="37">
        <f aca="true" t="shared" si="30" ref="H146:W146">SUM(H142:H145)</f>
        <v>122903069</v>
      </c>
      <c r="I146" s="35">
        <f t="shared" si="30"/>
        <v>162000252</v>
      </c>
      <c r="J146" s="38">
        <f t="shared" si="30"/>
        <v>211786195</v>
      </c>
      <c r="K146" s="38">
        <f t="shared" si="30"/>
        <v>496689516</v>
      </c>
      <c r="L146" s="37">
        <f t="shared" si="30"/>
        <v>114927697</v>
      </c>
      <c r="M146" s="35">
        <f t="shared" si="30"/>
        <v>113641395</v>
      </c>
      <c r="N146" s="38">
        <f t="shared" si="30"/>
        <v>121123913</v>
      </c>
      <c r="O146" s="38">
        <f t="shared" si="30"/>
        <v>349693005</v>
      </c>
      <c r="P146" s="37">
        <f t="shared" si="30"/>
        <v>130356805</v>
      </c>
      <c r="Q146" s="35">
        <f t="shared" si="30"/>
        <v>138843874</v>
      </c>
      <c r="R146" s="38">
        <f t="shared" si="30"/>
        <v>185904496</v>
      </c>
      <c r="S146" s="38">
        <f t="shared" si="30"/>
        <v>455105175</v>
      </c>
      <c r="T146" s="37">
        <f t="shared" si="30"/>
        <v>142461302</v>
      </c>
      <c r="U146" s="35">
        <f t="shared" si="30"/>
        <v>129583831</v>
      </c>
      <c r="V146" s="38">
        <f t="shared" si="30"/>
        <v>145471044</v>
      </c>
      <c r="W146" s="38">
        <f t="shared" si="30"/>
        <v>417516177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90611284</v>
      </c>
      <c r="E147" s="27">
        <v>94318917</v>
      </c>
      <c r="F147" s="27">
        <v>73028535</v>
      </c>
      <c r="G147" s="28">
        <f t="shared" si="29"/>
        <v>0.774272408153287</v>
      </c>
      <c r="H147" s="29">
        <v>6501056</v>
      </c>
      <c r="I147" s="27">
        <v>9277028</v>
      </c>
      <c r="J147" s="30">
        <v>3608925</v>
      </c>
      <c r="K147" s="30">
        <v>19387009</v>
      </c>
      <c r="L147" s="29">
        <v>6271511</v>
      </c>
      <c r="M147" s="27">
        <v>6666578</v>
      </c>
      <c r="N147" s="30">
        <v>7234380</v>
      </c>
      <c r="O147" s="30">
        <v>20172469</v>
      </c>
      <c r="P147" s="29">
        <v>6201863</v>
      </c>
      <c r="Q147" s="27">
        <v>5598791</v>
      </c>
      <c r="R147" s="30">
        <v>5401998</v>
      </c>
      <c r="S147" s="30">
        <v>17202652</v>
      </c>
      <c r="T147" s="29">
        <v>4914859</v>
      </c>
      <c r="U147" s="27">
        <v>4414000</v>
      </c>
      <c r="V147" s="30">
        <v>6937546</v>
      </c>
      <c r="W147" s="30">
        <v>16266405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143251911</v>
      </c>
      <c r="E148" s="27">
        <v>151846425</v>
      </c>
      <c r="F148" s="27">
        <v>136025422</v>
      </c>
      <c r="G148" s="28">
        <f t="shared" si="29"/>
        <v>0.8958091835221014</v>
      </c>
      <c r="H148" s="29">
        <v>9065340</v>
      </c>
      <c r="I148" s="27">
        <v>9742221</v>
      </c>
      <c r="J148" s="30">
        <v>8815617</v>
      </c>
      <c r="K148" s="30">
        <v>27623178</v>
      </c>
      <c r="L148" s="29">
        <v>12044454</v>
      </c>
      <c r="M148" s="27">
        <v>12519825</v>
      </c>
      <c r="N148" s="30">
        <v>13148283</v>
      </c>
      <c r="O148" s="30">
        <v>37712562</v>
      </c>
      <c r="P148" s="29">
        <v>9349748</v>
      </c>
      <c r="Q148" s="27">
        <v>19747393</v>
      </c>
      <c r="R148" s="30">
        <v>5819482</v>
      </c>
      <c r="S148" s="30">
        <v>34916623</v>
      </c>
      <c r="T148" s="29">
        <v>11088916</v>
      </c>
      <c r="U148" s="27">
        <v>10128275</v>
      </c>
      <c r="V148" s="30">
        <v>14555868</v>
      </c>
      <c r="W148" s="30">
        <v>35773059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450334370</v>
      </c>
      <c r="E149" s="27">
        <v>465136980</v>
      </c>
      <c r="F149" s="27">
        <v>423007697</v>
      </c>
      <c r="G149" s="28">
        <f t="shared" si="29"/>
        <v>0.9094260727237813</v>
      </c>
      <c r="H149" s="29">
        <v>20074699</v>
      </c>
      <c r="I149" s="27">
        <v>32624728</v>
      </c>
      <c r="J149" s="30">
        <v>43755745</v>
      </c>
      <c r="K149" s="30">
        <v>96455172</v>
      </c>
      <c r="L149" s="29">
        <v>33954567</v>
      </c>
      <c r="M149" s="27">
        <v>37583733</v>
      </c>
      <c r="N149" s="30">
        <v>34261877</v>
      </c>
      <c r="O149" s="30">
        <v>105800177</v>
      </c>
      <c r="P149" s="29">
        <v>22951296</v>
      </c>
      <c r="Q149" s="27">
        <v>43165228</v>
      </c>
      <c r="R149" s="30">
        <v>43725399</v>
      </c>
      <c r="S149" s="30">
        <v>109841923</v>
      </c>
      <c r="T149" s="29">
        <v>28751063</v>
      </c>
      <c r="U149" s="27">
        <v>34668062</v>
      </c>
      <c r="V149" s="30">
        <v>47491300</v>
      </c>
      <c r="W149" s="30">
        <v>110910425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124448669</v>
      </c>
      <c r="E150" s="27">
        <v>117909033</v>
      </c>
      <c r="F150" s="27">
        <v>105077713</v>
      </c>
      <c r="G150" s="28">
        <f t="shared" si="29"/>
        <v>0.8911761069230378</v>
      </c>
      <c r="H150" s="29">
        <v>8387384</v>
      </c>
      <c r="I150" s="27">
        <v>8531787</v>
      </c>
      <c r="J150" s="30">
        <v>7441415</v>
      </c>
      <c r="K150" s="30">
        <v>24360586</v>
      </c>
      <c r="L150" s="29">
        <v>8861151</v>
      </c>
      <c r="M150" s="27">
        <v>11562550</v>
      </c>
      <c r="N150" s="30">
        <v>9634321</v>
      </c>
      <c r="O150" s="30">
        <v>30058022</v>
      </c>
      <c r="P150" s="29">
        <v>5809462</v>
      </c>
      <c r="Q150" s="27">
        <v>9077743</v>
      </c>
      <c r="R150" s="30">
        <v>7515137</v>
      </c>
      <c r="S150" s="30">
        <v>22402342</v>
      </c>
      <c r="T150" s="29">
        <v>10419734</v>
      </c>
      <c r="U150" s="27">
        <v>9011929</v>
      </c>
      <c r="V150" s="30">
        <v>8825100</v>
      </c>
      <c r="W150" s="30">
        <v>28256763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349181183</v>
      </c>
      <c r="E151" s="27">
        <v>332322156</v>
      </c>
      <c r="F151" s="27">
        <v>272140373</v>
      </c>
      <c r="G151" s="28">
        <f t="shared" si="29"/>
        <v>0.8189052944155791</v>
      </c>
      <c r="H151" s="29">
        <v>17354541</v>
      </c>
      <c r="I151" s="27">
        <v>19056223</v>
      </c>
      <c r="J151" s="30">
        <v>16875158</v>
      </c>
      <c r="K151" s="30">
        <v>53285922</v>
      </c>
      <c r="L151" s="29">
        <v>30326539</v>
      </c>
      <c r="M151" s="27">
        <v>31635384</v>
      </c>
      <c r="N151" s="30">
        <v>23335745</v>
      </c>
      <c r="O151" s="30">
        <v>85297668</v>
      </c>
      <c r="P151" s="29">
        <v>16866105</v>
      </c>
      <c r="Q151" s="27">
        <v>13012995</v>
      </c>
      <c r="R151" s="30">
        <v>16398535</v>
      </c>
      <c r="S151" s="30">
        <v>46277635</v>
      </c>
      <c r="T151" s="29">
        <v>1022308</v>
      </c>
      <c r="U151" s="27">
        <v>25793613</v>
      </c>
      <c r="V151" s="30">
        <v>60463227</v>
      </c>
      <c r="W151" s="30">
        <v>87279148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514170000</v>
      </c>
      <c r="E152" s="27">
        <v>497501000</v>
      </c>
      <c r="F152" s="27">
        <v>498275558</v>
      </c>
      <c r="G152" s="28">
        <f t="shared" si="29"/>
        <v>1.0015568973730706</v>
      </c>
      <c r="H152" s="29">
        <v>33365921</v>
      </c>
      <c r="I152" s="27">
        <v>28350765</v>
      </c>
      <c r="J152" s="30">
        <v>50532256</v>
      </c>
      <c r="K152" s="30">
        <v>112248942</v>
      </c>
      <c r="L152" s="29">
        <v>33752120</v>
      </c>
      <c r="M152" s="27">
        <v>54566631</v>
      </c>
      <c r="N152" s="30">
        <v>46822796</v>
      </c>
      <c r="O152" s="30">
        <v>135141547</v>
      </c>
      <c r="P152" s="29">
        <v>40276760</v>
      </c>
      <c r="Q152" s="27">
        <v>40091867</v>
      </c>
      <c r="R152" s="30">
        <v>41943999</v>
      </c>
      <c r="S152" s="30">
        <v>122312626</v>
      </c>
      <c r="T152" s="29">
        <v>32510780</v>
      </c>
      <c r="U152" s="27">
        <v>31545371</v>
      </c>
      <c r="V152" s="30">
        <v>64516292</v>
      </c>
      <c r="W152" s="30">
        <v>128572443</v>
      </c>
    </row>
    <row r="153" spans="1:23" ht="12.75">
      <c r="A153" s="31"/>
      <c r="B153" s="32" t="s">
        <v>283</v>
      </c>
      <c r="C153" s="33"/>
      <c r="D153" s="34">
        <f>SUM(D147:D152)</f>
        <v>1671997417</v>
      </c>
      <c r="E153" s="35">
        <f>SUM(E147:E152)</f>
        <v>1659034511</v>
      </c>
      <c r="F153" s="35">
        <f>SUM(F147:F152)</f>
        <v>1507555298</v>
      </c>
      <c r="G153" s="36">
        <f t="shared" si="29"/>
        <v>0.9086943568710368</v>
      </c>
      <c r="H153" s="37">
        <f aca="true" t="shared" si="31" ref="H153:W153">SUM(H147:H152)</f>
        <v>94748941</v>
      </c>
      <c r="I153" s="35">
        <f t="shared" si="31"/>
        <v>107582752</v>
      </c>
      <c r="J153" s="38">
        <f t="shared" si="31"/>
        <v>131029116</v>
      </c>
      <c r="K153" s="38">
        <f t="shared" si="31"/>
        <v>333360809</v>
      </c>
      <c r="L153" s="37">
        <f t="shared" si="31"/>
        <v>125210342</v>
      </c>
      <c r="M153" s="35">
        <f t="shared" si="31"/>
        <v>154534701</v>
      </c>
      <c r="N153" s="38">
        <f t="shared" si="31"/>
        <v>134437402</v>
      </c>
      <c r="O153" s="38">
        <f t="shared" si="31"/>
        <v>414182445</v>
      </c>
      <c r="P153" s="37">
        <f t="shared" si="31"/>
        <v>101455234</v>
      </c>
      <c r="Q153" s="35">
        <f t="shared" si="31"/>
        <v>130694017</v>
      </c>
      <c r="R153" s="38">
        <f t="shared" si="31"/>
        <v>120804550</v>
      </c>
      <c r="S153" s="38">
        <f t="shared" si="31"/>
        <v>352953801</v>
      </c>
      <c r="T153" s="37">
        <f t="shared" si="31"/>
        <v>88707660</v>
      </c>
      <c r="U153" s="35">
        <f t="shared" si="31"/>
        <v>115561250</v>
      </c>
      <c r="V153" s="38">
        <f t="shared" si="31"/>
        <v>202789333</v>
      </c>
      <c r="W153" s="38">
        <f t="shared" si="31"/>
        <v>407058243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104733302</v>
      </c>
      <c r="E154" s="27">
        <v>120153178</v>
      </c>
      <c r="F154" s="27">
        <v>105435897</v>
      </c>
      <c r="G154" s="28">
        <f t="shared" si="29"/>
        <v>0.8775123451166643</v>
      </c>
      <c r="H154" s="29">
        <v>5205415</v>
      </c>
      <c r="I154" s="27">
        <v>5946169</v>
      </c>
      <c r="J154" s="30">
        <v>7828414</v>
      </c>
      <c r="K154" s="30">
        <v>18979998</v>
      </c>
      <c r="L154" s="29">
        <v>8577022</v>
      </c>
      <c r="M154" s="27">
        <v>6049486</v>
      </c>
      <c r="N154" s="30">
        <v>16276392</v>
      </c>
      <c r="O154" s="30">
        <v>30902900</v>
      </c>
      <c r="P154" s="29">
        <v>8739341</v>
      </c>
      <c r="Q154" s="27">
        <v>13014517</v>
      </c>
      <c r="R154" s="30">
        <v>10851029</v>
      </c>
      <c r="S154" s="30">
        <v>32604887</v>
      </c>
      <c r="T154" s="29">
        <v>6934440</v>
      </c>
      <c r="U154" s="27">
        <v>7714387</v>
      </c>
      <c r="V154" s="30">
        <v>8299285</v>
      </c>
      <c r="W154" s="30">
        <v>22948112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134965428</v>
      </c>
      <c r="E155" s="27">
        <v>136867175</v>
      </c>
      <c r="F155" s="27">
        <v>106268555</v>
      </c>
      <c r="G155" s="28">
        <f t="shared" si="29"/>
        <v>0.7764356574174925</v>
      </c>
      <c r="H155" s="29">
        <v>6707991</v>
      </c>
      <c r="I155" s="27">
        <v>7805809</v>
      </c>
      <c r="J155" s="30">
        <v>9025535</v>
      </c>
      <c r="K155" s="30">
        <v>23539335</v>
      </c>
      <c r="L155" s="29">
        <v>7513435</v>
      </c>
      <c r="M155" s="27">
        <v>9260667</v>
      </c>
      <c r="N155" s="30">
        <v>9912986</v>
      </c>
      <c r="O155" s="30">
        <v>26687088</v>
      </c>
      <c r="P155" s="29">
        <v>8263453</v>
      </c>
      <c r="Q155" s="27">
        <v>7301942</v>
      </c>
      <c r="R155" s="30">
        <v>11665605</v>
      </c>
      <c r="S155" s="30">
        <v>27231000</v>
      </c>
      <c r="T155" s="29">
        <v>7977795</v>
      </c>
      <c r="U155" s="27">
        <v>7239933</v>
      </c>
      <c r="V155" s="30">
        <v>13593404</v>
      </c>
      <c r="W155" s="30">
        <v>28811132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51635000</v>
      </c>
      <c r="E156" s="27">
        <v>59268896</v>
      </c>
      <c r="F156" s="27">
        <v>47220340</v>
      </c>
      <c r="G156" s="28">
        <f t="shared" si="29"/>
        <v>0.7967136759220216</v>
      </c>
      <c r="H156" s="29">
        <v>5244131</v>
      </c>
      <c r="I156" s="27">
        <v>4348022</v>
      </c>
      <c r="J156" s="30">
        <v>3371251</v>
      </c>
      <c r="K156" s="30">
        <v>12963404</v>
      </c>
      <c r="L156" s="29">
        <v>2533004</v>
      </c>
      <c r="M156" s="27">
        <v>4853835</v>
      </c>
      <c r="N156" s="30">
        <v>5597856</v>
      </c>
      <c r="O156" s="30">
        <v>12984695</v>
      </c>
      <c r="P156" s="29">
        <v>4406513</v>
      </c>
      <c r="Q156" s="27">
        <v>4423195</v>
      </c>
      <c r="R156" s="30">
        <v>2388155</v>
      </c>
      <c r="S156" s="30">
        <v>11217863</v>
      </c>
      <c r="T156" s="29">
        <v>2711582</v>
      </c>
      <c r="U156" s="27">
        <v>3403260</v>
      </c>
      <c r="V156" s="30">
        <v>3939536</v>
      </c>
      <c r="W156" s="30">
        <v>10054378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55518468</v>
      </c>
      <c r="E157" s="27">
        <v>54839401</v>
      </c>
      <c r="F157" s="27">
        <v>44732003</v>
      </c>
      <c r="G157" s="28">
        <f t="shared" si="29"/>
        <v>0.8156909481925231</v>
      </c>
      <c r="H157" s="29">
        <v>2471551</v>
      </c>
      <c r="I157" s="27">
        <v>2197885</v>
      </c>
      <c r="J157" s="30">
        <v>2129694</v>
      </c>
      <c r="K157" s="30">
        <v>6799130</v>
      </c>
      <c r="L157" s="29">
        <v>4004993</v>
      </c>
      <c r="M157" s="27">
        <v>4965114</v>
      </c>
      <c r="N157" s="30">
        <v>4133300</v>
      </c>
      <c r="O157" s="30">
        <v>13103407</v>
      </c>
      <c r="P157" s="29">
        <v>2729342</v>
      </c>
      <c r="Q157" s="27">
        <v>2688056</v>
      </c>
      <c r="R157" s="30">
        <v>3210059</v>
      </c>
      <c r="S157" s="30">
        <v>8627457</v>
      </c>
      <c r="T157" s="29">
        <v>2102532</v>
      </c>
      <c r="U157" s="27">
        <v>2402437</v>
      </c>
      <c r="V157" s="30">
        <v>11697040</v>
      </c>
      <c r="W157" s="30">
        <v>16202009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107729408</v>
      </c>
      <c r="E158" s="27">
        <v>111630859</v>
      </c>
      <c r="F158" s="27">
        <v>132116358</v>
      </c>
      <c r="G158" s="28">
        <f t="shared" si="29"/>
        <v>1.1835110755530422</v>
      </c>
      <c r="H158" s="29">
        <v>7197749</v>
      </c>
      <c r="I158" s="27">
        <v>6610879</v>
      </c>
      <c r="J158" s="30">
        <v>10302294</v>
      </c>
      <c r="K158" s="30">
        <v>24110922</v>
      </c>
      <c r="L158" s="29">
        <v>6382495</v>
      </c>
      <c r="M158" s="27">
        <v>6726126</v>
      </c>
      <c r="N158" s="30">
        <v>16290624</v>
      </c>
      <c r="O158" s="30">
        <v>29399245</v>
      </c>
      <c r="P158" s="29">
        <v>6356651</v>
      </c>
      <c r="Q158" s="27">
        <v>22586975</v>
      </c>
      <c r="R158" s="30">
        <v>6573039</v>
      </c>
      <c r="S158" s="30">
        <v>35516665</v>
      </c>
      <c r="T158" s="29">
        <v>17800047</v>
      </c>
      <c r="U158" s="27">
        <v>16969902</v>
      </c>
      <c r="V158" s="30">
        <v>8319577</v>
      </c>
      <c r="W158" s="30">
        <v>43089526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320950860</v>
      </c>
      <c r="E159" s="27">
        <v>318319002</v>
      </c>
      <c r="F159" s="27">
        <v>316080614</v>
      </c>
      <c r="G159" s="28">
        <f t="shared" si="29"/>
        <v>0.992968098084198</v>
      </c>
      <c r="H159" s="29">
        <v>20622107</v>
      </c>
      <c r="I159" s="27">
        <v>28380549</v>
      </c>
      <c r="J159" s="30">
        <v>27415422</v>
      </c>
      <c r="K159" s="30">
        <v>76418078</v>
      </c>
      <c r="L159" s="29">
        <v>24196568</v>
      </c>
      <c r="M159" s="27">
        <v>26797561</v>
      </c>
      <c r="N159" s="30">
        <v>19834835</v>
      </c>
      <c r="O159" s="30">
        <v>70828964</v>
      </c>
      <c r="P159" s="29">
        <v>22158732</v>
      </c>
      <c r="Q159" s="27">
        <v>27678288</v>
      </c>
      <c r="R159" s="30">
        <v>28687115</v>
      </c>
      <c r="S159" s="30">
        <v>78524135</v>
      </c>
      <c r="T159" s="29">
        <v>27684312</v>
      </c>
      <c r="U159" s="27">
        <v>24118915</v>
      </c>
      <c r="V159" s="30">
        <v>38506210</v>
      </c>
      <c r="W159" s="30">
        <v>90309437</v>
      </c>
    </row>
    <row r="160" spans="1:23" ht="12.75">
      <c r="A160" s="31"/>
      <c r="B160" s="32" t="s">
        <v>296</v>
      </c>
      <c r="C160" s="33"/>
      <c r="D160" s="34">
        <f>SUM(D154:D159)</f>
        <v>775532466</v>
      </c>
      <c r="E160" s="35">
        <f>SUM(E154:E159)</f>
        <v>801078511</v>
      </c>
      <c r="F160" s="35">
        <f>SUM(F154:F159)</f>
        <v>751853767</v>
      </c>
      <c r="G160" s="36">
        <f t="shared" si="29"/>
        <v>0.9385519105505004</v>
      </c>
      <c r="H160" s="37">
        <f aca="true" t="shared" si="32" ref="H160:W160">SUM(H154:H159)</f>
        <v>47448944</v>
      </c>
      <c r="I160" s="35">
        <f t="shared" si="32"/>
        <v>55289313</v>
      </c>
      <c r="J160" s="38">
        <f t="shared" si="32"/>
        <v>60072610</v>
      </c>
      <c r="K160" s="38">
        <f t="shared" si="32"/>
        <v>162810867</v>
      </c>
      <c r="L160" s="37">
        <f t="shared" si="32"/>
        <v>53207517</v>
      </c>
      <c r="M160" s="35">
        <f t="shared" si="32"/>
        <v>58652789</v>
      </c>
      <c r="N160" s="38">
        <f t="shared" si="32"/>
        <v>72045993</v>
      </c>
      <c r="O160" s="38">
        <f t="shared" si="32"/>
        <v>183906299</v>
      </c>
      <c r="P160" s="37">
        <f t="shared" si="32"/>
        <v>52654032</v>
      </c>
      <c r="Q160" s="35">
        <f t="shared" si="32"/>
        <v>77692973</v>
      </c>
      <c r="R160" s="38">
        <f t="shared" si="32"/>
        <v>63375002</v>
      </c>
      <c r="S160" s="38">
        <f t="shared" si="32"/>
        <v>193722007</v>
      </c>
      <c r="T160" s="37">
        <f t="shared" si="32"/>
        <v>65210708</v>
      </c>
      <c r="U160" s="35">
        <f t="shared" si="32"/>
        <v>61848834</v>
      </c>
      <c r="V160" s="38">
        <f t="shared" si="32"/>
        <v>84355052</v>
      </c>
      <c r="W160" s="38">
        <f t="shared" si="32"/>
        <v>211414594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74538000</v>
      </c>
      <c r="E161" s="27">
        <v>135000000</v>
      </c>
      <c r="F161" s="27">
        <v>210401025</v>
      </c>
      <c r="G161" s="28">
        <f t="shared" si="29"/>
        <v>1.558526111111111</v>
      </c>
      <c r="H161" s="29">
        <v>5649996</v>
      </c>
      <c r="I161" s="27">
        <v>4956447</v>
      </c>
      <c r="J161" s="30">
        <v>5026092</v>
      </c>
      <c r="K161" s="30">
        <v>15632535</v>
      </c>
      <c r="L161" s="29">
        <v>7959299</v>
      </c>
      <c r="M161" s="27">
        <v>5935982</v>
      </c>
      <c r="N161" s="30">
        <v>5561360</v>
      </c>
      <c r="O161" s="30">
        <v>19456641</v>
      </c>
      <c r="P161" s="29">
        <v>5867256</v>
      </c>
      <c r="Q161" s="27">
        <v>5788507</v>
      </c>
      <c r="R161" s="30">
        <v>13068160</v>
      </c>
      <c r="S161" s="30">
        <v>24723923</v>
      </c>
      <c r="T161" s="29">
        <v>11822512</v>
      </c>
      <c r="U161" s="27">
        <v>8782435</v>
      </c>
      <c r="V161" s="30">
        <v>129982979</v>
      </c>
      <c r="W161" s="30">
        <v>150587926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2363247300</v>
      </c>
      <c r="E162" s="27">
        <v>2327939500</v>
      </c>
      <c r="F162" s="27">
        <v>2319522533</v>
      </c>
      <c r="G162" s="28">
        <f t="shared" si="29"/>
        <v>0.996384370384196</v>
      </c>
      <c r="H162" s="29">
        <v>167649973</v>
      </c>
      <c r="I162" s="27">
        <v>241702302</v>
      </c>
      <c r="J162" s="30">
        <v>213315588</v>
      </c>
      <c r="K162" s="30">
        <v>622667863</v>
      </c>
      <c r="L162" s="29">
        <v>153904676</v>
      </c>
      <c r="M162" s="27">
        <v>196484569</v>
      </c>
      <c r="N162" s="30">
        <v>200744128</v>
      </c>
      <c r="O162" s="30">
        <v>551133373</v>
      </c>
      <c r="P162" s="29">
        <v>192598486</v>
      </c>
      <c r="Q162" s="27">
        <v>181731389</v>
      </c>
      <c r="R162" s="30">
        <v>195439613</v>
      </c>
      <c r="S162" s="30">
        <v>569769488</v>
      </c>
      <c r="T162" s="29">
        <v>177654373</v>
      </c>
      <c r="U162" s="27">
        <v>186982579</v>
      </c>
      <c r="V162" s="30">
        <v>211314857</v>
      </c>
      <c r="W162" s="30">
        <v>575951809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45842207</v>
      </c>
      <c r="E163" s="27">
        <v>49977066</v>
      </c>
      <c r="F163" s="27">
        <v>39232715</v>
      </c>
      <c r="G163" s="28">
        <f t="shared" si="29"/>
        <v>0.7850143703914111</v>
      </c>
      <c r="H163" s="29">
        <v>1963882</v>
      </c>
      <c r="I163" s="27">
        <v>4163578</v>
      </c>
      <c r="J163" s="30">
        <v>2466909</v>
      </c>
      <c r="K163" s="30">
        <v>8594369</v>
      </c>
      <c r="L163" s="29">
        <v>2414356</v>
      </c>
      <c r="M163" s="27">
        <v>2414356</v>
      </c>
      <c r="N163" s="30">
        <v>2946687</v>
      </c>
      <c r="O163" s="30">
        <v>7775399</v>
      </c>
      <c r="P163" s="29">
        <v>2815541</v>
      </c>
      <c r="Q163" s="27">
        <v>3335534</v>
      </c>
      <c r="R163" s="30">
        <v>3722661</v>
      </c>
      <c r="S163" s="30">
        <v>9873736</v>
      </c>
      <c r="T163" s="29">
        <v>3618639</v>
      </c>
      <c r="U163" s="27">
        <v>4685286</v>
      </c>
      <c r="V163" s="30">
        <v>4685286</v>
      </c>
      <c r="W163" s="30">
        <v>12989211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234056420</v>
      </c>
      <c r="E164" s="27">
        <v>281688570</v>
      </c>
      <c r="F164" s="27">
        <v>255089254</v>
      </c>
      <c r="G164" s="28">
        <f t="shared" si="29"/>
        <v>0.9055719016217094</v>
      </c>
      <c r="H164" s="29">
        <v>11226193</v>
      </c>
      <c r="I164" s="27">
        <v>17125433</v>
      </c>
      <c r="J164" s="30">
        <v>20531398</v>
      </c>
      <c r="K164" s="30">
        <v>48883024</v>
      </c>
      <c r="L164" s="29">
        <v>20785233</v>
      </c>
      <c r="M164" s="27">
        <v>16830971</v>
      </c>
      <c r="N164" s="30">
        <v>21202725</v>
      </c>
      <c r="O164" s="30">
        <v>58818929</v>
      </c>
      <c r="P164" s="29">
        <v>16441436</v>
      </c>
      <c r="Q164" s="27">
        <v>16148135</v>
      </c>
      <c r="R164" s="30">
        <v>22575060</v>
      </c>
      <c r="S164" s="30">
        <v>55164631</v>
      </c>
      <c r="T164" s="29">
        <v>40688626</v>
      </c>
      <c r="U164" s="27">
        <v>24757050</v>
      </c>
      <c r="V164" s="30">
        <v>26776994</v>
      </c>
      <c r="W164" s="30">
        <v>92222670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72259649</v>
      </c>
      <c r="E165" s="27">
        <v>92779301</v>
      </c>
      <c r="F165" s="27">
        <v>74308454</v>
      </c>
      <c r="G165" s="28">
        <f t="shared" si="29"/>
        <v>0.800916294896423</v>
      </c>
      <c r="H165" s="29">
        <v>4960357</v>
      </c>
      <c r="I165" s="27">
        <v>5443000</v>
      </c>
      <c r="J165" s="30">
        <v>5603156</v>
      </c>
      <c r="K165" s="30">
        <v>16006513</v>
      </c>
      <c r="L165" s="29">
        <v>5489775</v>
      </c>
      <c r="M165" s="27">
        <v>5533507</v>
      </c>
      <c r="N165" s="30">
        <v>8830056</v>
      </c>
      <c r="O165" s="30">
        <v>19853338</v>
      </c>
      <c r="P165" s="29">
        <v>8830056</v>
      </c>
      <c r="Q165" s="27">
        <v>6053377</v>
      </c>
      <c r="R165" s="30">
        <v>6299891</v>
      </c>
      <c r="S165" s="30">
        <v>21183324</v>
      </c>
      <c r="T165" s="29">
        <v>5104546</v>
      </c>
      <c r="U165" s="27">
        <v>5994222</v>
      </c>
      <c r="V165" s="30">
        <v>6166511</v>
      </c>
      <c r="W165" s="30">
        <v>17265279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104841000</v>
      </c>
      <c r="E166" s="27">
        <v>102884391</v>
      </c>
      <c r="F166" s="27">
        <v>105385001</v>
      </c>
      <c r="G166" s="28">
        <f t="shared" si="29"/>
        <v>1.0243050474002418</v>
      </c>
      <c r="H166" s="29">
        <v>12923531</v>
      </c>
      <c r="I166" s="27">
        <v>19204227</v>
      </c>
      <c r="J166" s="30">
        <v>9806734</v>
      </c>
      <c r="K166" s="30">
        <v>41934492</v>
      </c>
      <c r="L166" s="29">
        <v>5178596</v>
      </c>
      <c r="M166" s="27">
        <v>7288032</v>
      </c>
      <c r="N166" s="30">
        <v>10761421</v>
      </c>
      <c r="O166" s="30">
        <v>23228049</v>
      </c>
      <c r="P166" s="29">
        <v>4102821</v>
      </c>
      <c r="Q166" s="27">
        <v>11430233</v>
      </c>
      <c r="R166" s="30">
        <v>10423006</v>
      </c>
      <c r="S166" s="30">
        <v>25956060</v>
      </c>
      <c r="T166" s="29">
        <v>5109704</v>
      </c>
      <c r="U166" s="27">
        <v>5264338</v>
      </c>
      <c r="V166" s="30">
        <v>3892358</v>
      </c>
      <c r="W166" s="30">
        <v>14266400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586295954</v>
      </c>
      <c r="E167" s="27">
        <v>679659360</v>
      </c>
      <c r="F167" s="27">
        <v>588148303</v>
      </c>
      <c r="G167" s="28">
        <f t="shared" si="29"/>
        <v>0.8653574681881818</v>
      </c>
      <c r="H167" s="29">
        <v>37165522</v>
      </c>
      <c r="I167" s="27">
        <v>49013798</v>
      </c>
      <c r="J167" s="30">
        <v>57200936</v>
      </c>
      <c r="K167" s="30">
        <v>143380256</v>
      </c>
      <c r="L167" s="29">
        <v>51055068</v>
      </c>
      <c r="M167" s="27">
        <v>29680513</v>
      </c>
      <c r="N167" s="30">
        <v>50437178</v>
      </c>
      <c r="O167" s="30">
        <v>131172759</v>
      </c>
      <c r="P167" s="29">
        <v>35879893</v>
      </c>
      <c r="Q167" s="27">
        <v>45152256</v>
      </c>
      <c r="R167" s="30">
        <v>45882332</v>
      </c>
      <c r="S167" s="30">
        <v>126914481</v>
      </c>
      <c r="T167" s="29">
        <v>60245475</v>
      </c>
      <c r="U167" s="27">
        <v>63955285</v>
      </c>
      <c r="V167" s="30">
        <v>62480047</v>
      </c>
      <c r="W167" s="30">
        <v>186680807</v>
      </c>
    </row>
    <row r="168" spans="1:23" ht="12.75">
      <c r="A168" s="53"/>
      <c r="B168" s="54" t="s">
        <v>311</v>
      </c>
      <c r="C168" s="55"/>
      <c r="D168" s="56">
        <f>SUM(D161:D167)</f>
        <v>3481080530</v>
      </c>
      <c r="E168" s="57">
        <f>SUM(E161:E167)</f>
        <v>3669928188</v>
      </c>
      <c r="F168" s="57">
        <f>SUM(F161:F167)</f>
        <v>3592087285</v>
      </c>
      <c r="G168" s="58">
        <f t="shared" si="29"/>
        <v>0.9787895296549601</v>
      </c>
      <c r="H168" s="59">
        <f aca="true" t="shared" si="33" ref="H168:W168">SUM(H161:H167)</f>
        <v>241539454</v>
      </c>
      <c r="I168" s="57">
        <f t="shared" si="33"/>
        <v>341608785</v>
      </c>
      <c r="J168" s="60">
        <f t="shared" si="33"/>
        <v>313950813</v>
      </c>
      <c r="K168" s="60">
        <f t="shared" si="33"/>
        <v>897099052</v>
      </c>
      <c r="L168" s="59">
        <f t="shared" si="33"/>
        <v>246787003</v>
      </c>
      <c r="M168" s="57">
        <f t="shared" si="33"/>
        <v>264167930</v>
      </c>
      <c r="N168" s="60">
        <f t="shared" si="33"/>
        <v>300483555</v>
      </c>
      <c r="O168" s="60">
        <f t="shared" si="33"/>
        <v>811438488</v>
      </c>
      <c r="P168" s="59">
        <f t="shared" si="33"/>
        <v>266535489</v>
      </c>
      <c r="Q168" s="57">
        <f t="shared" si="33"/>
        <v>269639431</v>
      </c>
      <c r="R168" s="60">
        <f t="shared" si="33"/>
        <v>297410723</v>
      </c>
      <c r="S168" s="60">
        <f t="shared" si="33"/>
        <v>833585643</v>
      </c>
      <c r="T168" s="59">
        <f t="shared" si="33"/>
        <v>304243875</v>
      </c>
      <c r="U168" s="57">
        <f t="shared" si="33"/>
        <v>300421195</v>
      </c>
      <c r="V168" s="60">
        <f t="shared" si="33"/>
        <v>445299032</v>
      </c>
      <c r="W168" s="60">
        <f t="shared" si="33"/>
        <v>1049964102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152397889</v>
      </c>
      <c r="E169" s="27">
        <v>174307889</v>
      </c>
      <c r="F169" s="27">
        <v>203409041</v>
      </c>
      <c r="G169" s="28">
        <f t="shared" si="29"/>
        <v>1.1669525812454764</v>
      </c>
      <c r="H169" s="29">
        <v>11103695</v>
      </c>
      <c r="I169" s="27">
        <v>15967673</v>
      </c>
      <c r="J169" s="30">
        <v>18707134</v>
      </c>
      <c r="K169" s="30">
        <v>45778502</v>
      </c>
      <c r="L169" s="29">
        <v>18491217</v>
      </c>
      <c r="M169" s="27">
        <v>14920461</v>
      </c>
      <c r="N169" s="30">
        <v>17873551</v>
      </c>
      <c r="O169" s="30">
        <v>51285229</v>
      </c>
      <c r="P169" s="29">
        <v>15150436</v>
      </c>
      <c r="Q169" s="27">
        <v>17929086</v>
      </c>
      <c r="R169" s="30">
        <v>12963480</v>
      </c>
      <c r="S169" s="30">
        <v>46043002</v>
      </c>
      <c r="T169" s="29">
        <v>24254193</v>
      </c>
      <c r="U169" s="27">
        <v>36048115</v>
      </c>
      <c r="V169" s="30">
        <v>0</v>
      </c>
      <c r="W169" s="30">
        <v>60302308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1139546872</v>
      </c>
      <c r="E170" s="27">
        <v>1175721750</v>
      </c>
      <c r="F170" s="27">
        <v>1039084244</v>
      </c>
      <c r="G170" s="28">
        <f t="shared" si="29"/>
        <v>0.8837841470569036</v>
      </c>
      <c r="H170" s="29">
        <v>81761009</v>
      </c>
      <c r="I170" s="27">
        <v>86469445</v>
      </c>
      <c r="J170" s="30">
        <v>93691051</v>
      </c>
      <c r="K170" s="30">
        <v>261921505</v>
      </c>
      <c r="L170" s="29">
        <v>76561427</v>
      </c>
      <c r="M170" s="27">
        <v>74679370</v>
      </c>
      <c r="N170" s="30">
        <v>100080096</v>
      </c>
      <c r="O170" s="30">
        <v>251320893</v>
      </c>
      <c r="P170" s="29">
        <v>71926822</v>
      </c>
      <c r="Q170" s="27">
        <v>70749473</v>
      </c>
      <c r="R170" s="30">
        <v>94551709</v>
      </c>
      <c r="S170" s="30">
        <v>237228004</v>
      </c>
      <c r="T170" s="29">
        <v>70759685</v>
      </c>
      <c r="U170" s="27">
        <v>76731620</v>
      </c>
      <c r="V170" s="30">
        <v>141122537</v>
      </c>
      <c r="W170" s="30">
        <v>288613842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92912232</v>
      </c>
      <c r="E171" s="27">
        <v>95453994</v>
      </c>
      <c r="F171" s="27">
        <v>82128871</v>
      </c>
      <c r="G171" s="28">
        <f t="shared" si="29"/>
        <v>0.8604026668595973</v>
      </c>
      <c r="H171" s="29">
        <v>5477949</v>
      </c>
      <c r="I171" s="27">
        <v>4839222</v>
      </c>
      <c r="J171" s="30">
        <v>6197448</v>
      </c>
      <c r="K171" s="30">
        <v>16514619</v>
      </c>
      <c r="L171" s="29">
        <v>7681243</v>
      </c>
      <c r="M171" s="27">
        <v>7456762</v>
      </c>
      <c r="N171" s="30">
        <v>7032578</v>
      </c>
      <c r="O171" s="30">
        <v>22170583</v>
      </c>
      <c r="P171" s="29">
        <v>11787922</v>
      </c>
      <c r="Q171" s="27">
        <v>7458030</v>
      </c>
      <c r="R171" s="30">
        <v>6272587</v>
      </c>
      <c r="S171" s="30">
        <v>25518539</v>
      </c>
      <c r="T171" s="29">
        <v>5626428</v>
      </c>
      <c r="U171" s="27">
        <v>5555197</v>
      </c>
      <c r="V171" s="30">
        <v>6743505</v>
      </c>
      <c r="W171" s="30">
        <v>17925130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81947594</v>
      </c>
      <c r="E172" s="27">
        <v>90102976</v>
      </c>
      <c r="F172" s="27">
        <v>82899774</v>
      </c>
      <c r="G172" s="28">
        <f t="shared" si="29"/>
        <v>0.9200558924934954</v>
      </c>
      <c r="H172" s="29">
        <v>4228675</v>
      </c>
      <c r="I172" s="27">
        <v>8442768</v>
      </c>
      <c r="J172" s="30">
        <v>4807514</v>
      </c>
      <c r="K172" s="30">
        <v>17478957</v>
      </c>
      <c r="L172" s="29">
        <v>3931183</v>
      </c>
      <c r="M172" s="27">
        <v>7365481</v>
      </c>
      <c r="N172" s="30">
        <v>10819113</v>
      </c>
      <c r="O172" s="30">
        <v>22115777</v>
      </c>
      <c r="P172" s="29">
        <v>6270277</v>
      </c>
      <c r="Q172" s="27">
        <v>5921424</v>
      </c>
      <c r="R172" s="30">
        <v>8525986</v>
      </c>
      <c r="S172" s="30">
        <v>20717687</v>
      </c>
      <c r="T172" s="29">
        <v>8612538</v>
      </c>
      <c r="U172" s="27">
        <v>4731767</v>
      </c>
      <c r="V172" s="30">
        <v>9243048</v>
      </c>
      <c r="W172" s="30">
        <v>22587353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545487296</v>
      </c>
      <c r="E173" s="27">
        <v>635567107</v>
      </c>
      <c r="F173" s="27">
        <v>563965399</v>
      </c>
      <c r="G173" s="28">
        <f t="shared" si="29"/>
        <v>0.8873420175282922</v>
      </c>
      <c r="H173" s="29">
        <v>39104821</v>
      </c>
      <c r="I173" s="27">
        <v>50296494</v>
      </c>
      <c r="J173" s="30">
        <v>52242033</v>
      </c>
      <c r="K173" s="30">
        <v>141643348</v>
      </c>
      <c r="L173" s="29">
        <v>46952959</v>
      </c>
      <c r="M173" s="27">
        <v>60471346</v>
      </c>
      <c r="N173" s="30">
        <v>45027366</v>
      </c>
      <c r="O173" s="30">
        <v>152451671</v>
      </c>
      <c r="P173" s="29">
        <v>40229540</v>
      </c>
      <c r="Q173" s="27">
        <v>48147896</v>
      </c>
      <c r="R173" s="30">
        <v>42288588</v>
      </c>
      <c r="S173" s="30">
        <v>130666024</v>
      </c>
      <c r="T173" s="29">
        <v>47684606</v>
      </c>
      <c r="U173" s="27">
        <v>42060159</v>
      </c>
      <c r="V173" s="30">
        <v>49459591</v>
      </c>
      <c r="W173" s="30">
        <v>139204356</v>
      </c>
    </row>
    <row r="174" spans="1:23" ht="12.75">
      <c r="A174" s="31"/>
      <c r="B174" s="32" t="s">
        <v>322</v>
      </c>
      <c r="C174" s="33"/>
      <c r="D174" s="34">
        <f>SUM(D169:D173)</f>
        <v>2012291883</v>
      </c>
      <c r="E174" s="35">
        <f>SUM(E169:E173)</f>
        <v>2171153716</v>
      </c>
      <c r="F174" s="35">
        <f>SUM(F169:F173)</f>
        <v>1971487329</v>
      </c>
      <c r="G174" s="36">
        <f aca="true" t="shared" si="34" ref="G174:G182">IF($E174=0,0,$F174/$E174)</f>
        <v>0.9080367338670736</v>
      </c>
      <c r="H174" s="37">
        <f aca="true" t="shared" si="35" ref="H174:W174">SUM(H169:H173)</f>
        <v>141676149</v>
      </c>
      <c r="I174" s="35">
        <f t="shared" si="35"/>
        <v>166015602</v>
      </c>
      <c r="J174" s="38">
        <f t="shared" si="35"/>
        <v>175645180</v>
      </c>
      <c r="K174" s="38">
        <f t="shared" si="35"/>
        <v>483336931</v>
      </c>
      <c r="L174" s="37">
        <f t="shared" si="35"/>
        <v>153618029</v>
      </c>
      <c r="M174" s="35">
        <f t="shared" si="35"/>
        <v>164893420</v>
      </c>
      <c r="N174" s="38">
        <f t="shared" si="35"/>
        <v>180832704</v>
      </c>
      <c r="O174" s="38">
        <f t="shared" si="35"/>
        <v>499344153</v>
      </c>
      <c r="P174" s="37">
        <f t="shared" si="35"/>
        <v>145364997</v>
      </c>
      <c r="Q174" s="35">
        <f t="shared" si="35"/>
        <v>150205909</v>
      </c>
      <c r="R174" s="38">
        <f t="shared" si="35"/>
        <v>164602350</v>
      </c>
      <c r="S174" s="38">
        <f t="shared" si="35"/>
        <v>460173256</v>
      </c>
      <c r="T174" s="37">
        <f t="shared" si="35"/>
        <v>156937450</v>
      </c>
      <c r="U174" s="35">
        <f t="shared" si="35"/>
        <v>165126858</v>
      </c>
      <c r="V174" s="38">
        <f t="shared" si="35"/>
        <v>206568681</v>
      </c>
      <c r="W174" s="38">
        <f t="shared" si="35"/>
        <v>528632989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83569309</v>
      </c>
      <c r="E175" s="27">
        <v>83713000</v>
      </c>
      <c r="F175" s="27">
        <v>84842562</v>
      </c>
      <c r="G175" s="28">
        <f t="shared" si="34"/>
        <v>1.0134932686679488</v>
      </c>
      <c r="H175" s="29">
        <v>4732834</v>
      </c>
      <c r="I175" s="27">
        <v>6662415</v>
      </c>
      <c r="J175" s="30">
        <v>7620120</v>
      </c>
      <c r="K175" s="30">
        <v>19015369</v>
      </c>
      <c r="L175" s="29">
        <v>7025665</v>
      </c>
      <c r="M175" s="27">
        <v>6987710</v>
      </c>
      <c r="N175" s="30">
        <v>7785943</v>
      </c>
      <c r="O175" s="30">
        <v>21799318</v>
      </c>
      <c r="P175" s="29">
        <v>5061723</v>
      </c>
      <c r="Q175" s="27">
        <v>5516450</v>
      </c>
      <c r="R175" s="30">
        <v>5803757</v>
      </c>
      <c r="S175" s="30">
        <v>16381930</v>
      </c>
      <c r="T175" s="29">
        <v>8540148</v>
      </c>
      <c r="U175" s="27">
        <v>6026603</v>
      </c>
      <c r="V175" s="30">
        <v>13079194</v>
      </c>
      <c r="W175" s="30">
        <v>27645945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40005500</v>
      </c>
      <c r="E176" s="27">
        <v>43637695</v>
      </c>
      <c r="F176" s="27">
        <v>45465026</v>
      </c>
      <c r="G176" s="28">
        <f t="shared" si="34"/>
        <v>1.0418750577912055</v>
      </c>
      <c r="H176" s="29">
        <v>4047014</v>
      </c>
      <c r="I176" s="27">
        <v>3687991</v>
      </c>
      <c r="J176" s="30">
        <v>4264230</v>
      </c>
      <c r="K176" s="30">
        <v>11999235</v>
      </c>
      <c r="L176" s="29">
        <v>5112771</v>
      </c>
      <c r="M176" s="27">
        <v>3894905</v>
      </c>
      <c r="N176" s="30">
        <v>5110932</v>
      </c>
      <c r="O176" s="30">
        <v>14118608</v>
      </c>
      <c r="P176" s="29">
        <v>2447633</v>
      </c>
      <c r="Q176" s="27">
        <v>2292616</v>
      </c>
      <c r="R176" s="30">
        <v>3459394</v>
      </c>
      <c r="S176" s="30">
        <v>8199643</v>
      </c>
      <c r="T176" s="29">
        <v>3093698</v>
      </c>
      <c r="U176" s="27">
        <v>2920339</v>
      </c>
      <c r="V176" s="30">
        <v>5133503</v>
      </c>
      <c r="W176" s="30">
        <v>11147540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271696587</v>
      </c>
      <c r="E177" s="27">
        <v>272638160</v>
      </c>
      <c r="F177" s="27">
        <v>250666243</v>
      </c>
      <c r="G177" s="28">
        <f t="shared" si="34"/>
        <v>0.9194099718102557</v>
      </c>
      <c r="H177" s="29">
        <v>21935317</v>
      </c>
      <c r="I177" s="27">
        <v>29590948</v>
      </c>
      <c r="J177" s="30">
        <v>22082890</v>
      </c>
      <c r="K177" s="30">
        <v>73609155</v>
      </c>
      <c r="L177" s="29">
        <v>18357546</v>
      </c>
      <c r="M177" s="27">
        <v>20833506</v>
      </c>
      <c r="N177" s="30">
        <v>19251614</v>
      </c>
      <c r="O177" s="30">
        <v>58442666</v>
      </c>
      <c r="P177" s="29">
        <v>16618318</v>
      </c>
      <c r="Q177" s="27">
        <v>22895707</v>
      </c>
      <c r="R177" s="30">
        <v>16114729</v>
      </c>
      <c r="S177" s="30">
        <v>55628754</v>
      </c>
      <c r="T177" s="29">
        <v>16825491</v>
      </c>
      <c r="U177" s="27">
        <v>17329363</v>
      </c>
      <c r="V177" s="30">
        <v>28830814</v>
      </c>
      <c r="W177" s="30">
        <v>62985668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114652072</v>
      </c>
      <c r="E178" s="27">
        <v>119797234</v>
      </c>
      <c r="F178" s="27">
        <v>71597336</v>
      </c>
      <c r="G178" s="28">
        <f t="shared" si="34"/>
        <v>0.597654333154303</v>
      </c>
      <c r="H178" s="29">
        <v>4577931</v>
      </c>
      <c r="I178" s="27">
        <v>5216999</v>
      </c>
      <c r="J178" s="30">
        <v>5270717</v>
      </c>
      <c r="K178" s="30">
        <v>15065647</v>
      </c>
      <c r="L178" s="29">
        <v>5822005</v>
      </c>
      <c r="M178" s="27">
        <v>7053792</v>
      </c>
      <c r="N178" s="30">
        <v>7067079</v>
      </c>
      <c r="O178" s="30">
        <v>19942876</v>
      </c>
      <c r="P178" s="29">
        <v>5397052</v>
      </c>
      <c r="Q178" s="27">
        <v>0</v>
      </c>
      <c r="R178" s="30">
        <v>5433747</v>
      </c>
      <c r="S178" s="30">
        <v>10830799</v>
      </c>
      <c r="T178" s="29">
        <v>11897968</v>
      </c>
      <c r="U178" s="27">
        <v>5979647</v>
      </c>
      <c r="V178" s="30">
        <v>7880399</v>
      </c>
      <c r="W178" s="30">
        <v>25758014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147096900</v>
      </c>
      <c r="E179" s="27">
        <v>152075743</v>
      </c>
      <c r="F179" s="27">
        <v>149853364</v>
      </c>
      <c r="G179" s="28">
        <f t="shared" si="34"/>
        <v>0.9853863676339231</v>
      </c>
      <c r="H179" s="29">
        <v>10763044</v>
      </c>
      <c r="I179" s="27">
        <v>11489744</v>
      </c>
      <c r="J179" s="30">
        <v>11415553</v>
      </c>
      <c r="K179" s="30">
        <v>33668341</v>
      </c>
      <c r="L179" s="29">
        <v>12089516</v>
      </c>
      <c r="M179" s="27">
        <v>11830789</v>
      </c>
      <c r="N179" s="30">
        <v>14787824</v>
      </c>
      <c r="O179" s="30">
        <v>38708129</v>
      </c>
      <c r="P179" s="29">
        <v>11458011</v>
      </c>
      <c r="Q179" s="27">
        <v>11898116</v>
      </c>
      <c r="R179" s="30">
        <v>12370500</v>
      </c>
      <c r="S179" s="30">
        <v>35726627</v>
      </c>
      <c r="T179" s="29">
        <v>12152617</v>
      </c>
      <c r="U179" s="27">
        <v>14025922</v>
      </c>
      <c r="V179" s="30">
        <v>15571728</v>
      </c>
      <c r="W179" s="30">
        <v>41750267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341158319</v>
      </c>
      <c r="E180" s="27">
        <v>376281053</v>
      </c>
      <c r="F180" s="27">
        <v>262609654</v>
      </c>
      <c r="G180" s="28">
        <f t="shared" si="34"/>
        <v>0.697908257421614</v>
      </c>
      <c r="H180" s="29">
        <v>16686158</v>
      </c>
      <c r="I180" s="27">
        <v>23385310</v>
      </c>
      <c r="J180" s="30">
        <v>26535591</v>
      </c>
      <c r="K180" s="30">
        <v>66607059</v>
      </c>
      <c r="L180" s="29">
        <v>23140849</v>
      </c>
      <c r="M180" s="27">
        <v>23726270</v>
      </c>
      <c r="N180" s="30">
        <v>24587853</v>
      </c>
      <c r="O180" s="30">
        <v>71454972</v>
      </c>
      <c r="P180" s="29">
        <v>26852230</v>
      </c>
      <c r="Q180" s="27">
        <v>24564101</v>
      </c>
      <c r="R180" s="30">
        <v>24278178</v>
      </c>
      <c r="S180" s="30">
        <v>75694509</v>
      </c>
      <c r="T180" s="29">
        <v>27393730</v>
      </c>
      <c r="U180" s="27">
        <v>21459384</v>
      </c>
      <c r="V180" s="30">
        <v>0</v>
      </c>
      <c r="W180" s="30">
        <v>48853114</v>
      </c>
    </row>
    <row r="181" spans="1:23" ht="12.75">
      <c r="A181" s="53"/>
      <c r="B181" s="54" t="s">
        <v>335</v>
      </c>
      <c r="C181" s="55"/>
      <c r="D181" s="56">
        <f>SUM(D175:D180)</f>
        <v>998178687</v>
      </c>
      <c r="E181" s="57">
        <f>SUM(E175:E180)</f>
        <v>1048142885</v>
      </c>
      <c r="F181" s="57">
        <f>SUM(F175:F180)</f>
        <v>865034185</v>
      </c>
      <c r="G181" s="58">
        <f t="shared" si="34"/>
        <v>0.825301776484415</v>
      </c>
      <c r="H181" s="59">
        <f aca="true" t="shared" si="36" ref="H181:W181">SUM(H175:H180)</f>
        <v>62742298</v>
      </c>
      <c r="I181" s="57">
        <f t="shared" si="36"/>
        <v>80033407</v>
      </c>
      <c r="J181" s="60">
        <f t="shared" si="36"/>
        <v>77189101</v>
      </c>
      <c r="K181" s="60">
        <f t="shared" si="36"/>
        <v>219964806</v>
      </c>
      <c r="L181" s="59">
        <f t="shared" si="36"/>
        <v>71548352</v>
      </c>
      <c r="M181" s="57">
        <f t="shared" si="36"/>
        <v>74326972</v>
      </c>
      <c r="N181" s="60">
        <f t="shared" si="36"/>
        <v>78591245</v>
      </c>
      <c r="O181" s="60">
        <f t="shared" si="36"/>
        <v>224466569</v>
      </c>
      <c r="P181" s="59">
        <f t="shared" si="36"/>
        <v>67834967</v>
      </c>
      <c r="Q181" s="57">
        <f t="shared" si="36"/>
        <v>67166990</v>
      </c>
      <c r="R181" s="60">
        <f t="shared" si="36"/>
        <v>67460305</v>
      </c>
      <c r="S181" s="60">
        <f t="shared" si="36"/>
        <v>202462262</v>
      </c>
      <c r="T181" s="59">
        <f t="shared" si="36"/>
        <v>79903652</v>
      </c>
      <c r="U181" s="57">
        <f t="shared" si="36"/>
        <v>67741258</v>
      </c>
      <c r="V181" s="60">
        <f t="shared" si="36"/>
        <v>70495638</v>
      </c>
      <c r="W181" s="60">
        <f t="shared" si="36"/>
        <v>218140548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47400432979</v>
      </c>
      <c r="E182" s="43">
        <f>SUM(E110,E112:E118,E120:E127,E129:E134,E136:E140,E142:E145,E147:E152,E154:E159,E161:E167,E169:E173,E175:E180)</f>
        <v>48096051182</v>
      </c>
      <c r="F182" s="43">
        <f>SUM(F110,F112:F118,F120:F127,F129:F134,F136:F140,F142:F145,F147:F152,F154:F159,F161:F167,F169:F173,F175:F180)</f>
        <v>44843804296</v>
      </c>
      <c r="G182" s="44">
        <f t="shared" si="34"/>
        <v>0.9323801683075147</v>
      </c>
      <c r="H182" s="45">
        <f aca="true" t="shared" si="37" ref="H182:W182">SUM(H110,H112:H118,H120:H127,H129:H134,H136:H140,H142:H145,H147:H152,H154:H159,H161:H167,H169:H173,H175:H180)</f>
        <v>3219533525</v>
      </c>
      <c r="I182" s="43">
        <f t="shared" si="37"/>
        <v>4055900947</v>
      </c>
      <c r="J182" s="46">
        <f t="shared" si="37"/>
        <v>3492753940</v>
      </c>
      <c r="K182" s="46">
        <f t="shared" si="37"/>
        <v>10768188412</v>
      </c>
      <c r="L182" s="45">
        <f t="shared" si="37"/>
        <v>3588836035</v>
      </c>
      <c r="M182" s="43">
        <f t="shared" si="37"/>
        <v>4027459480</v>
      </c>
      <c r="N182" s="46">
        <f t="shared" si="37"/>
        <v>3916221096</v>
      </c>
      <c r="O182" s="46">
        <f t="shared" si="37"/>
        <v>11532516611</v>
      </c>
      <c r="P182" s="45">
        <f t="shared" si="37"/>
        <v>3263312582</v>
      </c>
      <c r="Q182" s="43">
        <f t="shared" si="37"/>
        <v>3243752484</v>
      </c>
      <c r="R182" s="46">
        <f t="shared" si="37"/>
        <v>4020892675</v>
      </c>
      <c r="S182" s="46">
        <f t="shared" si="37"/>
        <v>10527957741</v>
      </c>
      <c r="T182" s="45">
        <f t="shared" si="37"/>
        <v>3466652414</v>
      </c>
      <c r="U182" s="43">
        <f t="shared" si="37"/>
        <v>3512191937</v>
      </c>
      <c r="V182" s="46">
        <f t="shared" si="37"/>
        <v>5036297181</v>
      </c>
      <c r="W182" s="46">
        <f t="shared" si="37"/>
        <v>12015141532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235438450</v>
      </c>
      <c r="E185" s="27">
        <v>238814287</v>
      </c>
      <c r="F185" s="27">
        <v>156618698</v>
      </c>
      <c r="G185" s="28">
        <f aca="true" t="shared" si="38" ref="G185:G220">IF($E185=0,0,$F185/$E185)</f>
        <v>0.6558179578259486</v>
      </c>
      <c r="H185" s="29">
        <v>12662640</v>
      </c>
      <c r="I185" s="27">
        <v>12932344</v>
      </c>
      <c r="J185" s="30">
        <v>13901046</v>
      </c>
      <c r="K185" s="30">
        <v>39496030</v>
      </c>
      <c r="L185" s="29">
        <v>13871246</v>
      </c>
      <c r="M185" s="27">
        <v>13306738</v>
      </c>
      <c r="N185" s="30">
        <v>14300269</v>
      </c>
      <c r="O185" s="30">
        <v>41478253</v>
      </c>
      <c r="P185" s="29">
        <v>0</v>
      </c>
      <c r="Q185" s="27">
        <v>12885885</v>
      </c>
      <c r="R185" s="30">
        <v>14685074</v>
      </c>
      <c r="S185" s="30">
        <v>27570959</v>
      </c>
      <c r="T185" s="29">
        <v>13295470</v>
      </c>
      <c r="U185" s="27">
        <v>14798771</v>
      </c>
      <c r="V185" s="30">
        <v>19979215</v>
      </c>
      <c r="W185" s="30">
        <v>48073456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164150748</v>
      </c>
      <c r="E186" s="27">
        <v>159089854</v>
      </c>
      <c r="F186" s="27">
        <v>145592778</v>
      </c>
      <c r="G186" s="28">
        <f t="shared" si="38"/>
        <v>0.9151606739170179</v>
      </c>
      <c r="H186" s="29">
        <v>9788397</v>
      </c>
      <c r="I186" s="27">
        <v>10534911</v>
      </c>
      <c r="J186" s="30">
        <v>10682563</v>
      </c>
      <c r="K186" s="30">
        <v>31005871</v>
      </c>
      <c r="L186" s="29">
        <v>10075313</v>
      </c>
      <c r="M186" s="27">
        <v>9136142</v>
      </c>
      <c r="N186" s="30">
        <v>11826410</v>
      </c>
      <c r="O186" s="30">
        <v>31037865</v>
      </c>
      <c r="P186" s="29">
        <v>9837391</v>
      </c>
      <c r="Q186" s="27">
        <v>12463554</v>
      </c>
      <c r="R186" s="30">
        <v>11738198</v>
      </c>
      <c r="S186" s="30">
        <v>34039143</v>
      </c>
      <c r="T186" s="29">
        <v>14422207</v>
      </c>
      <c r="U186" s="27">
        <v>19250085</v>
      </c>
      <c r="V186" s="30">
        <v>15837607</v>
      </c>
      <c r="W186" s="30">
        <v>49509899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851014349</v>
      </c>
      <c r="E187" s="27">
        <v>862923175</v>
      </c>
      <c r="F187" s="27">
        <v>693876264</v>
      </c>
      <c r="G187" s="28">
        <f t="shared" si="38"/>
        <v>0.8040996975194229</v>
      </c>
      <c r="H187" s="29">
        <v>36159051</v>
      </c>
      <c r="I187" s="27">
        <v>71915063</v>
      </c>
      <c r="J187" s="30">
        <v>56896478</v>
      </c>
      <c r="K187" s="30">
        <v>164970592</v>
      </c>
      <c r="L187" s="29">
        <v>51948094</v>
      </c>
      <c r="M187" s="27">
        <v>76026957</v>
      </c>
      <c r="N187" s="30">
        <v>61434142</v>
      </c>
      <c r="O187" s="30">
        <v>189409193</v>
      </c>
      <c r="P187" s="29">
        <v>51678527</v>
      </c>
      <c r="Q187" s="27">
        <v>54753677</v>
      </c>
      <c r="R187" s="30">
        <v>56388760</v>
      </c>
      <c r="S187" s="30">
        <v>162820964</v>
      </c>
      <c r="T187" s="29">
        <v>57876642</v>
      </c>
      <c r="U187" s="27">
        <v>55074142</v>
      </c>
      <c r="V187" s="30">
        <v>63724731</v>
      </c>
      <c r="W187" s="30">
        <v>176675515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438818631</v>
      </c>
      <c r="E188" s="27">
        <v>447177511</v>
      </c>
      <c r="F188" s="27">
        <v>274281409</v>
      </c>
      <c r="G188" s="28">
        <f t="shared" si="38"/>
        <v>0.6133613660191423</v>
      </c>
      <c r="H188" s="29">
        <v>25536548</v>
      </c>
      <c r="I188" s="27">
        <v>19613542</v>
      </c>
      <c r="J188" s="30">
        <v>21858181</v>
      </c>
      <c r="K188" s="30">
        <v>67008271</v>
      </c>
      <c r="L188" s="29">
        <v>29578880</v>
      </c>
      <c r="M188" s="27">
        <v>31744407</v>
      </c>
      <c r="N188" s="30">
        <v>18689085</v>
      </c>
      <c r="O188" s="30">
        <v>80012372</v>
      </c>
      <c r="P188" s="29">
        <v>15204336</v>
      </c>
      <c r="Q188" s="27">
        <v>27120400</v>
      </c>
      <c r="R188" s="30">
        <v>19031897</v>
      </c>
      <c r="S188" s="30">
        <v>61356633</v>
      </c>
      <c r="T188" s="29">
        <v>1377499</v>
      </c>
      <c r="U188" s="27">
        <v>44714355</v>
      </c>
      <c r="V188" s="30">
        <v>19812279</v>
      </c>
      <c r="W188" s="30">
        <v>65904133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132706615</v>
      </c>
      <c r="E189" s="27">
        <v>132706615</v>
      </c>
      <c r="F189" s="27">
        <v>69321965</v>
      </c>
      <c r="G189" s="28">
        <f t="shared" si="38"/>
        <v>0.5223700792910738</v>
      </c>
      <c r="H189" s="29">
        <v>4620375</v>
      </c>
      <c r="I189" s="27">
        <v>5532993</v>
      </c>
      <c r="J189" s="30">
        <v>6008191</v>
      </c>
      <c r="K189" s="30">
        <v>16161559</v>
      </c>
      <c r="L189" s="29">
        <v>7432962</v>
      </c>
      <c r="M189" s="27">
        <v>5252285</v>
      </c>
      <c r="N189" s="30">
        <v>6184577</v>
      </c>
      <c r="O189" s="30">
        <v>18869824</v>
      </c>
      <c r="P189" s="29">
        <v>5986523</v>
      </c>
      <c r="Q189" s="27">
        <v>5236208</v>
      </c>
      <c r="R189" s="30">
        <v>7774074</v>
      </c>
      <c r="S189" s="30">
        <v>18996805</v>
      </c>
      <c r="T189" s="29">
        <v>8451654</v>
      </c>
      <c r="U189" s="27">
        <v>6842123</v>
      </c>
      <c r="V189" s="30">
        <v>0</v>
      </c>
      <c r="W189" s="30">
        <v>15293777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894275745</v>
      </c>
      <c r="E190" s="27">
        <v>802147349</v>
      </c>
      <c r="F190" s="27">
        <v>431849564</v>
      </c>
      <c r="G190" s="28">
        <f t="shared" si="38"/>
        <v>0.5383668780285403</v>
      </c>
      <c r="H190" s="29">
        <v>21453249</v>
      </c>
      <c r="I190" s="27">
        <v>21174021</v>
      </c>
      <c r="J190" s="30">
        <v>33617592</v>
      </c>
      <c r="K190" s="30">
        <v>76244862</v>
      </c>
      <c r="L190" s="29">
        <v>28785942</v>
      </c>
      <c r="M190" s="27">
        <v>30967443</v>
      </c>
      <c r="N190" s="30">
        <v>58913529</v>
      </c>
      <c r="O190" s="30">
        <v>118666914</v>
      </c>
      <c r="P190" s="29">
        <v>53680572</v>
      </c>
      <c r="Q190" s="27">
        <v>33362127</v>
      </c>
      <c r="R190" s="30">
        <v>49732801</v>
      </c>
      <c r="S190" s="30">
        <v>136775500</v>
      </c>
      <c r="T190" s="29">
        <v>55026808</v>
      </c>
      <c r="U190" s="27">
        <v>45135480</v>
      </c>
      <c r="V190" s="30">
        <v>0</v>
      </c>
      <c r="W190" s="30">
        <v>100162288</v>
      </c>
    </row>
    <row r="191" spans="1:23" ht="12.75">
      <c r="A191" s="31"/>
      <c r="B191" s="32" t="s">
        <v>350</v>
      </c>
      <c r="C191" s="33"/>
      <c r="D191" s="34">
        <f>SUM(D185:D190)</f>
        <v>2716404538</v>
      </c>
      <c r="E191" s="35">
        <f>SUM(E185:E190)</f>
        <v>2642858791</v>
      </c>
      <c r="F191" s="35">
        <f>SUM(F185:F190)</f>
        <v>1771540678</v>
      </c>
      <c r="G191" s="36">
        <f t="shared" si="38"/>
        <v>0.6703122709517476</v>
      </c>
      <c r="H191" s="37">
        <f aca="true" t="shared" si="39" ref="H191:W191">SUM(H185:H190)</f>
        <v>110220260</v>
      </c>
      <c r="I191" s="35">
        <f t="shared" si="39"/>
        <v>141702874</v>
      </c>
      <c r="J191" s="38">
        <f t="shared" si="39"/>
        <v>142964051</v>
      </c>
      <c r="K191" s="38">
        <f t="shared" si="39"/>
        <v>394887185</v>
      </c>
      <c r="L191" s="37">
        <f t="shared" si="39"/>
        <v>141692437</v>
      </c>
      <c r="M191" s="35">
        <f t="shared" si="39"/>
        <v>166433972</v>
      </c>
      <c r="N191" s="38">
        <f t="shared" si="39"/>
        <v>171348012</v>
      </c>
      <c r="O191" s="38">
        <f t="shared" si="39"/>
        <v>479474421</v>
      </c>
      <c r="P191" s="37">
        <f t="shared" si="39"/>
        <v>136387349</v>
      </c>
      <c r="Q191" s="35">
        <f t="shared" si="39"/>
        <v>145821851</v>
      </c>
      <c r="R191" s="38">
        <f t="shared" si="39"/>
        <v>159350804</v>
      </c>
      <c r="S191" s="38">
        <f t="shared" si="39"/>
        <v>441560004</v>
      </c>
      <c r="T191" s="37">
        <f t="shared" si="39"/>
        <v>150450280</v>
      </c>
      <c r="U191" s="35">
        <f t="shared" si="39"/>
        <v>185814956</v>
      </c>
      <c r="V191" s="38">
        <f t="shared" si="39"/>
        <v>119353832</v>
      </c>
      <c r="W191" s="38">
        <f t="shared" si="39"/>
        <v>455619068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195663668</v>
      </c>
      <c r="E192" s="27">
        <v>224175872</v>
      </c>
      <c r="F192" s="27">
        <v>248016132</v>
      </c>
      <c r="G192" s="28">
        <f t="shared" si="38"/>
        <v>1.1063462351559403</v>
      </c>
      <c r="H192" s="29">
        <v>31852818</v>
      </c>
      <c r="I192" s="27">
        <v>20650143</v>
      </c>
      <c r="J192" s="30">
        <v>23525351</v>
      </c>
      <c r="K192" s="30">
        <v>76028312</v>
      </c>
      <c r="L192" s="29">
        <v>23349973</v>
      </c>
      <c r="M192" s="27">
        <v>18543245</v>
      </c>
      <c r="N192" s="30">
        <v>34663027</v>
      </c>
      <c r="O192" s="30">
        <v>76556245</v>
      </c>
      <c r="P192" s="29">
        <v>11337180</v>
      </c>
      <c r="Q192" s="27">
        <v>11690321</v>
      </c>
      <c r="R192" s="30">
        <v>25776860</v>
      </c>
      <c r="S192" s="30">
        <v>48804361</v>
      </c>
      <c r="T192" s="29">
        <v>15143693</v>
      </c>
      <c r="U192" s="27">
        <v>15826451</v>
      </c>
      <c r="V192" s="30">
        <v>15657070</v>
      </c>
      <c r="W192" s="30">
        <v>46627214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71383597</v>
      </c>
      <c r="E193" s="27">
        <v>70619616</v>
      </c>
      <c r="F193" s="27">
        <v>74828755</v>
      </c>
      <c r="G193" s="28">
        <f t="shared" si="38"/>
        <v>1.0596029720694036</v>
      </c>
      <c r="H193" s="29">
        <v>3470886</v>
      </c>
      <c r="I193" s="27">
        <v>14652068</v>
      </c>
      <c r="J193" s="30">
        <v>7935823</v>
      </c>
      <c r="K193" s="30">
        <v>26058777</v>
      </c>
      <c r="L193" s="29">
        <v>8204240</v>
      </c>
      <c r="M193" s="27">
        <v>5853624</v>
      </c>
      <c r="N193" s="30">
        <v>6939974</v>
      </c>
      <c r="O193" s="30">
        <v>20997838</v>
      </c>
      <c r="P193" s="29">
        <v>4054689</v>
      </c>
      <c r="Q193" s="27">
        <v>7407240</v>
      </c>
      <c r="R193" s="30">
        <v>6510542</v>
      </c>
      <c r="S193" s="30">
        <v>17972471</v>
      </c>
      <c r="T193" s="29">
        <v>3904619</v>
      </c>
      <c r="U193" s="27">
        <v>3137659</v>
      </c>
      <c r="V193" s="30">
        <v>2757391</v>
      </c>
      <c r="W193" s="30">
        <v>9799669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549786776</v>
      </c>
      <c r="E194" s="27">
        <v>581913962</v>
      </c>
      <c r="F194" s="27">
        <v>489442352</v>
      </c>
      <c r="G194" s="28">
        <f t="shared" si="38"/>
        <v>0.8410905803287806</v>
      </c>
      <c r="H194" s="29">
        <v>30973601</v>
      </c>
      <c r="I194" s="27">
        <v>34611086</v>
      </c>
      <c r="J194" s="30">
        <v>38304254</v>
      </c>
      <c r="K194" s="30">
        <v>103888941</v>
      </c>
      <c r="L194" s="29">
        <v>33929925</v>
      </c>
      <c r="M194" s="27">
        <v>39763197</v>
      </c>
      <c r="N194" s="30">
        <v>37220709</v>
      </c>
      <c r="O194" s="30">
        <v>110913831</v>
      </c>
      <c r="P194" s="29">
        <v>32713482</v>
      </c>
      <c r="Q194" s="27">
        <v>35854141</v>
      </c>
      <c r="R194" s="30">
        <v>32971054</v>
      </c>
      <c r="S194" s="30">
        <v>101538677</v>
      </c>
      <c r="T194" s="29">
        <v>40168530</v>
      </c>
      <c r="U194" s="27">
        <v>32349438</v>
      </c>
      <c r="V194" s="30">
        <v>100582935</v>
      </c>
      <c r="W194" s="30">
        <v>173100903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746269000</v>
      </c>
      <c r="E195" s="27">
        <v>764666000</v>
      </c>
      <c r="F195" s="27">
        <v>626106760</v>
      </c>
      <c r="G195" s="28">
        <f t="shared" si="38"/>
        <v>0.8187976972952897</v>
      </c>
      <c r="H195" s="29">
        <v>101040448</v>
      </c>
      <c r="I195" s="27">
        <v>33865745</v>
      </c>
      <c r="J195" s="30">
        <v>38694278</v>
      </c>
      <c r="K195" s="30">
        <v>173600471</v>
      </c>
      <c r="L195" s="29">
        <v>30012110</v>
      </c>
      <c r="M195" s="27">
        <v>33120746</v>
      </c>
      <c r="N195" s="30">
        <v>90925049</v>
      </c>
      <c r="O195" s="30">
        <v>154057905</v>
      </c>
      <c r="P195" s="29">
        <v>32965674</v>
      </c>
      <c r="Q195" s="27">
        <v>37236505</v>
      </c>
      <c r="R195" s="30">
        <v>63774000</v>
      </c>
      <c r="S195" s="30">
        <v>133976179</v>
      </c>
      <c r="T195" s="29">
        <v>38081648</v>
      </c>
      <c r="U195" s="27">
        <v>34534981</v>
      </c>
      <c r="V195" s="30">
        <v>91855576</v>
      </c>
      <c r="W195" s="30">
        <v>164472205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800549000</v>
      </c>
      <c r="E196" s="27">
        <v>708827269</v>
      </c>
      <c r="F196" s="27">
        <v>639425523</v>
      </c>
      <c r="G196" s="28">
        <f t="shared" si="38"/>
        <v>0.9020893396244325</v>
      </c>
      <c r="H196" s="29">
        <v>39414971</v>
      </c>
      <c r="I196" s="27">
        <v>46943443</v>
      </c>
      <c r="J196" s="30">
        <v>52796082</v>
      </c>
      <c r="K196" s="30">
        <v>139154496</v>
      </c>
      <c r="L196" s="29">
        <v>64781085</v>
      </c>
      <c r="M196" s="27">
        <v>46546128</v>
      </c>
      <c r="N196" s="30">
        <v>54301432</v>
      </c>
      <c r="O196" s="30">
        <v>165628645</v>
      </c>
      <c r="P196" s="29">
        <v>15788430</v>
      </c>
      <c r="Q196" s="27">
        <v>126788000</v>
      </c>
      <c r="R196" s="30">
        <v>69784020</v>
      </c>
      <c r="S196" s="30">
        <v>212360450</v>
      </c>
      <c r="T196" s="29">
        <v>61998447</v>
      </c>
      <c r="U196" s="27">
        <v>0</v>
      </c>
      <c r="V196" s="30">
        <v>60283485</v>
      </c>
      <c r="W196" s="30">
        <v>122281932</v>
      </c>
    </row>
    <row r="197" spans="1:23" ht="12.75">
      <c r="A197" s="31"/>
      <c r="B197" s="32" t="s">
        <v>361</v>
      </c>
      <c r="C197" s="33"/>
      <c r="D197" s="34">
        <f>SUM(D192:D196)</f>
        <v>2363652041</v>
      </c>
      <c r="E197" s="35">
        <f>SUM(E192:E196)</f>
        <v>2350202719</v>
      </c>
      <c r="F197" s="35">
        <f>SUM(F192:F196)</f>
        <v>2077819522</v>
      </c>
      <c r="G197" s="36">
        <f t="shared" si="38"/>
        <v>0.8841022543298317</v>
      </c>
      <c r="H197" s="37">
        <f aca="true" t="shared" si="40" ref="H197:W197">SUM(H192:H196)</f>
        <v>206752724</v>
      </c>
      <c r="I197" s="35">
        <f t="shared" si="40"/>
        <v>150722485</v>
      </c>
      <c r="J197" s="38">
        <f t="shared" si="40"/>
        <v>161255788</v>
      </c>
      <c r="K197" s="38">
        <f t="shared" si="40"/>
        <v>518730997</v>
      </c>
      <c r="L197" s="37">
        <f t="shared" si="40"/>
        <v>160277333</v>
      </c>
      <c r="M197" s="35">
        <f t="shared" si="40"/>
        <v>143826940</v>
      </c>
      <c r="N197" s="38">
        <f t="shared" si="40"/>
        <v>224050191</v>
      </c>
      <c r="O197" s="38">
        <f t="shared" si="40"/>
        <v>528154464</v>
      </c>
      <c r="P197" s="37">
        <f t="shared" si="40"/>
        <v>96859455</v>
      </c>
      <c r="Q197" s="35">
        <f t="shared" si="40"/>
        <v>218976207</v>
      </c>
      <c r="R197" s="38">
        <f t="shared" si="40"/>
        <v>198816476</v>
      </c>
      <c r="S197" s="38">
        <f t="shared" si="40"/>
        <v>514652138</v>
      </c>
      <c r="T197" s="37">
        <f t="shared" si="40"/>
        <v>159296937</v>
      </c>
      <c r="U197" s="35">
        <f t="shared" si="40"/>
        <v>85848529</v>
      </c>
      <c r="V197" s="38">
        <f t="shared" si="40"/>
        <v>271136457</v>
      </c>
      <c r="W197" s="38">
        <f t="shared" si="40"/>
        <v>516281923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159469079</v>
      </c>
      <c r="E198" s="27">
        <v>162282479</v>
      </c>
      <c r="F198" s="27">
        <v>133551522</v>
      </c>
      <c r="G198" s="28">
        <f t="shared" si="38"/>
        <v>0.8229571228080635</v>
      </c>
      <c r="H198" s="29">
        <v>8861246</v>
      </c>
      <c r="I198" s="27">
        <v>10555407</v>
      </c>
      <c r="J198" s="30">
        <v>12987329</v>
      </c>
      <c r="K198" s="30">
        <v>32403982</v>
      </c>
      <c r="L198" s="29">
        <v>10674868</v>
      </c>
      <c r="M198" s="27">
        <v>12950246</v>
      </c>
      <c r="N198" s="30">
        <v>11566362</v>
      </c>
      <c r="O198" s="30">
        <v>35191476</v>
      </c>
      <c r="P198" s="29">
        <v>10370658</v>
      </c>
      <c r="Q198" s="27">
        <v>13683357</v>
      </c>
      <c r="R198" s="30">
        <v>11686813</v>
      </c>
      <c r="S198" s="30">
        <v>35740828</v>
      </c>
      <c r="T198" s="29">
        <v>11633442</v>
      </c>
      <c r="U198" s="27">
        <v>9610466</v>
      </c>
      <c r="V198" s="30">
        <v>8971328</v>
      </c>
      <c r="W198" s="30">
        <v>30215236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111409622</v>
      </c>
      <c r="E199" s="27">
        <v>108812590</v>
      </c>
      <c r="F199" s="27">
        <v>74920797</v>
      </c>
      <c r="G199" s="28">
        <f t="shared" si="38"/>
        <v>0.6885305919103663</v>
      </c>
      <c r="H199" s="29">
        <v>6803762</v>
      </c>
      <c r="I199" s="27">
        <v>4484834</v>
      </c>
      <c r="J199" s="30">
        <v>5177432</v>
      </c>
      <c r="K199" s="30">
        <v>16466028</v>
      </c>
      <c r="L199" s="29">
        <v>6982719</v>
      </c>
      <c r="M199" s="27">
        <v>6106610</v>
      </c>
      <c r="N199" s="30">
        <v>6229610</v>
      </c>
      <c r="O199" s="30">
        <v>19318939</v>
      </c>
      <c r="P199" s="29">
        <v>5369554</v>
      </c>
      <c r="Q199" s="27">
        <v>4507871</v>
      </c>
      <c r="R199" s="30">
        <v>8091289</v>
      </c>
      <c r="S199" s="30">
        <v>17968714</v>
      </c>
      <c r="T199" s="29">
        <v>6892606</v>
      </c>
      <c r="U199" s="27">
        <v>7906185</v>
      </c>
      <c r="V199" s="30">
        <v>6368325</v>
      </c>
      <c r="W199" s="30">
        <v>21167116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117321404</v>
      </c>
      <c r="E200" s="27">
        <v>124146306</v>
      </c>
      <c r="F200" s="27">
        <v>108018886</v>
      </c>
      <c r="G200" s="28">
        <f t="shared" si="38"/>
        <v>0.8700934363685376</v>
      </c>
      <c r="H200" s="29">
        <v>9789622</v>
      </c>
      <c r="I200" s="27">
        <v>7120939</v>
      </c>
      <c r="J200" s="30">
        <v>8709376</v>
      </c>
      <c r="K200" s="30">
        <v>25619937</v>
      </c>
      <c r="L200" s="29">
        <v>7664153</v>
      </c>
      <c r="M200" s="27">
        <v>7420617</v>
      </c>
      <c r="N200" s="30">
        <v>9480329</v>
      </c>
      <c r="O200" s="30">
        <v>24565099</v>
      </c>
      <c r="P200" s="29">
        <v>7711131</v>
      </c>
      <c r="Q200" s="27">
        <v>7136960</v>
      </c>
      <c r="R200" s="30">
        <v>8818406</v>
      </c>
      <c r="S200" s="30">
        <v>23666497</v>
      </c>
      <c r="T200" s="29">
        <v>9415809</v>
      </c>
      <c r="U200" s="27">
        <v>6256499</v>
      </c>
      <c r="V200" s="30">
        <v>18495045</v>
      </c>
      <c r="W200" s="30">
        <v>34167353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2145711001</v>
      </c>
      <c r="E201" s="27">
        <v>2112927000</v>
      </c>
      <c r="F201" s="27">
        <v>2091022119</v>
      </c>
      <c r="G201" s="28">
        <f t="shared" si="38"/>
        <v>0.9896329210616363</v>
      </c>
      <c r="H201" s="29">
        <v>162028847</v>
      </c>
      <c r="I201" s="27">
        <v>181279587</v>
      </c>
      <c r="J201" s="30">
        <v>173127305</v>
      </c>
      <c r="K201" s="30">
        <v>516435739</v>
      </c>
      <c r="L201" s="29">
        <v>168335543</v>
      </c>
      <c r="M201" s="27">
        <v>163861297</v>
      </c>
      <c r="N201" s="30">
        <v>199606465</v>
      </c>
      <c r="O201" s="30">
        <v>531803305</v>
      </c>
      <c r="P201" s="29">
        <v>177990382</v>
      </c>
      <c r="Q201" s="27">
        <v>147576213</v>
      </c>
      <c r="R201" s="30">
        <v>167310600</v>
      </c>
      <c r="S201" s="30">
        <v>492877195</v>
      </c>
      <c r="T201" s="29">
        <v>140275942</v>
      </c>
      <c r="U201" s="27">
        <v>156829500</v>
      </c>
      <c r="V201" s="30">
        <v>252800438</v>
      </c>
      <c r="W201" s="30">
        <v>549905880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237017021</v>
      </c>
      <c r="E202" s="27">
        <v>246798418</v>
      </c>
      <c r="F202" s="27">
        <v>137212284</v>
      </c>
      <c r="G202" s="28">
        <f t="shared" si="38"/>
        <v>0.5559690581160857</v>
      </c>
      <c r="H202" s="29">
        <v>8972778</v>
      </c>
      <c r="I202" s="27">
        <v>10204074</v>
      </c>
      <c r="J202" s="30">
        <v>12285305</v>
      </c>
      <c r="K202" s="30">
        <v>31462157</v>
      </c>
      <c r="L202" s="29">
        <v>10050485</v>
      </c>
      <c r="M202" s="27">
        <v>10962547</v>
      </c>
      <c r="N202" s="30">
        <v>12315932</v>
      </c>
      <c r="O202" s="30">
        <v>33328964</v>
      </c>
      <c r="P202" s="29">
        <v>9985401</v>
      </c>
      <c r="Q202" s="27">
        <v>11574004</v>
      </c>
      <c r="R202" s="30">
        <v>10753013</v>
      </c>
      <c r="S202" s="30">
        <v>32312418</v>
      </c>
      <c r="T202" s="29">
        <v>11319415</v>
      </c>
      <c r="U202" s="27">
        <v>11022253</v>
      </c>
      <c r="V202" s="30">
        <v>17767077</v>
      </c>
      <c r="W202" s="30">
        <v>40108745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685034000</v>
      </c>
      <c r="E203" s="27">
        <v>722395056</v>
      </c>
      <c r="F203" s="27">
        <v>613606353</v>
      </c>
      <c r="G203" s="28">
        <f t="shared" si="38"/>
        <v>0.8494055266624084</v>
      </c>
      <c r="H203" s="29">
        <v>29230274</v>
      </c>
      <c r="I203" s="27">
        <v>47009896</v>
      </c>
      <c r="J203" s="30">
        <v>40967940</v>
      </c>
      <c r="K203" s="30">
        <v>117208110</v>
      </c>
      <c r="L203" s="29">
        <v>67615368</v>
      </c>
      <c r="M203" s="27">
        <v>50155569</v>
      </c>
      <c r="N203" s="30">
        <v>56276027</v>
      </c>
      <c r="O203" s="30">
        <v>174046964</v>
      </c>
      <c r="P203" s="29">
        <v>45419295</v>
      </c>
      <c r="Q203" s="27">
        <v>44329702</v>
      </c>
      <c r="R203" s="30">
        <v>60236925</v>
      </c>
      <c r="S203" s="30">
        <v>149985922</v>
      </c>
      <c r="T203" s="29">
        <v>84290021</v>
      </c>
      <c r="U203" s="27">
        <v>25138511</v>
      </c>
      <c r="V203" s="30">
        <v>62936825</v>
      </c>
      <c r="W203" s="30">
        <v>172365357</v>
      </c>
    </row>
    <row r="204" spans="1:23" ht="12.75">
      <c r="A204" s="31"/>
      <c r="B204" s="32" t="s">
        <v>374</v>
      </c>
      <c r="C204" s="33"/>
      <c r="D204" s="34">
        <f>SUM(D198:D203)</f>
        <v>3455962127</v>
      </c>
      <c r="E204" s="35">
        <f>SUM(E198:E203)</f>
        <v>3477361849</v>
      </c>
      <c r="F204" s="35">
        <f>SUM(F198:F203)</f>
        <v>3158331961</v>
      </c>
      <c r="G204" s="36">
        <f t="shared" si="38"/>
        <v>0.908255194065655</v>
      </c>
      <c r="H204" s="37">
        <f aca="true" t="shared" si="41" ref="H204:W204">SUM(H198:H203)</f>
        <v>225686529</v>
      </c>
      <c r="I204" s="35">
        <f t="shared" si="41"/>
        <v>260654737</v>
      </c>
      <c r="J204" s="38">
        <f t="shared" si="41"/>
        <v>253254687</v>
      </c>
      <c r="K204" s="38">
        <f t="shared" si="41"/>
        <v>739595953</v>
      </c>
      <c r="L204" s="37">
        <f t="shared" si="41"/>
        <v>271323136</v>
      </c>
      <c r="M204" s="35">
        <f t="shared" si="41"/>
        <v>251456886</v>
      </c>
      <c r="N204" s="38">
        <f t="shared" si="41"/>
        <v>295474725</v>
      </c>
      <c r="O204" s="38">
        <f t="shared" si="41"/>
        <v>818254747</v>
      </c>
      <c r="P204" s="37">
        <f t="shared" si="41"/>
        <v>256846421</v>
      </c>
      <c r="Q204" s="35">
        <f t="shared" si="41"/>
        <v>228808107</v>
      </c>
      <c r="R204" s="38">
        <f t="shared" si="41"/>
        <v>266897046</v>
      </c>
      <c r="S204" s="38">
        <f t="shared" si="41"/>
        <v>752551574</v>
      </c>
      <c r="T204" s="37">
        <f t="shared" si="41"/>
        <v>263827235</v>
      </c>
      <c r="U204" s="35">
        <f t="shared" si="41"/>
        <v>216763414</v>
      </c>
      <c r="V204" s="38">
        <f t="shared" si="41"/>
        <v>367339038</v>
      </c>
      <c r="W204" s="38">
        <f t="shared" si="41"/>
        <v>847929687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230272418</v>
      </c>
      <c r="E205" s="27">
        <v>276128603</v>
      </c>
      <c r="F205" s="27">
        <v>217056093</v>
      </c>
      <c r="G205" s="28">
        <f t="shared" si="38"/>
        <v>0.7860688485067953</v>
      </c>
      <c r="H205" s="29">
        <v>10913490</v>
      </c>
      <c r="I205" s="27">
        <v>12531039</v>
      </c>
      <c r="J205" s="30">
        <v>13393841</v>
      </c>
      <c r="K205" s="30">
        <v>36838370</v>
      </c>
      <c r="L205" s="29">
        <v>23976717</v>
      </c>
      <c r="M205" s="27">
        <v>14358628</v>
      </c>
      <c r="N205" s="30">
        <v>23830981</v>
      </c>
      <c r="O205" s="30">
        <v>62166326</v>
      </c>
      <c r="P205" s="29">
        <v>16513273</v>
      </c>
      <c r="Q205" s="27">
        <v>24133782</v>
      </c>
      <c r="R205" s="30">
        <v>16433022</v>
      </c>
      <c r="S205" s="30">
        <v>57080077</v>
      </c>
      <c r="T205" s="29">
        <v>19132261</v>
      </c>
      <c r="U205" s="27">
        <v>17290762</v>
      </c>
      <c r="V205" s="30">
        <v>24548297</v>
      </c>
      <c r="W205" s="30">
        <v>60971320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394905992</v>
      </c>
      <c r="E206" s="27">
        <v>394905992</v>
      </c>
      <c r="F206" s="27">
        <v>33805692</v>
      </c>
      <c r="G206" s="28">
        <f t="shared" si="38"/>
        <v>0.08560440379440988</v>
      </c>
      <c r="H206" s="29">
        <v>33805692</v>
      </c>
      <c r="I206" s="27">
        <v>0</v>
      </c>
      <c r="J206" s="30">
        <v>0</v>
      </c>
      <c r="K206" s="30">
        <v>33805692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135928475</v>
      </c>
      <c r="E207" s="27">
        <v>146445755</v>
      </c>
      <c r="F207" s="27">
        <v>127892558</v>
      </c>
      <c r="G207" s="28">
        <f t="shared" si="38"/>
        <v>0.8733101072134184</v>
      </c>
      <c r="H207" s="29">
        <v>0</v>
      </c>
      <c r="I207" s="27">
        <v>7691039</v>
      </c>
      <c r="J207" s="30">
        <v>16651396</v>
      </c>
      <c r="K207" s="30">
        <v>24342435</v>
      </c>
      <c r="L207" s="29">
        <v>9065769</v>
      </c>
      <c r="M207" s="27">
        <v>13133441</v>
      </c>
      <c r="N207" s="30">
        <v>11148119</v>
      </c>
      <c r="O207" s="30">
        <v>33347329</v>
      </c>
      <c r="P207" s="29">
        <v>13315392</v>
      </c>
      <c r="Q207" s="27">
        <v>15048681</v>
      </c>
      <c r="R207" s="30">
        <v>18298255</v>
      </c>
      <c r="S207" s="30">
        <v>46662328</v>
      </c>
      <c r="T207" s="29">
        <v>0</v>
      </c>
      <c r="U207" s="27">
        <v>0</v>
      </c>
      <c r="V207" s="30">
        <v>23540466</v>
      </c>
      <c r="W207" s="30">
        <v>23540466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296243661</v>
      </c>
      <c r="E208" s="27">
        <v>307257683</v>
      </c>
      <c r="F208" s="27">
        <v>240195232</v>
      </c>
      <c r="G208" s="28">
        <f t="shared" si="38"/>
        <v>0.7817387336088192</v>
      </c>
      <c r="H208" s="29">
        <v>20289364</v>
      </c>
      <c r="I208" s="27">
        <v>16276650</v>
      </c>
      <c r="J208" s="30">
        <v>29912849</v>
      </c>
      <c r="K208" s="30">
        <v>66478863</v>
      </c>
      <c r="L208" s="29">
        <v>22328746</v>
      </c>
      <c r="M208" s="27">
        <v>19732540</v>
      </c>
      <c r="N208" s="30">
        <v>13140987</v>
      </c>
      <c r="O208" s="30">
        <v>55202273</v>
      </c>
      <c r="P208" s="29">
        <v>24815548</v>
      </c>
      <c r="Q208" s="27">
        <v>16983457</v>
      </c>
      <c r="R208" s="30">
        <v>24981970</v>
      </c>
      <c r="S208" s="30">
        <v>66780975</v>
      </c>
      <c r="T208" s="29">
        <v>12415585</v>
      </c>
      <c r="U208" s="27">
        <v>22799257</v>
      </c>
      <c r="V208" s="30">
        <v>16518279</v>
      </c>
      <c r="W208" s="30">
        <v>51733121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296980450</v>
      </c>
      <c r="E209" s="27">
        <v>356330161</v>
      </c>
      <c r="F209" s="27">
        <v>224442578</v>
      </c>
      <c r="G209" s="28">
        <f t="shared" si="38"/>
        <v>0.6298725243188157</v>
      </c>
      <c r="H209" s="29">
        <v>41564070</v>
      </c>
      <c r="I209" s="27">
        <v>29723680</v>
      </c>
      <c r="J209" s="30">
        <v>26099029</v>
      </c>
      <c r="K209" s="30">
        <v>97386779</v>
      </c>
      <c r="L209" s="29">
        <v>27413405</v>
      </c>
      <c r="M209" s="27">
        <v>22034551</v>
      </c>
      <c r="N209" s="30">
        <v>28378122</v>
      </c>
      <c r="O209" s="30">
        <v>77826078</v>
      </c>
      <c r="P209" s="29">
        <v>27889927</v>
      </c>
      <c r="Q209" s="27">
        <v>21339794</v>
      </c>
      <c r="R209" s="30">
        <v>0</v>
      </c>
      <c r="S209" s="30">
        <v>49229721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711568485</v>
      </c>
      <c r="E210" s="27">
        <v>711568485</v>
      </c>
      <c r="F210" s="27">
        <v>577240389</v>
      </c>
      <c r="G210" s="28">
        <f t="shared" si="38"/>
        <v>0.8112225332745028</v>
      </c>
      <c r="H210" s="29">
        <v>43003159</v>
      </c>
      <c r="I210" s="27">
        <v>48850277</v>
      </c>
      <c r="J210" s="30">
        <v>43507858</v>
      </c>
      <c r="K210" s="30">
        <v>135361294</v>
      </c>
      <c r="L210" s="29">
        <v>40234295</v>
      </c>
      <c r="M210" s="27">
        <v>35377192</v>
      </c>
      <c r="N210" s="30">
        <v>42411732</v>
      </c>
      <c r="O210" s="30">
        <v>118023219</v>
      </c>
      <c r="P210" s="29">
        <v>44239876</v>
      </c>
      <c r="Q210" s="27">
        <v>46602210</v>
      </c>
      <c r="R210" s="30">
        <v>57502619</v>
      </c>
      <c r="S210" s="30">
        <v>148344705</v>
      </c>
      <c r="T210" s="29">
        <v>58530125</v>
      </c>
      <c r="U210" s="27">
        <v>46123439</v>
      </c>
      <c r="V210" s="30">
        <v>70857607</v>
      </c>
      <c r="W210" s="30">
        <v>175511171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125216108</v>
      </c>
      <c r="E211" s="27">
        <v>134366907</v>
      </c>
      <c r="F211" s="27">
        <v>109523537</v>
      </c>
      <c r="G211" s="28">
        <f t="shared" si="38"/>
        <v>0.8151079714888428</v>
      </c>
      <c r="H211" s="29">
        <v>7345334</v>
      </c>
      <c r="I211" s="27">
        <v>7466226</v>
      </c>
      <c r="J211" s="30">
        <v>9006732</v>
      </c>
      <c r="K211" s="30">
        <v>23818292</v>
      </c>
      <c r="L211" s="29">
        <v>9384802</v>
      </c>
      <c r="M211" s="27">
        <v>9086308</v>
      </c>
      <c r="N211" s="30">
        <v>12821036</v>
      </c>
      <c r="O211" s="30">
        <v>31292146</v>
      </c>
      <c r="P211" s="29">
        <v>6493591</v>
      </c>
      <c r="Q211" s="27">
        <v>8523389</v>
      </c>
      <c r="R211" s="30">
        <v>9230818</v>
      </c>
      <c r="S211" s="30">
        <v>24247798</v>
      </c>
      <c r="T211" s="29">
        <v>8181321</v>
      </c>
      <c r="U211" s="27">
        <v>10979701</v>
      </c>
      <c r="V211" s="30">
        <v>11004279</v>
      </c>
      <c r="W211" s="30">
        <v>30165301</v>
      </c>
    </row>
    <row r="212" spans="1:23" ht="12.75">
      <c r="A212" s="31"/>
      <c r="B212" s="32" t="s">
        <v>389</v>
      </c>
      <c r="C212" s="33"/>
      <c r="D212" s="34">
        <f>SUM(D205:D211)</f>
        <v>2191115589</v>
      </c>
      <c r="E212" s="35">
        <f>SUM(E205:E211)</f>
        <v>2327003586</v>
      </c>
      <c r="F212" s="35">
        <f>SUM(F205:F211)</f>
        <v>1530156079</v>
      </c>
      <c r="G212" s="36">
        <f t="shared" si="38"/>
        <v>0.6575649853768639</v>
      </c>
      <c r="H212" s="37">
        <f aca="true" t="shared" si="42" ref="H212:W212">SUM(H205:H211)</f>
        <v>156921109</v>
      </c>
      <c r="I212" s="35">
        <f t="shared" si="42"/>
        <v>122538911</v>
      </c>
      <c r="J212" s="38">
        <f t="shared" si="42"/>
        <v>138571705</v>
      </c>
      <c r="K212" s="38">
        <f t="shared" si="42"/>
        <v>418031725</v>
      </c>
      <c r="L212" s="37">
        <f t="shared" si="42"/>
        <v>132403734</v>
      </c>
      <c r="M212" s="35">
        <f t="shared" si="42"/>
        <v>113722660</v>
      </c>
      <c r="N212" s="38">
        <f t="shared" si="42"/>
        <v>131730977</v>
      </c>
      <c r="O212" s="38">
        <f t="shared" si="42"/>
        <v>377857371</v>
      </c>
      <c r="P212" s="37">
        <f t="shared" si="42"/>
        <v>133267607</v>
      </c>
      <c r="Q212" s="35">
        <f t="shared" si="42"/>
        <v>132631313</v>
      </c>
      <c r="R212" s="38">
        <f t="shared" si="42"/>
        <v>126446684</v>
      </c>
      <c r="S212" s="38">
        <f t="shared" si="42"/>
        <v>392345604</v>
      </c>
      <c r="T212" s="37">
        <f t="shared" si="42"/>
        <v>98259292</v>
      </c>
      <c r="U212" s="35">
        <f t="shared" si="42"/>
        <v>97193159</v>
      </c>
      <c r="V212" s="38">
        <f t="shared" si="42"/>
        <v>146468928</v>
      </c>
      <c r="W212" s="38">
        <f t="shared" si="42"/>
        <v>341921379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166564043</v>
      </c>
      <c r="E213" s="27">
        <v>166564043</v>
      </c>
      <c r="F213" s="27">
        <v>153406433</v>
      </c>
      <c r="G213" s="28">
        <f t="shared" si="38"/>
        <v>0.9210056998916627</v>
      </c>
      <c r="H213" s="29">
        <v>6481217</v>
      </c>
      <c r="I213" s="27">
        <v>11305242</v>
      </c>
      <c r="J213" s="30">
        <v>12333853</v>
      </c>
      <c r="K213" s="30">
        <v>30120312</v>
      </c>
      <c r="L213" s="29">
        <v>10339718</v>
      </c>
      <c r="M213" s="27">
        <v>11206444</v>
      </c>
      <c r="N213" s="30">
        <v>10909852</v>
      </c>
      <c r="O213" s="30">
        <v>32456014</v>
      </c>
      <c r="P213" s="29">
        <v>12891537</v>
      </c>
      <c r="Q213" s="27">
        <v>9927705</v>
      </c>
      <c r="R213" s="30">
        <v>30416719</v>
      </c>
      <c r="S213" s="30">
        <v>53235961</v>
      </c>
      <c r="T213" s="29">
        <v>10969695</v>
      </c>
      <c r="U213" s="27">
        <v>9057733</v>
      </c>
      <c r="V213" s="30">
        <v>17566718</v>
      </c>
      <c r="W213" s="30">
        <v>37594146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291496837</v>
      </c>
      <c r="E214" s="27">
        <v>304786722</v>
      </c>
      <c r="F214" s="27">
        <v>257142879</v>
      </c>
      <c r="G214" s="28">
        <f t="shared" si="38"/>
        <v>0.8436813694265854</v>
      </c>
      <c r="H214" s="29">
        <v>19701190</v>
      </c>
      <c r="I214" s="27">
        <v>21622660</v>
      </c>
      <c r="J214" s="30">
        <v>21246738</v>
      </c>
      <c r="K214" s="30">
        <v>62570588</v>
      </c>
      <c r="L214" s="29">
        <v>20309226</v>
      </c>
      <c r="M214" s="27">
        <v>14967874</v>
      </c>
      <c r="N214" s="30">
        <v>28618307</v>
      </c>
      <c r="O214" s="30">
        <v>63895407</v>
      </c>
      <c r="P214" s="29">
        <v>20772220</v>
      </c>
      <c r="Q214" s="27">
        <v>19940999</v>
      </c>
      <c r="R214" s="30">
        <v>17351542</v>
      </c>
      <c r="S214" s="30">
        <v>58064761</v>
      </c>
      <c r="T214" s="29">
        <v>27873987</v>
      </c>
      <c r="U214" s="27">
        <v>15957652</v>
      </c>
      <c r="V214" s="30">
        <v>28780484</v>
      </c>
      <c r="W214" s="30">
        <v>72612123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190859175</v>
      </c>
      <c r="E215" s="27">
        <v>207757131</v>
      </c>
      <c r="F215" s="27">
        <v>150375550</v>
      </c>
      <c r="G215" s="28">
        <f t="shared" si="38"/>
        <v>0.7238045176894554</v>
      </c>
      <c r="H215" s="29">
        <v>12454919</v>
      </c>
      <c r="I215" s="27">
        <v>10458059</v>
      </c>
      <c r="J215" s="30">
        <v>12664354</v>
      </c>
      <c r="K215" s="30">
        <v>35577332</v>
      </c>
      <c r="L215" s="29">
        <v>10339662</v>
      </c>
      <c r="M215" s="27">
        <v>10392487</v>
      </c>
      <c r="N215" s="30">
        <v>8823922</v>
      </c>
      <c r="O215" s="30">
        <v>29556071</v>
      </c>
      <c r="P215" s="29">
        <v>11867084</v>
      </c>
      <c r="Q215" s="27">
        <v>17302742</v>
      </c>
      <c r="R215" s="30">
        <v>13196325</v>
      </c>
      <c r="S215" s="30">
        <v>42366151</v>
      </c>
      <c r="T215" s="29">
        <v>12520119</v>
      </c>
      <c r="U215" s="27">
        <v>12520119</v>
      </c>
      <c r="V215" s="30">
        <v>17835758</v>
      </c>
      <c r="W215" s="30">
        <v>42875996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87472767</v>
      </c>
      <c r="E216" s="27">
        <v>91819639</v>
      </c>
      <c r="F216" s="27">
        <v>92475349</v>
      </c>
      <c r="G216" s="28">
        <f t="shared" si="38"/>
        <v>1.0071412827053263</v>
      </c>
      <c r="H216" s="29">
        <v>5848578</v>
      </c>
      <c r="I216" s="27">
        <v>6390050</v>
      </c>
      <c r="J216" s="30">
        <v>5567525</v>
      </c>
      <c r="K216" s="30">
        <v>17806153</v>
      </c>
      <c r="L216" s="29">
        <v>8744485</v>
      </c>
      <c r="M216" s="27">
        <v>6694270</v>
      </c>
      <c r="N216" s="30">
        <v>7052718</v>
      </c>
      <c r="O216" s="30">
        <v>22491473</v>
      </c>
      <c r="P216" s="29">
        <v>5636662</v>
      </c>
      <c r="Q216" s="27">
        <v>6071903</v>
      </c>
      <c r="R216" s="30">
        <v>12016882</v>
      </c>
      <c r="S216" s="30">
        <v>23725447</v>
      </c>
      <c r="T216" s="29">
        <v>12016882</v>
      </c>
      <c r="U216" s="27">
        <v>6338270</v>
      </c>
      <c r="V216" s="30">
        <v>10097124</v>
      </c>
      <c r="W216" s="30">
        <v>28452276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218517487</v>
      </c>
      <c r="F217" s="27">
        <v>276575007</v>
      </c>
      <c r="G217" s="28">
        <f t="shared" si="38"/>
        <v>1.2656882101156508</v>
      </c>
      <c r="H217" s="29">
        <v>12792274</v>
      </c>
      <c r="I217" s="27">
        <v>17759018</v>
      </c>
      <c r="J217" s="30">
        <v>18488969</v>
      </c>
      <c r="K217" s="30">
        <v>49040261</v>
      </c>
      <c r="L217" s="29">
        <v>18112151</v>
      </c>
      <c r="M217" s="27">
        <v>17130164</v>
      </c>
      <c r="N217" s="30">
        <v>21038496</v>
      </c>
      <c r="O217" s="30">
        <v>56280811</v>
      </c>
      <c r="P217" s="29">
        <v>0</v>
      </c>
      <c r="Q217" s="27">
        <v>14235369</v>
      </c>
      <c r="R217" s="30">
        <v>23702732</v>
      </c>
      <c r="S217" s="30">
        <v>37938101</v>
      </c>
      <c r="T217" s="29">
        <v>38811497</v>
      </c>
      <c r="U217" s="27">
        <v>72752068</v>
      </c>
      <c r="V217" s="30">
        <v>21752269</v>
      </c>
      <c r="W217" s="30">
        <v>133315834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739148088</v>
      </c>
      <c r="E218" s="27">
        <v>824350806</v>
      </c>
      <c r="F218" s="27">
        <v>663499224</v>
      </c>
      <c r="G218" s="28">
        <f t="shared" si="38"/>
        <v>0.8048748411122436</v>
      </c>
      <c r="H218" s="29">
        <v>37692844</v>
      </c>
      <c r="I218" s="27">
        <v>30952073</v>
      </c>
      <c r="J218" s="30">
        <v>47070633</v>
      </c>
      <c r="K218" s="30">
        <v>115715550</v>
      </c>
      <c r="L218" s="29">
        <v>43225289</v>
      </c>
      <c r="M218" s="27">
        <v>0</v>
      </c>
      <c r="N218" s="30">
        <v>88939690</v>
      </c>
      <c r="O218" s="30">
        <v>132164979</v>
      </c>
      <c r="P218" s="29">
        <v>50675723</v>
      </c>
      <c r="Q218" s="27">
        <v>54697005</v>
      </c>
      <c r="R218" s="30">
        <v>123432241</v>
      </c>
      <c r="S218" s="30">
        <v>228804969</v>
      </c>
      <c r="T218" s="29">
        <v>59545937</v>
      </c>
      <c r="U218" s="27">
        <v>58818789</v>
      </c>
      <c r="V218" s="30">
        <v>68449000</v>
      </c>
      <c r="W218" s="30">
        <v>186813726</v>
      </c>
    </row>
    <row r="219" spans="1:23" ht="12.75">
      <c r="A219" s="53"/>
      <c r="B219" s="54" t="s">
        <v>402</v>
      </c>
      <c r="C219" s="55"/>
      <c r="D219" s="56">
        <f>SUM(D213:D218)</f>
        <v>1475540910</v>
      </c>
      <c r="E219" s="57">
        <f>SUM(E213:E218)</f>
        <v>1813795828</v>
      </c>
      <c r="F219" s="57">
        <f>SUM(F213:F218)</f>
        <v>1593474442</v>
      </c>
      <c r="G219" s="58">
        <f t="shared" si="38"/>
        <v>0.8785302167979184</v>
      </c>
      <c r="H219" s="59">
        <f aca="true" t="shared" si="43" ref="H219:W219">SUM(H213:H218)</f>
        <v>94971022</v>
      </c>
      <c r="I219" s="57">
        <f t="shared" si="43"/>
        <v>98487102</v>
      </c>
      <c r="J219" s="60">
        <f t="shared" si="43"/>
        <v>117372072</v>
      </c>
      <c r="K219" s="60">
        <f t="shared" si="43"/>
        <v>310830196</v>
      </c>
      <c r="L219" s="59">
        <f t="shared" si="43"/>
        <v>111070531</v>
      </c>
      <c r="M219" s="57">
        <f t="shared" si="43"/>
        <v>60391239</v>
      </c>
      <c r="N219" s="60">
        <f t="shared" si="43"/>
        <v>165382985</v>
      </c>
      <c r="O219" s="60">
        <f t="shared" si="43"/>
        <v>336844755</v>
      </c>
      <c r="P219" s="59">
        <f t="shared" si="43"/>
        <v>101843226</v>
      </c>
      <c r="Q219" s="57">
        <f t="shared" si="43"/>
        <v>122175723</v>
      </c>
      <c r="R219" s="60">
        <f t="shared" si="43"/>
        <v>220116441</v>
      </c>
      <c r="S219" s="60">
        <f t="shared" si="43"/>
        <v>444135390</v>
      </c>
      <c r="T219" s="59">
        <f t="shared" si="43"/>
        <v>161738117</v>
      </c>
      <c r="U219" s="57">
        <f t="shared" si="43"/>
        <v>175444631</v>
      </c>
      <c r="V219" s="60">
        <f t="shared" si="43"/>
        <v>164481353</v>
      </c>
      <c r="W219" s="60">
        <f t="shared" si="43"/>
        <v>501664101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12202675205</v>
      </c>
      <c r="E220" s="43">
        <f>SUM(E185:E190,E192:E196,E198:E203,E205:E211,E213:E218)</f>
        <v>12611222773</v>
      </c>
      <c r="F220" s="43">
        <f>SUM(F185:F190,F192:F196,F198:F203,F205:F211,F213:F218)</f>
        <v>10131322682</v>
      </c>
      <c r="G220" s="44">
        <f t="shared" si="38"/>
        <v>0.8033576810403078</v>
      </c>
      <c r="H220" s="45">
        <f aca="true" t="shared" si="44" ref="H220:W220">SUM(H185:H190,H192:H196,H198:H203,H205:H211,H213:H218)</f>
        <v>794551644</v>
      </c>
      <c r="I220" s="43">
        <f t="shared" si="44"/>
        <v>774106109</v>
      </c>
      <c r="J220" s="46">
        <f t="shared" si="44"/>
        <v>813418303</v>
      </c>
      <c r="K220" s="46">
        <f t="shared" si="44"/>
        <v>2382076056</v>
      </c>
      <c r="L220" s="45">
        <f t="shared" si="44"/>
        <v>816767171</v>
      </c>
      <c r="M220" s="43">
        <f t="shared" si="44"/>
        <v>735831697</v>
      </c>
      <c r="N220" s="46">
        <f t="shared" si="44"/>
        <v>987986890</v>
      </c>
      <c r="O220" s="46">
        <f t="shared" si="44"/>
        <v>2540585758</v>
      </c>
      <c r="P220" s="45">
        <f t="shared" si="44"/>
        <v>725204058</v>
      </c>
      <c r="Q220" s="43">
        <f t="shared" si="44"/>
        <v>848413201</v>
      </c>
      <c r="R220" s="46">
        <f t="shared" si="44"/>
        <v>971627451</v>
      </c>
      <c r="S220" s="46">
        <f t="shared" si="44"/>
        <v>2545244710</v>
      </c>
      <c r="T220" s="45">
        <f t="shared" si="44"/>
        <v>833571861</v>
      </c>
      <c r="U220" s="43">
        <f t="shared" si="44"/>
        <v>761064689</v>
      </c>
      <c r="V220" s="46">
        <f t="shared" si="44"/>
        <v>1068779608</v>
      </c>
      <c r="W220" s="46">
        <f t="shared" si="44"/>
        <v>2663416158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379928234</v>
      </c>
      <c r="E223" s="27">
        <v>382951131</v>
      </c>
      <c r="F223" s="27">
        <v>194532273</v>
      </c>
      <c r="G223" s="28">
        <f aca="true" t="shared" si="45" ref="G223:G247">IF($E223=0,0,$F223/$E223)</f>
        <v>0.5079819779929048</v>
      </c>
      <c r="H223" s="29">
        <v>0</v>
      </c>
      <c r="I223" s="27">
        <v>16775068</v>
      </c>
      <c r="J223" s="30">
        <v>19795325</v>
      </c>
      <c r="K223" s="30">
        <v>36570393</v>
      </c>
      <c r="L223" s="29">
        <v>16979677</v>
      </c>
      <c r="M223" s="27">
        <v>0</v>
      </c>
      <c r="N223" s="30">
        <v>23285121</v>
      </c>
      <c r="O223" s="30">
        <v>40264798</v>
      </c>
      <c r="P223" s="29">
        <v>16006983</v>
      </c>
      <c r="Q223" s="27">
        <v>16478019</v>
      </c>
      <c r="R223" s="30">
        <v>17071768</v>
      </c>
      <c r="S223" s="30">
        <v>49556770</v>
      </c>
      <c r="T223" s="29">
        <v>21749946</v>
      </c>
      <c r="U223" s="27">
        <v>23337556</v>
      </c>
      <c r="V223" s="30">
        <v>23052810</v>
      </c>
      <c r="W223" s="30">
        <v>68140312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509848818</v>
      </c>
      <c r="E224" s="27">
        <v>610148682</v>
      </c>
      <c r="F224" s="27">
        <v>397510788</v>
      </c>
      <c r="G224" s="28">
        <f t="shared" si="45"/>
        <v>0.6514982326881433</v>
      </c>
      <c r="H224" s="29">
        <v>30172363</v>
      </c>
      <c r="I224" s="27">
        <v>34623210</v>
      </c>
      <c r="J224" s="30">
        <v>24237658</v>
      </c>
      <c r="K224" s="30">
        <v>89033231</v>
      </c>
      <c r="L224" s="29">
        <v>37867955</v>
      </c>
      <c r="M224" s="27">
        <v>24058894</v>
      </c>
      <c r="N224" s="30">
        <v>66660801</v>
      </c>
      <c r="O224" s="30">
        <v>128587650</v>
      </c>
      <c r="P224" s="29">
        <v>29921325</v>
      </c>
      <c r="Q224" s="27">
        <v>31879067</v>
      </c>
      <c r="R224" s="30">
        <v>31121848</v>
      </c>
      <c r="S224" s="30">
        <v>92922240</v>
      </c>
      <c r="T224" s="29">
        <v>22483051</v>
      </c>
      <c r="U224" s="27">
        <v>36380221</v>
      </c>
      <c r="V224" s="30">
        <v>28104395</v>
      </c>
      <c r="W224" s="30">
        <v>86967667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415635772</v>
      </c>
      <c r="E225" s="27">
        <v>403953711</v>
      </c>
      <c r="F225" s="27">
        <v>265271397</v>
      </c>
      <c r="G225" s="28">
        <f t="shared" si="45"/>
        <v>0.6566876099326143</v>
      </c>
      <c r="H225" s="29">
        <v>15707933</v>
      </c>
      <c r="I225" s="27">
        <v>29093360</v>
      </c>
      <c r="J225" s="30">
        <v>18653811</v>
      </c>
      <c r="K225" s="30">
        <v>63455104</v>
      </c>
      <c r="L225" s="29">
        <v>23394752</v>
      </c>
      <c r="M225" s="27">
        <v>24509928</v>
      </c>
      <c r="N225" s="30">
        <v>31618931</v>
      </c>
      <c r="O225" s="30">
        <v>79523611</v>
      </c>
      <c r="P225" s="29">
        <v>22234225</v>
      </c>
      <c r="Q225" s="27">
        <v>22866795</v>
      </c>
      <c r="R225" s="30">
        <v>23026055</v>
      </c>
      <c r="S225" s="30">
        <v>68127075</v>
      </c>
      <c r="T225" s="29">
        <v>18435945</v>
      </c>
      <c r="U225" s="27">
        <v>17864831</v>
      </c>
      <c r="V225" s="30">
        <v>17864831</v>
      </c>
      <c r="W225" s="30">
        <v>54165607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335060843</v>
      </c>
      <c r="E226" s="27">
        <v>261575330</v>
      </c>
      <c r="F226" s="27">
        <v>172392821</v>
      </c>
      <c r="G226" s="28">
        <f t="shared" si="45"/>
        <v>0.6590561158806528</v>
      </c>
      <c r="H226" s="29">
        <v>0</v>
      </c>
      <c r="I226" s="27">
        <v>15206556</v>
      </c>
      <c r="J226" s="30">
        <v>9731451</v>
      </c>
      <c r="K226" s="30">
        <v>24938007</v>
      </c>
      <c r="L226" s="29">
        <v>14556372</v>
      </c>
      <c r="M226" s="27">
        <v>24799296</v>
      </c>
      <c r="N226" s="30">
        <v>13797515</v>
      </c>
      <c r="O226" s="30">
        <v>53153183</v>
      </c>
      <c r="P226" s="29">
        <v>12880636</v>
      </c>
      <c r="Q226" s="27">
        <v>13229392</v>
      </c>
      <c r="R226" s="30">
        <v>18059118</v>
      </c>
      <c r="S226" s="30">
        <v>44169146</v>
      </c>
      <c r="T226" s="29">
        <v>15654405</v>
      </c>
      <c r="U226" s="27">
        <v>14761528</v>
      </c>
      <c r="V226" s="30">
        <v>19716552</v>
      </c>
      <c r="W226" s="30">
        <v>50132485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683049830</v>
      </c>
      <c r="E227" s="27">
        <v>683049830</v>
      </c>
      <c r="F227" s="27">
        <v>369579775</v>
      </c>
      <c r="G227" s="28">
        <f t="shared" si="45"/>
        <v>0.5410729331416421</v>
      </c>
      <c r="H227" s="29">
        <v>23397448</v>
      </c>
      <c r="I227" s="27">
        <v>31551843</v>
      </c>
      <c r="J227" s="30">
        <v>22611086</v>
      </c>
      <c r="K227" s="30">
        <v>77560377</v>
      </c>
      <c r="L227" s="29">
        <v>30469628</v>
      </c>
      <c r="M227" s="27">
        <v>0</v>
      </c>
      <c r="N227" s="30">
        <v>39931745</v>
      </c>
      <c r="O227" s="30">
        <v>70401373</v>
      </c>
      <c r="P227" s="29">
        <v>36968289</v>
      </c>
      <c r="Q227" s="27">
        <v>34973679</v>
      </c>
      <c r="R227" s="30">
        <v>31945132</v>
      </c>
      <c r="S227" s="30">
        <v>103887100</v>
      </c>
      <c r="T227" s="29">
        <v>35838335</v>
      </c>
      <c r="U227" s="27">
        <v>31963971</v>
      </c>
      <c r="V227" s="30">
        <v>49928619</v>
      </c>
      <c r="W227" s="30">
        <v>117730925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194110693</v>
      </c>
      <c r="E228" s="27">
        <v>207301948</v>
      </c>
      <c r="F228" s="27">
        <v>148737652</v>
      </c>
      <c r="G228" s="28">
        <f t="shared" si="45"/>
        <v>0.7174927849689092</v>
      </c>
      <c r="H228" s="29">
        <v>10856451</v>
      </c>
      <c r="I228" s="27">
        <v>12258238</v>
      </c>
      <c r="J228" s="30">
        <v>8493102</v>
      </c>
      <c r="K228" s="30">
        <v>31607791</v>
      </c>
      <c r="L228" s="29">
        <v>11093658</v>
      </c>
      <c r="M228" s="27">
        <v>6909470</v>
      </c>
      <c r="N228" s="30">
        <v>12825708</v>
      </c>
      <c r="O228" s="30">
        <v>30828836</v>
      </c>
      <c r="P228" s="29">
        <v>21316453</v>
      </c>
      <c r="Q228" s="27">
        <v>9599225</v>
      </c>
      <c r="R228" s="30">
        <v>10018645</v>
      </c>
      <c r="S228" s="30">
        <v>40934323</v>
      </c>
      <c r="T228" s="29">
        <v>9858764</v>
      </c>
      <c r="U228" s="27">
        <v>10018645</v>
      </c>
      <c r="V228" s="30">
        <v>25489293</v>
      </c>
      <c r="W228" s="30">
        <v>45366702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1833009195</v>
      </c>
      <c r="E229" s="27">
        <v>1539115337</v>
      </c>
      <c r="F229" s="27">
        <v>1356803553</v>
      </c>
      <c r="G229" s="28">
        <f t="shared" si="45"/>
        <v>0.8815476789703383</v>
      </c>
      <c r="H229" s="29">
        <v>62968202</v>
      </c>
      <c r="I229" s="27">
        <v>130763313</v>
      </c>
      <c r="J229" s="30">
        <v>146657159</v>
      </c>
      <c r="K229" s="30">
        <v>340388674</v>
      </c>
      <c r="L229" s="29">
        <v>78884783</v>
      </c>
      <c r="M229" s="27">
        <v>103516286</v>
      </c>
      <c r="N229" s="30">
        <v>69319479</v>
      </c>
      <c r="O229" s="30">
        <v>251720548</v>
      </c>
      <c r="P229" s="29">
        <v>167915417</v>
      </c>
      <c r="Q229" s="27">
        <v>85288629</v>
      </c>
      <c r="R229" s="30">
        <v>149574941</v>
      </c>
      <c r="S229" s="30">
        <v>402778987</v>
      </c>
      <c r="T229" s="29">
        <v>65702866</v>
      </c>
      <c r="U229" s="27">
        <v>116390760</v>
      </c>
      <c r="V229" s="30">
        <v>179821718</v>
      </c>
      <c r="W229" s="30">
        <v>361915344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397106150</v>
      </c>
      <c r="E230" s="27">
        <v>324126099</v>
      </c>
      <c r="F230" s="27">
        <v>257592110</v>
      </c>
      <c r="G230" s="28">
        <f t="shared" si="45"/>
        <v>0.7947280727924351</v>
      </c>
      <c r="H230" s="29">
        <v>12304164</v>
      </c>
      <c r="I230" s="27">
        <v>20327938</v>
      </c>
      <c r="J230" s="30">
        <v>20468704</v>
      </c>
      <c r="K230" s="30">
        <v>53100806</v>
      </c>
      <c r="L230" s="29">
        <v>18226137</v>
      </c>
      <c r="M230" s="27">
        <v>19425846</v>
      </c>
      <c r="N230" s="30">
        <v>28330016</v>
      </c>
      <c r="O230" s="30">
        <v>65981999</v>
      </c>
      <c r="P230" s="29">
        <v>19695136</v>
      </c>
      <c r="Q230" s="27">
        <v>21697007</v>
      </c>
      <c r="R230" s="30">
        <v>19272140</v>
      </c>
      <c r="S230" s="30">
        <v>60664283</v>
      </c>
      <c r="T230" s="29">
        <v>22225370</v>
      </c>
      <c r="U230" s="27">
        <v>24477014</v>
      </c>
      <c r="V230" s="30">
        <v>31142638</v>
      </c>
      <c r="W230" s="30">
        <v>77845022</v>
      </c>
    </row>
    <row r="231" spans="1:23" ht="12.75">
      <c r="A231" s="31"/>
      <c r="B231" s="32" t="s">
        <v>421</v>
      </c>
      <c r="C231" s="33"/>
      <c r="D231" s="34">
        <f>SUM(D223:D230)</f>
        <v>4747749535</v>
      </c>
      <c r="E231" s="35">
        <f>SUM(E223:E230)</f>
        <v>4412222068</v>
      </c>
      <c r="F231" s="35">
        <f>SUM(F223:F230)</f>
        <v>3162420369</v>
      </c>
      <c r="G231" s="36">
        <f t="shared" si="45"/>
        <v>0.7167409800009187</v>
      </c>
      <c r="H231" s="37">
        <f aca="true" t="shared" si="46" ref="H231:W231">SUM(H223:H230)</f>
        <v>155406561</v>
      </c>
      <c r="I231" s="35">
        <f t="shared" si="46"/>
        <v>290599526</v>
      </c>
      <c r="J231" s="38">
        <f t="shared" si="46"/>
        <v>270648296</v>
      </c>
      <c r="K231" s="38">
        <f t="shared" si="46"/>
        <v>716654383</v>
      </c>
      <c r="L231" s="37">
        <f t="shared" si="46"/>
        <v>231472962</v>
      </c>
      <c r="M231" s="35">
        <f t="shared" si="46"/>
        <v>203219720</v>
      </c>
      <c r="N231" s="38">
        <f t="shared" si="46"/>
        <v>285769316</v>
      </c>
      <c r="O231" s="38">
        <f t="shared" si="46"/>
        <v>720461998</v>
      </c>
      <c r="P231" s="37">
        <f t="shared" si="46"/>
        <v>326938464</v>
      </c>
      <c r="Q231" s="35">
        <f t="shared" si="46"/>
        <v>236011813</v>
      </c>
      <c r="R231" s="38">
        <f t="shared" si="46"/>
        <v>300089647</v>
      </c>
      <c r="S231" s="38">
        <f t="shared" si="46"/>
        <v>863039924</v>
      </c>
      <c r="T231" s="37">
        <f t="shared" si="46"/>
        <v>211948682</v>
      </c>
      <c r="U231" s="35">
        <f t="shared" si="46"/>
        <v>275194526</v>
      </c>
      <c r="V231" s="38">
        <f t="shared" si="46"/>
        <v>375120856</v>
      </c>
      <c r="W231" s="38">
        <f t="shared" si="46"/>
        <v>862264064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0</v>
      </c>
      <c r="E232" s="27">
        <v>0</v>
      </c>
      <c r="F232" s="27">
        <v>274568530</v>
      </c>
      <c r="G232" s="28">
        <f t="shared" si="45"/>
        <v>0</v>
      </c>
      <c r="H232" s="29">
        <v>14056376</v>
      </c>
      <c r="I232" s="27">
        <v>25273710</v>
      </c>
      <c r="J232" s="30">
        <v>29323629</v>
      </c>
      <c r="K232" s="30">
        <v>68653715</v>
      </c>
      <c r="L232" s="29">
        <v>25677119</v>
      </c>
      <c r="M232" s="27">
        <v>23142344</v>
      </c>
      <c r="N232" s="30">
        <v>22062945</v>
      </c>
      <c r="O232" s="30">
        <v>70882408</v>
      </c>
      <c r="P232" s="29">
        <v>23355014</v>
      </c>
      <c r="Q232" s="27">
        <v>0</v>
      </c>
      <c r="R232" s="30">
        <v>23548555</v>
      </c>
      <c r="S232" s="30">
        <v>46903569</v>
      </c>
      <c r="T232" s="29">
        <v>24111916</v>
      </c>
      <c r="U232" s="27">
        <v>32008461</v>
      </c>
      <c r="V232" s="30">
        <v>32008461</v>
      </c>
      <c r="W232" s="30">
        <v>88128838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1921544394</v>
      </c>
      <c r="E233" s="27">
        <v>1895438109</v>
      </c>
      <c r="F233" s="27">
        <v>1518143347</v>
      </c>
      <c r="G233" s="28">
        <f t="shared" si="45"/>
        <v>0.8009458814780008</v>
      </c>
      <c r="H233" s="29">
        <v>90082700</v>
      </c>
      <c r="I233" s="27">
        <v>127503439</v>
      </c>
      <c r="J233" s="30">
        <v>133750589</v>
      </c>
      <c r="K233" s="30">
        <v>351336728</v>
      </c>
      <c r="L233" s="29">
        <v>100023157</v>
      </c>
      <c r="M233" s="27">
        <v>112281124</v>
      </c>
      <c r="N233" s="30">
        <v>114557244</v>
      </c>
      <c r="O233" s="30">
        <v>326861525</v>
      </c>
      <c r="P233" s="29">
        <v>116349967</v>
      </c>
      <c r="Q233" s="27">
        <v>124405811</v>
      </c>
      <c r="R233" s="30">
        <v>110986507</v>
      </c>
      <c r="S233" s="30">
        <v>351742285</v>
      </c>
      <c r="T233" s="29">
        <v>101585644</v>
      </c>
      <c r="U233" s="27">
        <v>127237773</v>
      </c>
      <c r="V233" s="30">
        <v>259379392</v>
      </c>
      <c r="W233" s="30">
        <v>488202809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1352386171</v>
      </c>
      <c r="E234" s="27">
        <v>1289329391</v>
      </c>
      <c r="F234" s="27">
        <v>1141399915</v>
      </c>
      <c r="G234" s="28">
        <f t="shared" si="45"/>
        <v>0.8852663430829989</v>
      </c>
      <c r="H234" s="29">
        <v>66369725</v>
      </c>
      <c r="I234" s="27">
        <v>107132040</v>
      </c>
      <c r="J234" s="30">
        <v>112311467</v>
      </c>
      <c r="K234" s="30">
        <v>285813232</v>
      </c>
      <c r="L234" s="29">
        <v>93389096</v>
      </c>
      <c r="M234" s="27">
        <v>91083822</v>
      </c>
      <c r="N234" s="30">
        <v>98977086</v>
      </c>
      <c r="O234" s="30">
        <v>283450004</v>
      </c>
      <c r="P234" s="29">
        <v>93367268</v>
      </c>
      <c r="Q234" s="27">
        <v>91510864</v>
      </c>
      <c r="R234" s="30">
        <v>100264307</v>
      </c>
      <c r="S234" s="30">
        <v>285142439</v>
      </c>
      <c r="T234" s="29">
        <v>96987033</v>
      </c>
      <c r="U234" s="27">
        <v>94215931</v>
      </c>
      <c r="V234" s="30">
        <v>95791276</v>
      </c>
      <c r="W234" s="30">
        <v>286994240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233323474</v>
      </c>
      <c r="E235" s="27">
        <v>229815712</v>
      </c>
      <c r="F235" s="27">
        <v>137182823</v>
      </c>
      <c r="G235" s="28">
        <f t="shared" si="45"/>
        <v>0.5969253442514845</v>
      </c>
      <c r="H235" s="29">
        <v>6987626</v>
      </c>
      <c r="I235" s="27">
        <v>18407162</v>
      </c>
      <c r="J235" s="30">
        <v>8517020</v>
      </c>
      <c r="K235" s="30">
        <v>33911808</v>
      </c>
      <c r="L235" s="29">
        <v>8364330</v>
      </c>
      <c r="M235" s="27">
        <v>12457802</v>
      </c>
      <c r="N235" s="30">
        <v>10200012</v>
      </c>
      <c r="O235" s="30">
        <v>31022144</v>
      </c>
      <c r="P235" s="29">
        <v>10632266</v>
      </c>
      <c r="Q235" s="27">
        <v>10387631</v>
      </c>
      <c r="R235" s="30">
        <v>10846645</v>
      </c>
      <c r="S235" s="30">
        <v>31866542</v>
      </c>
      <c r="T235" s="29">
        <v>7304972</v>
      </c>
      <c r="U235" s="27">
        <v>17663963</v>
      </c>
      <c r="V235" s="30">
        <v>15413394</v>
      </c>
      <c r="W235" s="30">
        <v>40382329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542203925</v>
      </c>
      <c r="E236" s="27">
        <v>360517283</v>
      </c>
      <c r="F236" s="27">
        <v>258415430</v>
      </c>
      <c r="G236" s="28">
        <f t="shared" si="45"/>
        <v>0.7167906843456379</v>
      </c>
      <c r="H236" s="29">
        <v>12029239</v>
      </c>
      <c r="I236" s="27">
        <v>24508559</v>
      </c>
      <c r="J236" s="30">
        <v>28031557</v>
      </c>
      <c r="K236" s="30">
        <v>64569355</v>
      </c>
      <c r="L236" s="29">
        <v>20344504</v>
      </c>
      <c r="M236" s="27">
        <v>35386156</v>
      </c>
      <c r="N236" s="30">
        <v>22944375</v>
      </c>
      <c r="O236" s="30">
        <v>78675035</v>
      </c>
      <c r="P236" s="29">
        <v>23158069</v>
      </c>
      <c r="Q236" s="27">
        <v>12558832</v>
      </c>
      <c r="R236" s="30">
        <v>0</v>
      </c>
      <c r="S236" s="30">
        <v>35716901</v>
      </c>
      <c r="T236" s="29">
        <v>20561651</v>
      </c>
      <c r="U236" s="27">
        <v>26282787</v>
      </c>
      <c r="V236" s="30">
        <v>32609701</v>
      </c>
      <c r="W236" s="30">
        <v>79454139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522543000</v>
      </c>
      <c r="E237" s="27">
        <v>522476599</v>
      </c>
      <c r="F237" s="27">
        <v>347845355</v>
      </c>
      <c r="G237" s="28">
        <f t="shared" si="45"/>
        <v>0.6657625540852213</v>
      </c>
      <c r="H237" s="29">
        <v>19013090</v>
      </c>
      <c r="I237" s="27">
        <v>22918118</v>
      </c>
      <c r="J237" s="30">
        <v>24449179</v>
      </c>
      <c r="K237" s="30">
        <v>66380387</v>
      </c>
      <c r="L237" s="29">
        <v>27687010</v>
      </c>
      <c r="M237" s="27">
        <v>28738000</v>
      </c>
      <c r="N237" s="30">
        <v>35520083</v>
      </c>
      <c r="O237" s="30">
        <v>91945093</v>
      </c>
      <c r="P237" s="29">
        <v>26254546</v>
      </c>
      <c r="Q237" s="27">
        <v>34398033</v>
      </c>
      <c r="R237" s="30">
        <v>24935495</v>
      </c>
      <c r="S237" s="30">
        <v>85588074</v>
      </c>
      <c r="T237" s="29">
        <v>28069000</v>
      </c>
      <c r="U237" s="27">
        <v>32362853</v>
      </c>
      <c r="V237" s="30">
        <v>43499948</v>
      </c>
      <c r="W237" s="30">
        <v>103931801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488389978</v>
      </c>
      <c r="E238" s="27">
        <v>432067378</v>
      </c>
      <c r="F238" s="27">
        <v>275791817</v>
      </c>
      <c r="G238" s="28">
        <f t="shared" si="45"/>
        <v>0.6383074285233356</v>
      </c>
      <c r="H238" s="29">
        <v>14033762</v>
      </c>
      <c r="I238" s="27">
        <v>20996070</v>
      </c>
      <c r="J238" s="30">
        <v>18165624</v>
      </c>
      <c r="K238" s="30">
        <v>53195456</v>
      </c>
      <c r="L238" s="29">
        <v>23993134</v>
      </c>
      <c r="M238" s="27">
        <v>20753914</v>
      </c>
      <c r="N238" s="30">
        <v>22678856</v>
      </c>
      <c r="O238" s="30">
        <v>67425904</v>
      </c>
      <c r="P238" s="29">
        <v>14876544</v>
      </c>
      <c r="Q238" s="27">
        <v>19451564</v>
      </c>
      <c r="R238" s="30">
        <v>33353301</v>
      </c>
      <c r="S238" s="30">
        <v>67681409</v>
      </c>
      <c r="T238" s="29">
        <v>24162360</v>
      </c>
      <c r="U238" s="27">
        <v>29738042</v>
      </c>
      <c r="V238" s="30">
        <v>33588646</v>
      </c>
      <c r="W238" s="30">
        <v>87489048</v>
      </c>
    </row>
    <row r="239" spans="1:23" ht="12.75">
      <c r="A239" s="31"/>
      <c r="B239" s="32" t="s">
        <v>436</v>
      </c>
      <c r="C239" s="33"/>
      <c r="D239" s="34">
        <f>SUM(D232:D238)</f>
        <v>5060390942</v>
      </c>
      <c r="E239" s="35">
        <f>SUM(E232:E238)</f>
        <v>4729644472</v>
      </c>
      <c r="F239" s="35">
        <f>SUM(F232:F238)</f>
        <v>3953347217</v>
      </c>
      <c r="G239" s="36">
        <f t="shared" si="45"/>
        <v>0.8358656216982561</v>
      </c>
      <c r="H239" s="37">
        <f aca="true" t="shared" si="47" ref="H239:W239">SUM(H232:H238)</f>
        <v>222572518</v>
      </c>
      <c r="I239" s="35">
        <f t="shared" si="47"/>
        <v>346739098</v>
      </c>
      <c r="J239" s="38">
        <f t="shared" si="47"/>
        <v>354549065</v>
      </c>
      <c r="K239" s="38">
        <f t="shared" si="47"/>
        <v>923860681</v>
      </c>
      <c r="L239" s="37">
        <f t="shared" si="47"/>
        <v>299478350</v>
      </c>
      <c r="M239" s="35">
        <f t="shared" si="47"/>
        <v>323843162</v>
      </c>
      <c r="N239" s="38">
        <f t="shared" si="47"/>
        <v>326940601</v>
      </c>
      <c r="O239" s="38">
        <f t="shared" si="47"/>
        <v>950262113</v>
      </c>
      <c r="P239" s="37">
        <f t="shared" si="47"/>
        <v>307993674</v>
      </c>
      <c r="Q239" s="35">
        <f t="shared" si="47"/>
        <v>292712735</v>
      </c>
      <c r="R239" s="38">
        <f t="shared" si="47"/>
        <v>303934810</v>
      </c>
      <c r="S239" s="38">
        <f t="shared" si="47"/>
        <v>904641219</v>
      </c>
      <c r="T239" s="37">
        <f t="shared" si="47"/>
        <v>302782576</v>
      </c>
      <c r="U239" s="35">
        <f t="shared" si="47"/>
        <v>359509810</v>
      </c>
      <c r="V239" s="38">
        <f t="shared" si="47"/>
        <v>512290818</v>
      </c>
      <c r="W239" s="38">
        <f t="shared" si="47"/>
        <v>1174583204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427790535</v>
      </c>
      <c r="E240" s="27">
        <v>455941910</v>
      </c>
      <c r="F240" s="27">
        <v>444236423</v>
      </c>
      <c r="G240" s="28">
        <f t="shared" si="45"/>
        <v>0.9743268018507006</v>
      </c>
      <c r="H240" s="29">
        <v>36219405</v>
      </c>
      <c r="I240" s="27">
        <v>33210974</v>
      </c>
      <c r="J240" s="30">
        <v>23013557</v>
      </c>
      <c r="K240" s="30">
        <v>92443936</v>
      </c>
      <c r="L240" s="29">
        <v>44016337</v>
      </c>
      <c r="M240" s="27">
        <v>36834284</v>
      </c>
      <c r="N240" s="30">
        <v>27394208</v>
      </c>
      <c r="O240" s="30">
        <v>108244829</v>
      </c>
      <c r="P240" s="29">
        <v>28124803</v>
      </c>
      <c r="Q240" s="27">
        <v>17462742</v>
      </c>
      <c r="R240" s="30">
        <v>45038224</v>
      </c>
      <c r="S240" s="30">
        <v>90625769</v>
      </c>
      <c r="T240" s="29">
        <v>73596596</v>
      </c>
      <c r="U240" s="27">
        <v>31402041</v>
      </c>
      <c r="V240" s="30">
        <v>47923252</v>
      </c>
      <c r="W240" s="30">
        <v>152921889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1918453514</v>
      </c>
      <c r="E241" s="27">
        <v>1973491513</v>
      </c>
      <c r="F241" s="27">
        <v>1931371302</v>
      </c>
      <c r="G241" s="28">
        <f t="shared" si="45"/>
        <v>0.978657009304301</v>
      </c>
      <c r="H241" s="29">
        <v>53545115</v>
      </c>
      <c r="I241" s="27">
        <v>135226744</v>
      </c>
      <c r="J241" s="30">
        <v>208149521</v>
      </c>
      <c r="K241" s="30">
        <v>396921380</v>
      </c>
      <c r="L241" s="29">
        <v>161758398</v>
      </c>
      <c r="M241" s="27">
        <v>193047698</v>
      </c>
      <c r="N241" s="30">
        <v>289113178</v>
      </c>
      <c r="O241" s="30">
        <v>643919274</v>
      </c>
      <c r="P241" s="29">
        <v>56076129</v>
      </c>
      <c r="Q241" s="27">
        <v>143973548</v>
      </c>
      <c r="R241" s="30">
        <v>203076005</v>
      </c>
      <c r="S241" s="30">
        <v>403125682</v>
      </c>
      <c r="T241" s="29">
        <v>171005295</v>
      </c>
      <c r="U241" s="27">
        <v>145011033</v>
      </c>
      <c r="V241" s="30">
        <v>171388638</v>
      </c>
      <c r="W241" s="30">
        <v>487404966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254686683</v>
      </c>
      <c r="E242" s="27">
        <v>254686683</v>
      </c>
      <c r="F242" s="27">
        <v>191083324</v>
      </c>
      <c r="G242" s="28">
        <f t="shared" si="45"/>
        <v>0.7502682187745168</v>
      </c>
      <c r="H242" s="29">
        <v>16940811</v>
      </c>
      <c r="I242" s="27">
        <v>8285811</v>
      </c>
      <c r="J242" s="30">
        <v>17223982</v>
      </c>
      <c r="K242" s="30">
        <v>42450604</v>
      </c>
      <c r="L242" s="29">
        <v>19415859</v>
      </c>
      <c r="M242" s="27">
        <v>14884773</v>
      </c>
      <c r="N242" s="30">
        <v>17489339</v>
      </c>
      <c r="O242" s="30">
        <v>51789971</v>
      </c>
      <c r="P242" s="29">
        <v>21145013</v>
      </c>
      <c r="Q242" s="27">
        <v>9217637</v>
      </c>
      <c r="R242" s="30">
        <v>15303027</v>
      </c>
      <c r="S242" s="30">
        <v>45665677</v>
      </c>
      <c r="T242" s="29">
        <v>17342928</v>
      </c>
      <c r="U242" s="27">
        <v>16430627</v>
      </c>
      <c r="V242" s="30">
        <v>17403517</v>
      </c>
      <c r="W242" s="30">
        <v>51177072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581482803</v>
      </c>
      <c r="E243" s="27">
        <v>576507804</v>
      </c>
      <c r="F243" s="27">
        <v>534735653</v>
      </c>
      <c r="G243" s="28">
        <f t="shared" si="45"/>
        <v>0.9275427830982146</v>
      </c>
      <c r="H243" s="29">
        <v>50788174</v>
      </c>
      <c r="I243" s="27">
        <v>10584760</v>
      </c>
      <c r="J243" s="30">
        <v>28215755</v>
      </c>
      <c r="K243" s="30">
        <v>89588689</v>
      </c>
      <c r="L243" s="29">
        <v>30460297</v>
      </c>
      <c r="M243" s="27">
        <v>51474229</v>
      </c>
      <c r="N243" s="30">
        <v>69821298</v>
      </c>
      <c r="O243" s="30">
        <v>151755824</v>
      </c>
      <c r="P243" s="29">
        <v>34928038</v>
      </c>
      <c r="Q243" s="27">
        <v>39354829</v>
      </c>
      <c r="R243" s="30">
        <v>33236543</v>
      </c>
      <c r="S243" s="30">
        <v>107519410</v>
      </c>
      <c r="T243" s="29">
        <v>35436165</v>
      </c>
      <c r="U243" s="27">
        <v>33591909</v>
      </c>
      <c r="V243" s="30">
        <v>116843656</v>
      </c>
      <c r="W243" s="30">
        <v>185871730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709925400</v>
      </c>
      <c r="E244" s="27">
        <v>871647319</v>
      </c>
      <c r="F244" s="27">
        <v>718632665</v>
      </c>
      <c r="G244" s="28">
        <f t="shared" si="45"/>
        <v>0.8244534794467715</v>
      </c>
      <c r="H244" s="29">
        <v>33286403</v>
      </c>
      <c r="I244" s="27">
        <v>32561871</v>
      </c>
      <c r="J244" s="30">
        <v>119751772</v>
      </c>
      <c r="K244" s="30">
        <v>185600046</v>
      </c>
      <c r="L244" s="29">
        <v>57262547</v>
      </c>
      <c r="M244" s="27">
        <v>41303098</v>
      </c>
      <c r="N244" s="30">
        <v>120653363</v>
      </c>
      <c r="O244" s="30">
        <v>219219008</v>
      </c>
      <c r="P244" s="29">
        <v>41302288</v>
      </c>
      <c r="Q244" s="27">
        <v>44364008</v>
      </c>
      <c r="R244" s="30">
        <v>50652078</v>
      </c>
      <c r="S244" s="30">
        <v>136318374</v>
      </c>
      <c r="T244" s="29">
        <v>65332602</v>
      </c>
      <c r="U244" s="27">
        <v>50245606</v>
      </c>
      <c r="V244" s="30">
        <v>61917029</v>
      </c>
      <c r="W244" s="30">
        <v>177495237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202605742</v>
      </c>
      <c r="E245" s="27">
        <v>205572998</v>
      </c>
      <c r="F245" s="27">
        <v>168218355</v>
      </c>
      <c r="G245" s="28">
        <f t="shared" si="45"/>
        <v>0.8182901287454104</v>
      </c>
      <c r="H245" s="29">
        <v>10597408</v>
      </c>
      <c r="I245" s="27">
        <v>10900496</v>
      </c>
      <c r="J245" s="30">
        <v>11113441</v>
      </c>
      <c r="K245" s="30">
        <v>32611345</v>
      </c>
      <c r="L245" s="29">
        <v>12950733</v>
      </c>
      <c r="M245" s="27">
        <v>9679658</v>
      </c>
      <c r="N245" s="30">
        <v>28371333</v>
      </c>
      <c r="O245" s="30">
        <v>51001724</v>
      </c>
      <c r="P245" s="29">
        <v>10115099</v>
      </c>
      <c r="Q245" s="27">
        <v>10403385</v>
      </c>
      <c r="R245" s="30">
        <v>11152740</v>
      </c>
      <c r="S245" s="30">
        <v>31671224</v>
      </c>
      <c r="T245" s="29">
        <v>10460710</v>
      </c>
      <c r="U245" s="27">
        <v>12476983</v>
      </c>
      <c r="V245" s="30">
        <v>29996369</v>
      </c>
      <c r="W245" s="30">
        <v>52934062</v>
      </c>
    </row>
    <row r="246" spans="1:23" ht="12.75">
      <c r="A246" s="53"/>
      <c r="B246" s="54" t="s">
        <v>449</v>
      </c>
      <c r="C246" s="55"/>
      <c r="D246" s="56">
        <f>SUM(D240:D245)</f>
        <v>4094944677</v>
      </c>
      <c r="E246" s="57">
        <f>SUM(E240:E245)</f>
        <v>4337848227</v>
      </c>
      <c r="F246" s="57">
        <f>SUM(F240:F245)</f>
        <v>3988277722</v>
      </c>
      <c r="G246" s="58">
        <f t="shared" si="45"/>
        <v>0.9194138460575514</v>
      </c>
      <c r="H246" s="59">
        <f aca="true" t="shared" si="48" ref="H246:W246">SUM(H240:H245)</f>
        <v>201377316</v>
      </c>
      <c r="I246" s="57">
        <f t="shared" si="48"/>
        <v>230770656</v>
      </c>
      <c r="J246" s="60">
        <f t="shared" si="48"/>
        <v>407468028</v>
      </c>
      <c r="K246" s="60">
        <f t="shared" si="48"/>
        <v>839616000</v>
      </c>
      <c r="L246" s="59">
        <f t="shared" si="48"/>
        <v>325864171</v>
      </c>
      <c r="M246" s="57">
        <f t="shared" si="48"/>
        <v>347223740</v>
      </c>
      <c r="N246" s="60">
        <f t="shared" si="48"/>
        <v>552842719</v>
      </c>
      <c r="O246" s="60">
        <f t="shared" si="48"/>
        <v>1225930630</v>
      </c>
      <c r="P246" s="59">
        <f t="shared" si="48"/>
        <v>191691370</v>
      </c>
      <c r="Q246" s="57">
        <f t="shared" si="48"/>
        <v>264776149</v>
      </c>
      <c r="R246" s="60">
        <f t="shared" si="48"/>
        <v>358458617</v>
      </c>
      <c r="S246" s="60">
        <f t="shared" si="48"/>
        <v>814926136</v>
      </c>
      <c r="T246" s="59">
        <f t="shared" si="48"/>
        <v>373174296</v>
      </c>
      <c r="U246" s="57">
        <f t="shared" si="48"/>
        <v>289158199</v>
      </c>
      <c r="V246" s="60">
        <f t="shared" si="48"/>
        <v>445472461</v>
      </c>
      <c r="W246" s="60">
        <f t="shared" si="48"/>
        <v>1107804956</v>
      </c>
    </row>
    <row r="247" spans="1:23" ht="12.75">
      <c r="A247" s="39"/>
      <c r="B247" s="40" t="s">
        <v>450</v>
      </c>
      <c r="C247" s="41"/>
      <c r="D247" s="42">
        <f>SUM(D223:D230,D232:D238,D240:D245)</f>
        <v>13903085154</v>
      </c>
      <c r="E247" s="43">
        <f>SUM(E223:E230,E232:E238,E240:E245)</f>
        <v>13479714767</v>
      </c>
      <c r="F247" s="43">
        <f>SUM(F223:F230,F232:F238,F240:F245)</f>
        <v>11104045308</v>
      </c>
      <c r="G247" s="44">
        <f t="shared" si="45"/>
        <v>0.8237596640534315</v>
      </c>
      <c r="H247" s="45">
        <f aca="true" t="shared" si="49" ref="H247:W247">SUM(H223:H230,H232:H238,H240:H245)</f>
        <v>579356395</v>
      </c>
      <c r="I247" s="43">
        <f t="shared" si="49"/>
        <v>868109280</v>
      </c>
      <c r="J247" s="46">
        <f t="shared" si="49"/>
        <v>1032665389</v>
      </c>
      <c r="K247" s="46">
        <f t="shared" si="49"/>
        <v>2480131064</v>
      </c>
      <c r="L247" s="45">
        <f t="shared" si="49"/>
        <v>856815483</v>
      </c>
      <c r="M247" s="43">
        <f t="shared" si="49"/>
        <v>874286622</v>
      </c>
      <c r="N247" s="46">
        <f t="shared" si="49"/>
        <v>1165552636</v>
      </c>
      <c r="O247" s="46">
        <f t="shared" si="49"/>
        <v>2896654741</v>
      </c>
      <c r="P247" s="45">
        <f t="shared" si="49"/>
        <v>826623508</v>
      </c>
      <c r="Q247" s="43">
        <f t="shared" si="49"/>
        <v>793500697</v>
      </c>
      <c r="R247" s="46">
        <f t="shared" si="49"/>
        <v>962483074</v>
      </c>
      <c r="S247" s="46">
        <f t="shared" si="49"/>
        <v>2582607279</v>
      </c>
      <c r="T247" s="45">
        <f t="shared" si="49"/>
        <v>887905554</v>
      </c>
      <c r="U247" s="43">
        <f t="shared" si="49"/>
        <v>923862535</v>
      </c>
      <c r="V247" s="46">
        <f t="shared" si="49"/>
        <v>1332884135</v>
      </c>
      <c r="W247" s="46">
        <f t="shared" si="49"/>
        <v>3144652224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282200000</v>
      </c>
      <c r="E250" s="27">
        <v>285374000</v>
      </c>
      <c r="F250" s="27">
        <v>220850476</v>
      </c>
      <c r="G250" s="28">
        <f aca="true" t="shared" si="50" ref="G250:G277">IF($E250=0,0,$F250/$E250)</f>
        <v>0.7738983789693525</v>
      </c>
      <c r="H250" s="29">
        <v>18979893</v>
      </c>
      <c r="I250" s="27">
        <v>20008846</v>
      </c>
      <c r="J250" s="30">
        <v>16153598</v>
      </c>
      <c r="K250" s="30">
        <v>55142337</v>
      </c>
      <c r="L250" s="29">
        <v>19584114</v>
      </c>
      <c r="M250" s="27">
        <v>15570224</v>
      </c>
      <c r="N250" s="30">
        <v>14183994</v>
      </c>
      <c r="O250" s="30">
        <v>49338332</v>
      </c>
      <c r="P250" s="29">
        <v>13872527</v>
      </c>
      <c r="Q250" s="27">
        <v>23561733</v>
      </c>
      <c r="R250" s="30">
        <v>17864169</v>
      </c>
      <c r="S250" s="30">
        <v>55298429</v>
      </c>
      <c r="T250" s="29">
        <v>19424498</v>
      </c>
      <c r="U250" s="27">
        <v>16650475</v>
      </c>
      <c r="V250" s="30">
        <v>24996405</v>
      </c>
      <c r="W250" s="30">
        <v>61071378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1393931895</v>
      </c>
      <c r="E251" s="27">
        <v>1383426895</v>
      </c>
      <c r="F251" s="27">
        <v>1284140155</v>
      </c>
      <c r="G251" s="28">
        <f t="shared" si="50"/>
        <v>0.9282313070832702</v>
      </c>
      <c r="H251" s="29">
        <v>97778950</v>
      </c>
      <c r="I251" s="27">
        <v>111472629</v>
      </c>
      <c r="J251" s="30">
        <v>134335724</v>
      </c>
      <c r="K251" s="30">
        <v>343587303</v>
      </c>
      <c r="L251" s="29">
        <v>123816378</v>
      </c>
      <c r="M251" s="27">
        <v>100413527</v>
      </c>
      <c r="N251" s="30">
        <v>129380966</v>
      </c>
      <c r="O251" s="30">
        <v>353610871</v>
      </c>
      <c r="P251" s="29">
        <v>107457088</v>
      </c>
      <c r="Q251" s="27">
        <v>104990851</v>
      </c>
      <c r="R251" s="30">
        <v>77090390</v>
      </c>
      <c r="S251" s="30">
        <v>289538329</v>
      </c>
      <c r="T251" s="29">
        <v>58623773</v>
      </c>
      <c r="U251" s="27">
        <v>147304749</v>
      </c>
      <c r="V251" s="30">
        <v>91475130</v>
      </c>
      <c r="W251" s="30">
        <v>297403652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3561323579</v>
      </c>
      <c r="E252" s="27">
        <v>3561323579</v>
      </c>
      <c r="F252" s="27">
        <v>2905127437</v>
      </c>
      <c r="G252" s="28">
        <f t="shared" si="50"/>
        <v>0.8157437459855147</v>
      </c>
      <c r="H252" s="29">
        <v>303198169</v>
      </c>
      <c r="I252" s="27">
        <v>243180911</v>
      </c>
      <c r="J252" s="30">
        <v>256742036</v>
      </c>
      <c r="K252" s="30">
        <v>803121116</v>
      </c>
      <c r="L252" s="29">
        <v>205883055</v>
      </c>
      <c r="M252" s="27">
        <v>230614744</v>
      </c>
      <c r="N252" s="30">
        <v>241868453</v>
      </c>
      <c r="O252" s="30">
        <v>678366252</v>
      </c>
      <c r="P252" s="29">
        <v>230385217</v>
      </c>
      <c r="Q252" s="27">
        <v>181295198</v>
      </c>
      <c r="R252" s="30">
        <v>269252014</v>
      </c>
      <c r="S252" s="30">
        <v>680932429</v>
      </c>
      <c r="T252" s="29">
        <v>326735800</v>
      </c>
      <c r="U252" s="27">
        <v>70575217</v>
      </c>
      <c r="V252" s="30">
        <v>345396623</v>
      </c>
      <c r="W252" s="30">
        <v>742707640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121200352</v>
      </c>
      <c r="E253" s="27">
        <v>121200352</v>
      </c>
      <c r="F253" s="27">
        <v>115682591</v>
      </c>
      <c r="G253" s="28">
        <f t="shared" si="50"/>
        <v>0.9544740513624911</v>
      </c>
      <c r="H253" s="29">
        <v>16739583</v>
      </c>
      <c r="I253" s="27">
        <v>7602570</v>
      </c>
      <c r="J253" s="30">
        <v>7138046</v>
      </c>
      <c r="K253" s="30">
        <v>31480199</v>
      </c>
      <c r="L253" s="29">
        <v>8349662</v>
      </c>
      <c r="M253" s="27">
        <v>10881272</v>
      </c>
      <c r="N253" s="30">
        <v>8066340</v>
      </c>
      <c r="O253" s="30">
        <v>27297274</v>
      </c>
      <c r="P253" s="29">
        <v>11514877</v>
      </c>
      <c r="Q253" s="27">
        <v>8216285</v>
      </c>
      <c r="R253" s="30">
        <v>12083628</v>
      </c>
      <c r="S253" s="30">
        <v>31814790</v>
      </c>
      <c r="T253" s="29">
        <v>5608585</v>
      </c>
      <c r="U253" s="27">
        <v>8576708</v>
      </c>
      <c r="V253" s="30">
        <v>10905035</v>
      </c>
      <c r="W253" s="30">
        <v>25090328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581545740</v>
      </c>
      <c r="E254" s="27">
        <v>597422741</v>
      </c>
      <c r="F254" s="27">
        <v>521866343</v>
      </c>
      <c r="G254" s="28">
        <f t="shared" si="50"/>
        <v>0.8735294242841687</v>
      </c>
      <c r="H254" s="29">
        <v>29973619</v>
      </c>
      <c r="I254" s="27">
        <v>42241591</v>
      </c>
      <c r="J254" s="30">
        <v>45736737</v>
      </c>
      <c r="K254" s="30">
        <v>117951947</v>
      </c>
      <c r="L254" s="29">
        <v>44380106</v>
      </c>
      <c r="M254" s="27">
        <v>38740929</v>
      </c>
      <c r="N254" s="30">
        <v>51209567</v>
      </c>
      <c r="O254" s="30">
        <v>134330602</v>
      </c>
      <c r="P254" s="29">
        <v>35756240</v>
      </c>
      <c r="Q254" s="27">
        <v>40337888</v>
      </c>
      <c r="R254" s="30">
        <v>39241463</v>
      </c>
      <c r="S254" s="30">
        <v>115335591</v>
      </c>
      <c r="T254" s="29">
        <v>43050876</v>
      </c>
      <c r="U254" s="27">
        <v>44036003</v>
      </c>
      <c r="V254" s="30">
        <v>67161324</v>
      </c>
      <c r="W254" s="30">
        <v>154248203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278908000</v>
      </c>
      <c r="E255" s="27">
        <v>272002924</v>
      </c>
      <c r="F255" s="27">
        <v>271449199</v>
      </c>
      <c r="G255" s="28">
        <f t="shared" si="50"/>
        <v>0.9979642682076462</v>
      </c>
      <c r="H255" s="29">
        <v>35557945</v>
      </c>
      <c r="I255" s="27">
        <v>22577090</v>
      </c>
      <c r="J255" s="30">
        <v>23400062</v>
      </c>
      <c r="K255" s="30">
        <v>81535097</v>
      </c>
      <c r="L255" s="29">
        <v>20659309</v>
      </c>
      <c r="M255" s="27">
        <v>17718909</v>
      </c>
      <c r="N255" s="30">
        <v>30237573</v>
      </c>
      <c r="O255" s="30">
        <v>68615791</v>
      </c>
      <c r="P255" s="29">
        <v>18324135</v>
      </c>
      <c r="Q255" s="27">
        <v>22465313</v>
      </c>
      <c r="R255" s="30">
        <v>23951252</v>
      </c>
      <c r="S255" s="30">
        <v>64740700</v>
      </c>
      <c r="T255" s="29">
        <v>21606626</v>
      </c>
      <c r="U255" s="27">
        <v>17950757</v>
      </c>
      <c r="V255" s="30">
        <v>17000228</v>
      </c>
      <c r="W255" s="30">
        <v>56557611</v>
      </c>
    </row>
    <row r="256" spans="1:23" ht="12.75">
      <c r="A256" s="31"/>
      <c r="B256" s="32" t="s">
        <v>464</v>
      </c>
      <c r="C256" s="33"/>
      <c r="D256" s="34">
        <f>SUM(D250:D255)</f>
        <v>6219109566</v>
      </c>
      <c r="E256" s="35">
        <f>SUM(E250:E255)</f>
        <v>6220750491</v>
      </c>
      <c r="F256" s="35">
        <f>SUM(F250:F255)</f>
        <v>5319116201</v>
      </c>
      <c r="G256" s="36">
        <f t="shared" si="50"/>
        <v>0.8550602067540792</v>
      </c>
      <c r="H256" s="37">
        <f aca="true" t="shared" si="51" ref="H256:W256">SUM(H250:H255)</f>
        <v>502228159</v>
      </c>
      <c r="I256" s="35">
        <f t="shared" si="51"/>
        <v>447083637</v>
      </c>
      <c r="J256" s="38">
        <f t="shared" si="51"/>
        <v>483506203</v>
      </c>
      <c r="K256" s="38">
        <f t="shared" si="51"/>
        <v>1432817999</v>
      </c>
      <c r="L256" s="37">
        <f t="shared" si="51"/>
        <v>422672624</v>
      </c>
      <c r="M256" s="35">
        <f t="shared" si="51"/>
        <v>413939605</v>
      </c>
      <c r="N256" s="38">
        <f t="shared" si="51"/>
        <v>474946893</v>
      </c>
      <c r="O256" s="38">
        <f t="shared" si="51"/>
        <v>1311559122</v>
      </c>
      <c r="P256" s="37">
        <f t="shared" si="51"/>
        <v>417310084</v>
      </c>
      <c r="Q256" s="35">
        <f t="shared" si="51"/>
        <v>380867268</v>
      </c>
      <c r="R256" s="38">
        <f t="shared" si="51"/>
        <v>439482916</v>
      </c>
      <c r="S256" s="38">
        <f t="shared" si="51"/>
        <v>1237660268</v>
      </c>
      <c r="T256" s="37">
        <f t="shared" si="51"/>
        <v>475050158</v>
      </c>
      <c r="U256" s="35">
        <f t="shared" si="51"/>
        <v>305093909</v>
      </c>
      <c r="V256" s="38">
        <f t="shared" si="51"/>
        <v>556934745</v>
      </c>
      <c r="W256" s="38">
        <f t="shared" si="51"/>
        <v>1337078812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110956561</v>
      </c>
      <c r="E257" s="27">
        <v>115431277</v>
      </c>
      <c r="F257" s="27">
        <v>93843664</v>
      </c>
      <c r="G257" s="28">
        <f t="shared" si="50"/>
        <v>0.8129829838060268</v>
      </c>
      <c r="H257" s="29">
        <v>8560336</v>
      </c>
      <c r="I257" s="27">
        <v>6804791</v>
      </c>
      <c r="J257" s="30">
        <v>7355944</v>
      </c>
      <c r="K257" s="30">
        <v>22721071</v>
      </c>
      <c r="L257" s="29">
        <v>6050376</v>
      </c>
      <c r="M257" s="27">
        <v>8533074</v>
      </c>
      <c r="N257" s="30">
        <v>9893338</v>
      </c>
      <c r="O257" s="30">
        <v>24476788</v>
      </c>
      <c r="P257" s="29">
        <v>7471159</v>
      </c>
      <c r="Q257" s="27">
        <v>9515819</v>
      </c>
      <c r="R257" s="30">
        <v>6722992</v>
      </c>
      <c r="S257" s="30">
        <v>23709970</v>
      </c>
      <c r="T257" s="29">
        <v>7131505</v>
      </c>
      <c r="U257" s="27">
        <v>8139941</v>
      </c>
      <c r="V257" s="30">
        <v>7664389</v>
      </c>
      <c r="W257" s="30">
        <v>22935835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153245635</v>
      </c>
      <c r="E258" s="27">
        <v>153245635</v>
      </c>
      <c r="F258" s="27">
        <v>102601920</v>
      </c>
      <c r="G258" s="28">
        <f t="shared" si="50"/>
        <v>0.669525888942938</v>
      </c>
      <c r="H258" s="29">
        <v>8298947</v>
      </c>
      <c r="I258" s="27">
        <v>15585317</v>
      </c>
      <c r="J258" s="30">
        <v>14095609</v>
      </c>
      <c r="K258" s="30">
        <v>37979873</v>
      </c>
      <c r="L258" s="29">
        <v>0</v>
      </c>
      <c r="M258" s="27">
        <v>9175254</v>
      </c>
      <c r="N258" s="30">
        <v>0</v>
      </c>
      <c r="O258" s="30">
        <v>9175254</v>
      </c>
      <c r="P258" s="29">
        <v>8106766</v>
      </c>
      <c r="Q258" s="27">
        <v>12736024</v>
      </c>
      <c r="R258" s="30">
        <v>11851581</v>
      </c>
      <c r="S258" s="30">
        <v>32694371</v>
      </c>
      <c r="T258" s="29">
        <v>11414838</v>
      </c>
      <c r="U258" s="27">
        <v>11337584</v>
      </c>
      <c r="V258" s="30">
        <v>0</v>
      </c>
      <c r="W258" s="30">
        <v>22752422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515629697</v>
      </c>
      <c r="E259" s="27">
        <v>547869601</v>
      </c>
      <c r="F259" s="27">
        <v>344529612</v>
      </c>
      <c r="G259" s="28">
        <f t="shared" si="50"/>
        <v>0.6288533099320471</v>
      </c>
      <c r="H259" s="29">
        <v>34755981</v>
      </c>
      <c r="I259" s="27">
        <v>23583021</v>
      </c>
      <c r="J259" s="30">
        <v>31383460</v>
      </c>
      <c r="K259" s="30">
        <v>89722462</v>
      </c>
      <c r="L259" s="29">
        <v>25694858</v>
      </c>
      <c r="M259" s="27">
        <v>31777481</v>
      </c>
      <c r="N259" s="30">
        <v>21749316</v>
      </c>
      <c r="O259" s="30">
        <v>79221655</v>
      </c>
      <c r="P259" s="29">
        <v>27480887</v>
      </c>
      <c r="Q259" s="27">
        <v>30353274</v>
      </c>
      <c r="R259" s="30">
        <v>35624803</v>
      </c>
      <c r="S259" s="30">
        <v>93458964</v>
      </c>
      <c r="T259" s="29">
        <v>27802208</v>
      </c>
      <c r="U259" s="27">
        <v>22880995</v>
      </c>
      <c r="V259" s="30">
        <v>31443328</v>
      </c>
      <c r="W259" s="30">
        <v>82126531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345239153</v>
      </c>
      <c r="E260" s="27">
        <v>335988000</v>
      </c>
      <c r="F260" s="27">
        <v>296733918</v>
      </c>
      <c r="G260" s="28">
        <f t="shared" si="50"/>
        <v>0.8831682024358013</v>
      </c>
      <c r="H260" s="29">
        <v>15231421</v>
      </c>
      <c r="I260" s="27">
        <v>28828777</v>
      </c>
      <c r="J260" s="30">
        <v>19339843</v>
      </c>
      <c r="K260" s="30">
        <v>63400041</v>
      </c>
      <c r="L260" s="29">
        <v>15628591</v>
      </c>
      <c r="M260" s="27">
        <v>24750326</v>
      </c>
      <c r="N260" s="30">
        <v>24548752</v>
      </c>
      <c r="O260" s="30">
        <v>64927669</v>
      </c>
      <c r="P260" s="29">
        <v>28513537</v>
      </c>
      <c r="Q260" s="27">
        <v>28193922</v>
      </c>
      <c r="R260" s="30">
        <v>21271622</v>
      </c>
      <c r="S260" s="30">
        <v>77979081</v>
      </c>
      <c r="T260" s="29">
        <v>20301580</v>
      </c>
      <c r="U260" s="27">
        <v>32147385</v>
      </c>
      <c r="V260" s="30">
        <v>37978162</v>
      </c>
      <c r="W260" s="30">
        <v>90427127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218716811</v>
      </c>
      <c r="E261" s="27">
        <v>237703936</v>
      </c>
      <c r="F261" s="27">
        <v>196341814</v>
      </c>
      <c r="G261" s="28">
        <f t="shared" si="50"/>
        <v>0.8259931127097534</v>
      </c>
      <c r="H261" s="29">
        <v>19625630</v>
      </c>
      <c r="I261" s="27">
        <v>15925174</v>
      </c>
      <c r="J261" s="30">
        <v>10748668</v>
      </c>
      <c r="K261" s="30">
        <v>46299472</v>
      </c>
      <c r="L261" s="29">
        <v>13425264</v>
      </c>
      <c r="M261" s="27">
        <v>13050374</v>
      </c>
      <c r="N261" s="30">
        <v>10858734</v>
      </c>
      <c r="O261" s="30">
        <v>37334372</v>
      </c>
      <c r="P261" s="29">
        <v>13693801</v>
      </c>
      <c r="Q261" s="27">
        <v>12919741</v>
      </c>
      <c r="R261" s="30">
        <v>12995637</v>
      </c>
      <c r="S261" s="30">
        <v>39609179</v>
      </c>
      <c r="T261" s="29">
        <v>13741379</v>
      </c>
      <c r="U261" s="27">
        <v>16719012</v>
      </c>
      <c r="V261" s="30">
        <v>42638400</v>
      </c>
      <c r="W261" s="30">
        <v>73098791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455235153</v>
      </c>
      <c r="E262" s="27">
        <v>582029338</v>
      </c>
      <c r="F262" s="27">
        <v>650673716</v>
      </c>
      <c r="G262" s="28">
        <f t="shared" si="50"/>
        <v>1.1179397214509486</v>
      </c>
      <c r="H262" s="29">
        <v>33176767</v>
      </c>
      <c r="I262" s="27">
        <v>38928200</v>
      </c>
      <c r="J262" s="30">
        <v>46990448</v>
      </c>
      <c r="K262" s="30">
        <v>119095415</v>
      </c>
      <c r="L262" s="29">
        <v>26482443</v>
      </c>
      <c r="M262" s="27">
        <v>61367249</v>
      </c>
      <c r="N262" s="30">
        <v>58861644</v>
      </c>
      <c r="O262" s="30">
        <v>146711336</v>
      </c>
      <c r="P262" s="29">
        <v>60238618</v>
      </c>
      <c r="Q262" s="27">
        <v>27763750</v>
      </c>
      <c r="R262" s="30">
        <v>60556899</v>
      </c>
      <c r="S262" s="30">
        <v>148559267</v>
      </c>
      <c r="T262" s="29">
        <v>73506581</v>
      </c>
      <c r="U262" s="27">
        <v>33279591</v>
      </c>
      <c r="V262" s="30">
        <v>129521526</v>
      </c>
      <c r="W262" s="30">
        <v>236307698</v>
      </c>
    </row>
    <row r="263" spans="1:23" ht="12.75">
      <c r="A263" s="31"/>
      <c r="B263" s="32" t="s">
        <v>477</v>
      </c>
      <c r="C263" s="33"/>
      <c r="D263" s="34">
        <f>SUM(D257:D262)</f>
        <v>1799023010</v>
      </c>
      <c r="E263" s="35">
        <f>SUM(E257:E262)</f>
        <v>1972267787</v>
      </c>
      <c r="F263" s="35">
        <f>SUM(F257:F262)</f>
        <v>1684724644</v>
      </c>
      <c r="G263" s="36">
        <f t="shared" si="50"/>
        <v>0.8542068450870054</v>
      </c>
      <c r="H263" s="37">
        <f aca="true" t="shared" si="52" ref="H263:W263">SUM(H257:H262)</f>
        <v>119649082</v>
      </c>
      <c r="I263" s="35">
        <f t="shared" si="52"/>
        <v>129655280</v>
      </c>
      <c r="J263" s="38">
        <f t="shared" si="52"/>
        <v>129913972</v>
      </c>
      <c r="K263" s="38">
        <f t="shared" si="52"/>
        <v>379218334</v>
      </c>
      <c r="L263" s="37">
        <f t="shared" si="52"/>
        <v>87281532</v>
      </c>
      <c r="M263" s="35">
        <f t="shared" si="52"/>
        <v>148653758</v>
      </c>
      <c r="N263" s="38">
        <f t="shared" si="52"/>
        <v>125911784</v>
      </c>
      <c r="O263" s="38">
        <f t="shared" si="52"/>
        <v>361847074</v>
      </c>
      <c r="P263" s="37">
        <f t="shared" si="52"/>
        <v>145504768</v>
      </c>
      <c r="Q263" s="35">
        <f t="shared" si="52"/>
        <v>121482530</v>
      </c>
      <c r="R263" s="38">
        <f t="shared" si="52"/>
        <v>149023534</v>
      </c>
      <c r="S263" s="38">
        <f t="shared" si="52"/>
        <v>416010832</v>
      </c>
      <c r="T263" s="37">
        <f t="shared" si="52"/>
        <v>153898091</v>
      </c>
      <c r="U263" s="35">
        <f t="shared" si="52"/>
        <v>124504508</v>
      </c>
      <c r="V263" s="38">
        <f t="shared" si="52"/>
        <v>249245805</v>
      </c>
      <c r="W263" s="38">
        <f t="shared" si="52"/>
        <v>527648404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378087473</v>
      </c>
      <c r="E264" s="27">
        <v>385236570</v>
      </c>
      <c r="F264" s="27">
        <v>344478966</v>
      </c>
      <c r="G264" s="28">
        <f t="shared" si="50"/>
        <v>0.8942011034933677</v>
      </c>
      <c r="H264" s="29">
        <v>29252519</v>
      </c>
      <c r="I264" s="27">
        <v>28606046</v>
      </c>
      <c r="J264" s="30">
        <v>29681871</v>
      </c>
      <c r="K264" s="30">
        <v>87540436</v>
      </c>
      <c r="L264" s="29">
        <v>26589015</v>
      </c>
      <c r="M264" s="27">
        <v>26589015</v>
      </c>
      <c r="N264" s="30">
        <v>27303707</v>
      </c>
      <c r="O264" s="30">
        <v>80481737</v>
      </c>
      <c r="P264" s="29">
        <v>28286946</v>
      </c>
      <c r="Q264" s="27">
        <v>28182317</v>
      </c>
      <c r="R264" s="30">
        <v>28704505</v>
      </c>
      <c r="S264" s="30">
        <v>85173768</v>
      </c>
      <c r="T264" s="29">
        <v>28328362</v>
      </c>
      <c r="U264" s="27">
        <v>27598735</v>
      </c>
      <c r="V264" s="30">
        <v>35355928</v>
      </c>
      <c r="W264" s="30">
        <v>91283025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145895200</v>
      </c>
      <c r="E265" s="27">
        <v>148148141</v>
      </c>
      <c r="F265" s="27">
        <v>133988065</v>
      </c>
      <c r="G265" s="28">
        <f t="shared" si="50"/>
        <v>0.90441948238824</v>
      </c>
      <c r="H265" s="29">
        <v>10355580</v>
      </c>
      <c r="I265" s="27">
        <v>9510508</v>
      </c>
      <c r="J265" s="30">
        <v>11718150</v>
      </c>
      <c r="K265" s="30">
        <v>31584238</v>
      </c>
      <c r="L265" s="29">
        <v>8441452</v>
      </c>
      <c r="M265" s="27">
        <v>14031120</v>
      </c>
      <c r="N265" s="30">
        <v>7664214</v>
      </c>
      <c r="O265" s="30">
        <v>30136786</v>
      </c>
      <c r="P265" s="29">
        <v>6447083</v>
      </c>
      <c r="Q265" s="27">
        <v>14013403</v>
      </c>
      <c r="R265" s="30">
        <v>9702032</v>
      </c>
      <c r="S265" s="30">
        <v>30162518</v>
      </c>
      <c r="T265" s="29">
        <v>18209512</v>
      </c>
      <c r="U265" s="27">
        <v>11945369</v>
      </c>
      <c r="V265" s="30">
        <v>11949642</v>
      </c>
      <c r="W265" s="30">
        <v>42104523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151955384</v>
      </c>
      <c r="E266" s="27">
        <v>151956000</v>
      </c>
      <c r="F266" s="27">
        <v>157515189</v>
      </c>
      <c r="G266" s="28">
        <f t="shared" si="50"/>
        <v>1.0365842020058438</v>
      </c>
      <c r="H266" s="29">
        <v>8523827</v>
      </c>
      <c r="I266" s="27">
        <v>17261862</v>
      </c>
      <c r="J266" s="30">
        <v>11813906</v>
      </c>
      <c r="K266" s="30">
        <v>37599595</v>
      </c>
      <c r="L266" s="29">
        <v>12795906</v>
      </c>
      <c r="M266" s="27">
        <v>16793729</v>
      </c>
      <c r="N266" s="30">
        <v>18424208</v>
      </c>
      <c r="O266" s="30">
        <v>48013843</v>
      </c>
      <c r="P266" s="29">
        <v>11630401</v>
      </c>
      <c r="Q266" s="27">
        <v>11630401</v>
      </c>
      <c r="R266" s="30">
        <v>14387933</v>
      </c>
      <c r="S266" s="30">
        <v>37648735</v>
      </c>
      <c r="T266" s="29">
        <v>14387933</v>
      </c>
      <c r="U266" s="27">
        <v>6363184</v>
      </c>
      <c r="V266" s="30">
        <v>13501899</v>
      </c>
      <c r="W266" s="30">
        <v>34253016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242327293</v>
      </c>
      <c r="E267" s="27">
        <v>269588844</v>
      </c>
      <c r="F267" s="27">
        <v>155386388</v>
      </c>
      <c r="G267" s="28">
        <f t="shared" si="50"/>
        <v>0.5763828565547022</v>
      </c>
      <c r="H267" s="29">
        <v>14633325</v>
      </c>
      <c r="I267" s="27">
        <v>13897915</v>
      </c>
      <c r="J267" s="30">
        <v>15744074</v>
      </c>
      <c r="K267" s="30">
        <v>44275314</v>
      </c>
      <c r="L267" s="29">
        <v>16031801</v>
      </c>
      <c r="M267" s="27">
        <v>13690883</v>
      </c>
      <c r="N267" s="30">
        <v>13574571</v>
      </c>
      <c r="O267" s="30">
        <v>43297255</v>
      </c>
      <c r="P267" s="29">
        <v>12606541</v>
      </c>
      <c r="Q267" s="27">
        <v>1291188</v>
      </c>
      <c r="R267" s="30">
        <v>15334247</v>
      </c>
      <c r="S267" s="30">
        <v>29231976</v>
      </c>
      <c r="T267" s="29">
        <v>14054316</v>
      </c>
      <c r="U267" s="27">
        <v>11782735</v>
      </c>
      <c r="V267" s="30">
        <v>12744792</v>
      </c>
      <c r="W267" s="30">
        <v>38581843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105081622</v>
      </c>
      <c r="E268" s="27">
        <v>105081622</v>
      </c>
      <c r="F268" s="27">
        <v>36069816</v>
      </c>
      <c r="G268" s="28">
        <f t="shared" si="50"/>
        <v>0.3432552268749715</v>
      </c>
      <c r="H268" s="29">
        <v>5180820</v>
      </c>
      <c r="I268" s="27">
        <v>3821438</v>
      </c>
      <c r="J268" s="30">
        <v>5044774</v>
      </c>
      <c r="K268" s="30">
        <v>14047032</v>
      </c>
      <c r="L268" s="29">
        <v>0</v>
      </c>
      <c r="M268" s="27">
        <v>0</v>
      </c>
      <c r="N268" s="30">
        <v>0</v>
      </c>
      <c r="O268" s="30">
        <v>0</v>
      </c>
      <c r="P268" s="29">
        <v>0</v>
      </c>
      <c r="Q268" s="27">
        <v>4227164</v>
      </c>
      <c r="R268" s="30">
        <v>0</v>
      </c>
      <c r="S268" s="30">
        <v>4227164</v>
      </c>
      <c r="T268" s="29">
        <v>6528815</v>
      </c>
      <c r="U268" s="27">
        <v>5495613</v>
      </c>
      <c r="V268" s="30">
        <v>5771192</v>
      </c>
      <c r="W268" s="30">
        <v>17795620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250533942</v>
      </c>
      <c r="E269" s="27">
        <v>232213404</v>
      </c>
      <c r="F269" s="27">
        <v>489042199</v>
      </c>
      <c r="G269" s="28">
        <f t="shared" si="50"/>
        <v>2.106003316673313</v>
      </c>
      <c r="H269" s="29">
        <v>15190906</v>
      </c>
      <c r="I269" s="27">
        <v>58565100</v>
      </c>
      <c r="J269" s="30">
        <v>0</v>
      </c>
      <c r="K269" s="30">
        <v>73756006</v>
      </c>
      <c r="L269" s="29">
        <v>0</v>
      </c>
      <c r="M269" s="27">
        <v>103453270</v>
      </c>
      <c r="N269" s="30">
        <v>49275475</v>
      </c>
      <c r="O269" s="30">
        <v>152728745</v>
      </c>
      <c r="P269" s="29">
        <v>125727146</v>
      </c>
      <c r="Q269" s="27">
        <v>28072283</v>
      </c>
      <c r="R269" s="30">
        <v>19116178</v>
      </c>
      <c r="S269" s="30">
        <v>172915607</v>
      </c>
      <c r="T269" s="29">
        <v>23689707</v>
      </c>
      <c r="U269" s="27">
        <v>21768413</v>
      </c>
      <c r="V269" s="30">
        <v>44183721</v>
      </c>
      <c r="W269" s="30">
        <v>89641841</v>
      </c>
    </row>
    <row r="270" spans="1:23" ht="12.75">
      <c r="A270" s="31"/>
      <c r="B270" s="32" t="s">
        <v>490</v>
      </c>
      <c r="C270" s="33"/>
      <c r="D270" s="34">
        <f>SUM(D264:D269)</f>
        <v>1273880914</v>
      </c>
      <c r="E270" s="35">
        <f>SUM(E264:E269)</f>
        <v>1292224581</v>
      </c>
      <c r="F270" s="35">
        <f>SUM(F264:F269)</f>
        <v>1316480623</v>
      </c>
      <c r="G270" s="36">
        <f t="shared" si="50"/>
        <v>1.0187707635008996</v>
      </c>
      <c r="H270" s="37">
        <f aca="true" t="shared" si="53" ref="H270:W270">SUM(H264:H269)</f>
        <v>83136977</v>
      </c>
      <c r="I270" s="35">
        <f t="shared" si="53"/>
        <v>131662869</v>
      </c>
      <c r="J270" s="38">
        <f t="shared" si="53"/>
        <v>74002775</v>
      </c>
      <c r="K270" s="38">
        <f t="shared" si="53"/>
        <v>288802621</v>
      </c>
      <c r="L270" s="37">
        <f t="shared" si="53"/>
        <v>63858174</v>
      </c>
      <c r="M270" s="35">
        <f t="shared" si="53"/>
        <v>174558017</v>
      </c>
      <c r="N270" s="38">
        <f t="shared" si="53"/>
        <v>116242175</v>
      </c>
      <c r="O270" s="38">
        <f t="shared" si="53"/>
        <v>354658366</v>
      </c>
      <c r="P270" s="37">
        <f t="shared" si="53"/>
        <v>184698117</v>
      </c>
      <c r="Q270" s="35">
        <f t="shared" si="53"/>
        <v>87416756</v>
      </c>
      <c r="R270" s="38">
        <f t="shared" si="53"/>
        <v>87244895</v>
      </c>
      <c r="S270" s="38">
        <f t="shared" si="53"/>
        <v>359359768</v>
      </c>
      <c r="T270" s="37">
        <f t="shared" si="53"/>
        <v>105198645</v>
      </c>
      <c r="U270" s="35">
        <f t="shared" si="53"/>
        <v>84954049</v>
      </c>
      <c r="V270" s="38">
        <f t="shared" si="53"/>
        <v>123507174</v>
      </c>
      <c r="W270" s="38">
        <f t="shared" si="53"/>
        <v>313659868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137593508</v>
      </c>
      <c r="E271" s="27">
        <v>137593508</v>
      </c>
      <c r="F271" s="27">
        <v>112036555</v>
      </c>
      <c r="G271" s="28">
        <f t="shared" si="50"/>
        <v>0.8142575665706554</v>
      </c>
      <c r="H271" s="29">
        <v>8332867</v>
      </c>
      <c r="I271" s="27">
        <v>10041037</v>
      </c>
      <c r="J271" s="30">
        <v>8939655</v>
      </c>
      <c r="K271" s="30">
        <v>27313559</v>
      </c>
      <c r="L271" s="29">
        <v>0</v>
      </c>
      <c r="M271" s="27">
        <v>8058662</v>
      </c>
      <c r="N271" s="30">
        <v>13909681</v>
      </c>
      <c r="O271" s="30">
        <v>21968343</v>
      </c>
      <c r="P271" s="29">
        <v>11204944</v>
      </c>
      <c r="Q271" s="27">
        <v>16416261</v>
      </c>
      <c r="R271" s="30">
        <v>9198521</v>
      </c>
      <c r="S271" s="30">
        <v>36819726</v>
      </c>
      <c r="T271" s="29">
        <v>8141513</v>
      </c>
      <c r="U271" s="27">
        <v>9685856</v>
      </c>
      <c r="V271" s="30">
        <v>8107558</v>
      </c>
      <c r="W271" s="30">
        <v>25934927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1301809336</v>
      </c>
      <c r="E272" s="27">
        <v>1161859484</v>
      </c>
      <c r="F272" s="27">
        <v>1116239279</v>
      </c>
      <c r="G272" s="28">
        <f t="shared" si="50"/>
        <v>0.9607351787128847</v>
      </c>
      <c r="H272" s="29">
        <v>90313472</v>
      </c>
      <c r="I272" s="27">
        <v>114236650</v>
      </c>
      <c r="J272" s="30">
        <v>88904800</v>
      </c>
      <c r="K272" s="30">
        <v>293454922</v>
      </c>
      <c r="L272" s="29">
        <v>146142187</v>
      </c>
      <c r="M272" s="27">
        <v>74051441</v>
      </c>
      <c r="N272" s="30">
        <v>89597414</v>
      </c>
      <c r="O272" s="30">
        <v>309791042</v>
      </c>
      <c r="P272" s="29">
        <v>68660612</v>
      </c>
      <c r="Q272" s="27">
        <v>92936637</v>
      </c>
      <c r="R272" s="30">
        <v>91659131</v>
      </c>
      <c r="S272" s="30">
        <v>253256380</v>
      </c>
      <c r="T272" s="29">
        <v>82744343</v>
      </c>
      <c r="U272" s="27">
        <v>84529147</v>
      </c>
      <c r="V272" s="30">
        <v>92463445</v>
      </c>
      <c r="W272" s="30">
        <v>259736935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2119885100</v>
      </c>
      <c r="E273" s="27">
        <v>2582084576</v>
      </c>
      <c r="F273" s="27">
        <v>2175388315</v>
      </c>
      <c r="G273" s="28">
        <f t="shared" si="50"/>
        <v>0.8424930520168987</v>
      </c>
      <c r="H273" s="29">
        <v>73732621</v>
      </c>
      <c r="I273" s="27">
        <v>123027204</v>
      </c>
      <c r="J273" s="30">
        <v>106361385</v>
      </c>
      <c r="K273" s="30">
        <v>303121210</v>
      </c>
      <c r="L273" s="29">
        <v>103300428</v>
      </c>
      <c r="M273" s="27">
        <v>228086088</v>
      </c>
      <c r="N273" s="30">
        <v>458757733</v>
      </c>
      <c r="O273" s="30">
        <v>790144249</v>
      </c>
      <c r="P273" s="29">
        <v>222743446</v>
      </c>
      <c r="Q273" s="27">
        <v>198177559</v>
      </c>
      <c r="R273" s="30">
        <v>204420302</v>
      </c>
      <c r="S273" s="30">
        <v>625341307</v>
      </c>
      <c r="T273" s="29">
        <v>288853231</v>
      </c>
      <c r="U273" s="27">
        <v>325980658</v>
      </c>
      <c r="V273" s="30">
        <v>-158052340</v>
      </c>
      <c r="W273" s="30">
        <v>456781549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306776230</v>
      </c>
      <c r="E274" s="27">
        <v>298948888</v>
      </c>
      <c r="F274" s="27">
        <v>256604620</v>
      </c>
      <c r="G274" s="28">
        <f t="shared" si="50"/>
        <v>0.8583561615388916</v>
      </c>
      <c r="H274" s="29">
        <v>6265912</v>
      </c>
      <c r="I274" s="27">
        <v>11097757</v>
      </c>
      <c r="J274" s="30">
        <v>12189770</v>
      </c>
      <c r="K274" s="30">
        <v>29553439</v>
      </c>
      <c r="L274" s="29">
        <v>16175374</v>
      </c>
      <c r="M274" s="27">
        <v>13553724</v>
      </c>
      <c r="N274" s="30">
        <v>60644196</v>
      </c>
      <c r="O274" s="30">
        <v>90373294</v>
      </c>
      <c r="P274" s="29">
        <v>20147583</v>
      </c>
      <c r="Q274" s="27">
        <v>25654573</v>
      </c>
      <c r="R274" s="30">
        <v>15572969</v>
      </c>
      <c r="S274" s="30">
        <v>61375125</v>
      </c>
      <c r="T274" s="29">
        <v>29307043</v>
      </c>
      <c r="U274" s="27">
        <v>20933892</v>
      </c>
      <c r="V274" s="30">
        <v>25061827</v>
      </c>
      <c r="W274" s="30">
        <v>75302762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324508856</v>
      </c>
      <c r="E275" s="27">
        <v>345467857</v>
      </c>
      <c r="F275" s="27">
        <v>206304302</v>
      </c>
      <c r="G275" s="28">
        <f t="shared" si="50"/>
        <v>0.5971736525404157</v>
      </c>
      <c r="H275" s="29">
        <v>10404800</v>
      </c>
      <c r="I275" s="27">
        <v>25439983</v>
      </c>
      <c r="J275" s="30">
        <v>11535221</v>
      </c>
      <c r="K275" s="30">
        <v>47380004</v>
      </c>
      <c r="L275" s="29">
        <v>11778591</v>
      </c>
      <c r="M275" s="27">
        <v>15574846</v>
      </c>
      <c r="N275" s="30">
        <v>22787611</v>
      </c>
      <c r="O275" s="30">
        <v>50141048</v>
      </c>
      <c r="P275" s="29">
        <v>11337803</v>
      </c>
      <c r="Q275" s="27">
        <v>14209116</v>
      </c>
      <c r="R275" s="30">
        <v>28209535</v>
      </c>
      <c r="S275" s="30">
        <v>53756454</v>
      </c>
      <c r="T275" s="29">
        <v>13542096</v>
      </c>
      <c r="U275" s="27">
        <v>22500475</v>
      </c>
      <c r="V275" s="30">
        <v>18984225</v>
      </c>
      <c r="W275" s="30">
        <v>55026796</v>
      </c>
    </row>
    <row r="276" spans="1:23" ht="12.75">
      <c r="A276" s="53"/>
      <c r="B276" s="54" t="s">
        <v>501</v>
      </c>
      <c r="C276" s="55"/>
      <c r="D276" s="56">
        <f>SUM(D271:D275)</f>
        <v>4190573030</v>
      </c>
      <c r="E276" s="57">
        <f>SUM(E271:E275)</f>
        <v>4525954313</v>
      </c>
      <c r="F276" s="57">
        <f>SUM(F271:F275)</f>
        <v>3866573071</v>
      </c>
      <c r="G276" s="58">
        <f t="shared" si="50"/>
        <v>0.8543111139884809</v>
      </c>
      <c r="H276" s="59">
        <f aca="true" t="shared" si="54" ref="H276:W276">SUM(H271:H275)</f>
        <v>189049672</v>
      </c>
      <c r="I276" s="57">
        <f t="shared" si="54"/>
        <v>283842631</v>
      </c>
      <c r="J276" s="60">
        <f t="shared" si="54"/>
        <v>227930831</v>
      </c>
      <c r="K276" s="60">
        <f t="shared" si="54"/>
        <v>700823134</v>
      </c>
      <c r="L276" s="59">
        <f t="shared" si="54"/>
        <v>277396580</v>
      </c>
      <c r="M276" s="57">
        <f t="shared" si="54"/>
        <v>339324761</v>
      </c>
      <c r="N276" s="60">
        <f t="shared" si="54"/>
        <v>645696635</v>
      </c>
      <c r="O276" s="60">
        <f t="shared" si="54"/>
        <v>1262417976</v>
      </c>
      <c r="P276" s="59">
        <f t="shared" si="54"/>
        <v>334094388</v>
      </c>
      <c r="Q276" s="57">
        <f t="shared" si="54"/>
        <v>347394146</v>
      </c>
      <c r="R276" s="60">
        <f t="shared" si="54"/>
        <v>349060458</v>
      </c>
      <c r="S276" s="60">
        <f t="shared" si="54"/>
        <v>1030548992</v>
      </c>
      <c r="T276" s="59">
        <f t="shared" si="54"/>
        <v>422588226</v>
      </c>
      <c r="U276" s="57">
        <f t="shared" si="54"/>
        <v>463630028</v>
      </c>
      <c r="V276" s="60">
        <f t="shared" si="54"/>
        <v>-13435285</v>
      </c>
      <c r="W276" s="60">
        <f t="shared" si="54"/>
        <v>872782969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13482586520</v>
      </c>
      <c r="E277" s="43">
        <f>SUM(E250:E255,E257:E262,E264:E269,E271:E275)</f>
        <v>14011197172</v>
      </c>
      <c r="F277" s="43">
        <f>SUM(F250:F255,F257:F262,F264:F269,F271:F275)</f>
        <v>12186894539</v>
      </c>
      <c r="G277" s="44">
        <f t="shared" si="50"/>
        <v>0.8697968053261224</v>
      </c>
      <c r="H277" s="45">
        <f aca="true" t="shared" si="55" ref="H277:W277">SUM(H250:H255,H257:H262,H264:H269,H271:H275)</f>
        <v>894063890</v>
      </c>
      <c r="I277" s="43">
        <f t="shared" si="55"/>
        <v>992244417</v>
      </c>
      <c r="J277" s="46">
        <f t="shared" si="55"/>
        <v>915353781</v>
      </c>
      <c r="K277" s="46">
        <f t="shared" si="55"/>
        <v>2801662088</v>
      </c>
      <c r="L277" s="45">
        <f t="shared" si="55"/>
        <v>851208910</v>
      </c>
      <c r="M277" s="43">
        <f t="shared" si="55"/>
        <v>1076476141</v>
      </c>
      <c r="N277" s="46">
        <f t="shared" si="55"/>
        <v>1362797487</v>
      </c>
      <c r="O277" s="46">
        <f t="shared" si="55"/>
        <v>3290482538</v>
      </c>
      <c r="P277" s="45">
        <f t="shared" si="55"/>
        <v>1081607357</v>
      </c>
      <c r="Q277" s="43">
        <f t="shared" si="55"/>
        <v>937160700</v>
      </c>
      <c r="R277" s="46">
        <f t="shared" si="55"/>
        <v>1024811803</v>
      </c>
      <c r="S277" s="46">
        <f t="shared" si="55"/>
        <v>3043579860</v>
      </c>
      <c r="T277" s="45">
        <f t="shared" si="55"/>
        <v>1156735120</v>
      </c>
      <c r="U277" s="43">
        <f t="shared" si="55"/>
        <v>978182494</v>
      </c>
      <c r="V277" s="46">
        <f t="shared" si="55"/>
        <v>916252439</v>
      </c>
      <c r="W277" s="46">
        <f t="shared" si="55"/>
        <v>3051170053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109273043</v>
      </c>
      <c r="E280" s="27">
        <v>114065340</v>
      </c>
      <c r="F280" s="27">
        <v>122148230</v>
      </c>
      <c r="G280" s="28">
        <f aca="true" t="shared" si="56" ref="G280:G317">IF($E280=0,0,$F280/$E280)</f>
        <v>1.0708619287857293</v>
      </c>
      <c r="H280" s="29">
        <v>7006496</v>
      </c>
      <c r="I280" s="27">
        <v>9378505</v>
      </c>
      <c r="J280" s="30">
        <v>12029185</v>
      </c>
      <c r="K280" s="30">
        <v>28414186</v>
      </c>
      <c r="L280" s="29">
        <v>9514813</v>
      </c>
      <c r="M280" s="27">
        <v>11107304</v>
      </c>
      <c r="N280" s="30">
        <v>7812605</v>
      </c>
      <c r="O280" s="30">
        <v>28434722</v>
      </c>
      <c r="P280" s="29">
        <v>8150093</v>
      </c>
      <c r="Q280" s="27">
        <v>8726595</v>
      </c>
      <c r="R280" s="30">
        <v>11803758</v>
      </c>
      <c r="S280" s="30">
        <v>28680446</v>
      </c>
      <c r="T280" s="29">
        <v>11121549</v>
      </c>
      <c r="U280" s="27">
        <v>11261299</v>
      </c>
      <c r="V280" s="30">
        <v>14236028</v>
      </c>
      <c r="W280" s="30">
        <v>36618876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294000528</v>
      </c>
      <c r="E281" s="27">
        <v>291375177</v>
      </c>
      <c r="F281" s="27">
        <v>273032320</v>
      </c>
      <c r="G281" s="28">
        <f t="shared" si="56"/>
        <v>0.937047290064795</v>
      </c>
      <c r="H281" s="29">
        <v>18394694</v>
      </c>
      <c r="I281" s="27">
        <v>25286823</v>
      </c>
      <c r="J281" s="30">
        <v>24175245</v>
      </c>
      <c r="K281" s="30">
        <v>67856762</v>
      </c>
      <c r="L281" s="29">
        <v>19913969</v>
      </c>
      <c r="M281" s="27">
        <v>19167801</v>
      </c>
      <c r="N281" s="30">
        <v>20846112</v>
      </c>
      <c r="O281" s="30">
        <v>59927882</v>
      </c>
      <c r="P281" s="29">
        <v>16114765</v>
      </c>
      <c r="Q281" s="27">
        <v>19592125</v>
      </c>
      <c r="R281" s="30">
        <v>19861599</v>
      </c>
      <c r="S281" s="30">
        <v>55568489</v>
      </c>
      <c r="T281" s="29">
        <v>22342122</v>
      </c>
      <c r="U281" s="27">
        <v>17305452</v>
      </c>
      <c r="V281" s="30">
        <v>50031613</v>
      </c>
      <c r="W281" s="30">
        <v>89679187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367294597</v>
      </c>
      <c r="E282" s="27">
        <v>371267373</v>
      </c>
      <c r="F282" s="27">
        <v>292199395</v>
      </c>
      <c r="G282" s="28">
        <f t="shared" si="56"/>
        <v>0.7870322475118222</v>
      </c>
      <c r="H282" s="29">
        <v>34612327</v>
      </c>
      <c r="I282" s="27">
        <v>22522038</v>
      </c>
      <c r="J282" s="30">
        <v>31443154</v>
      </c>
      <c r="K282" s="30">
        <v>88577519</v>
      </c>
      <c r="L282" s="29">
        <v>25361387</v>
      </c>
      <c r="M282" s="27">
        <v>28520681</v>
      </c>
      <c r="N282" s="30">
        <v>18630068</v>
      </c>
      <c r="O282" s="30">
        <v>72512136</v>
      </c>
      <c r="P282" s="29">
        <v>16550742</v>
      </c>
      <c r="Q282" s="27">
        <v>27849319</v>
      </c>
      <c r="R282" s="30">
        <v>27394616</v>
      </c>
      <c r="S282" s="30">
        <v>71794677</v>
      </c>
      <c r="T282" s="29">
        <v>29916727</v>
      </c>
      <c r="U282" s="27">
        <v>29398336</v>
      </c>
      <c r="V282" s="30">
        <v>0</v>
      </c>
      <c r="W282" s="30">
        <v>59315063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100140402</v>
      </c>
      <c r="E283" s="27">
        <v>99480000</v>
      </c>
      <c r="F283" s="27">
        <v>89206543</v>
      </c>
      <c r="G283" s="28">
        <f t="shared" si="56"/>
        <v>0.8967284177724165</v>
      </c>
      <c r="H283" s="29">
        <v>6014444</v>
      </c>
      <c r="I283" s="27">
        <v>6566782</v>
      </c>
      <c r="J283" s="30">
        <v>6985027</v>
      </c>
      <c r="K283" s="30">
        <v>19566253</v>
      </c>
      <c r="L283" s="29">
        <v>6984106</v>
      </c>
      <c r="M283" s="27">
        <v>8355813</v>
      </c>
      <c r="N283" s="30">
        <v>7594696</v>
      </c>
      <c r="O283" s="30">
        <v>22934615</v>
      </c>
      <c r="P283" s="29">
        <v>5656940</v>
      </c>
      <c r="Q283" s="27">
        <v>7087198</v>
      </c>
      <c r="R283" s="30">
        <v>6355330</v>
      </c>
      <c r="S283" s="30">
        <v>19099468</v>
      </c>
      <c r="T283" s="29">
        <v>7581638</v>
      </c>
      <c r="U283" s="27">
        <v>8474183</v>
      </c>
      <c r="V283" s="30">
        <v>11550386</v>
      </c>
      <c r="W283" s="30">
        <v>27606207</v>
      </c>
    </row>
    <row r="284" spans="1:23" ht="12.75">
      <c r="A284" s="31"/>
      <c r="B284" s="32" t="s">
        <v>512</v>
      </c>
      <c r="C284" s="33"/>
      <c r="D284" s="34">
        <f>SUM(D280:D283)</f>
        <v>870708570</v>
      </c>
      <c r="E284" s="35">
        <f>SUM(E280:E283)</f>
        <v>876187890</v>
      </c>
      <c r="F284" s="35">
        <f>SUM(F280:F283)</f>
        <v>776586488</v>
      </c>
      <c r="G284" s="36">
        <f t="shared" si="56"/>
        <v>0.8863241513187314</v>
      </c>
      <c r="H284" s="37">
        <f aca="true" t="shared" si="57" ref="H284:W284">SUM(H280:H283)</f>
        <v>66027961</v>
      </c>
      <c r="I284" s="35">
        <f t="shared" si="57"/>
        <v>63754148</v>
      </c>
      <c r="J284" s="38">
        <f t="shared" si="57"/>
        <v>74632611</v>
      </c>
      <c r="K284" s="38">
        <f t="shared" si="57"/>
        <v>204414720</v>
      </c>
      <c r="L284" s="37">
        <f t="shared" si="57"/>
        <v>61774275</v>
      </c>
      <c r="M284" s="35">
        <f t="shared" si="57"/>
        <v>67151599</v>
      </c>
      <c r="N284" s="38">
        <f t="shared" si="57"/>
        <v>54883481</v>
      </c>
      <c r="O284" s="38">
        <f t="shared" si="57"/>
        <v>183809355</v>
      </c>
      <c r="P284" s="37">
        <f t="shared" si="57"/>
        <v>46472540</v>
      </c>
      <c r="Q284" s="35">
        <f t="shared" si="57"/>
        <v>63255237</v>
      </c>
      <c r="R284" s="38">
        <f t="shared" si="57"/>
        <v>65415303</v>
      </c>
      <c r="S284" s="38">
        <f t="shared" si="57"/>
        <v>175143080</v>
      </c>
      <c r="T284" s="37">
        <f t="shared" si="57"/>
        <v>70962036</v>
      </c>
      <c r="U284" s="35">
        <f t="shared" si="57"/>
        <v>66439270</v>
      </c>
      <c r="V284" s="38">
        <f t="shared" si="57"/>
        <v>75818027</v>
      </c>
      <c r="W284" s="38">
        <f t="shared" si="57"/>
        <v>213219333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75166285</v>
      </c>
      <c r="E285" s="27">
        <v>61065124</v>
      </c>
      <c r="F285" s="27">
        <v>40283850</v>
      </c>
      <c r="G285" s="28">
        <f t="shared" si="56"/>
        <v>0.659686697762212</v>
      </c>
      <c r="H285" s="29">
        <v>3488518</v>
      </c>
      <c r="I285" s="27">
        <v>3055515</v>
      </c>
      <c r="J285" s="30">
        <v>2746613</v>
      </c>
      <c r="K285" s="30">
        <v>9290646</v>
      </c>
      <c r="L285" s="29">
        <v>2961187</v>
      </c>
      <c r="M285" s="27">
        <v>2935434</v>
      </c>
      <c r="N285" s="30">
        <v>2935434</v>
      </c>
      <c r="O285" s="30">
        <v>8832055</v>
      </c>
      <c r="P285" s="29">
        <v>3740098</v>
      </c>
      <c r="Q285" s="27">
        <v>7925835</v>
      </c>
      <c r="R285" s="30">
        <v>2474958</v>
      </c>
      <c r="S285" s="30">
        <v>14140891</v>
      </c>
      <c r="T285" s="29">
        <v>3002714</v>
      </c>
      <c r="U285" s="27">
        <v>1987351</v>
      </c>
      <c r="V285" s="30">
        <v>3030193</v>
      </c>
      <c r="W285" s="30">
        <v>8020258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209794963</v>
      </c>
      <c r="E286" s="27">
        <v>243160353</v>
      </c>
      <c r="F286" s="27">
        <v>205965812</v>
      </c>
      <c r="G286" s="28">
        <f t="shared" si="56"/>
        <v>0.8470369838622499</v>
      </c>
      <c r="H286" s="29">
        <v>19442411</v>
      </c>
      <c r="I286" s="27">
        <v>18383837</v>
      </c>
      <c r="J286" s="30">
        <v>15419593</v>
      </c>
      <c r="K286" s="30">
        <v>53245841</v>
      </c>
      <c r="L286" s="29">
        <v>19246035</v>
      </c>
      <c r="M286" s="27">
        <v>22061308</v>
      </c>
      <c r="N286" s="30">
        <v>14189499</v>
      </c>
      <c r="O286" s="30">
        <v>55496842</v>
      </c>
      <c r="P286" s="29">
        <v>15578906</v>
      </c>
      <c r="Q286" s="27">
        <v>17261983</v>
      </c>
      <c r="R286" s="30">
        <v>18723674</v>
      </c>
      <c r="S286" s="30">
        <v>51564563</v>
      </c>
      <c r="T286" s="29">
        <v>13996331</v>
      </c>
      <c r="U286" s="27">
        <v>13953581</v>
      </c>
      <c r="V286" s="30">
        <v>17708654</v>
      </c>
      <c r="W286" s="30">
        <v>45658566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37244000</v>
      </c>
      <c r="E287" s="27">
        <v>37182240</v>
      </c>
      <c r="F287" s="27">
        <v>32446033</v>
      </c>
      <c r="G287" s="28">
        <f t="shared" si="56"/>
        <v>0.8726217947062899</v>
      </c>
      <c r="H287" s="29">
        <v>2336380</v>
      </c>
      <c r="I287" s="27">
        <v>2147274</v>
      </c>
      <c r="J287" s="30">
        <v>2337627</v>
      </c>
      <c r="K287" s="30">
        <v>6821281</v>
      </c>
      <c r="L287" s="29">
        <v>2280061</v>
      </c>
      <c r="M287" s="27">
        <v>2933017</v>
      </c>
      <c r="N287" s="30">
        <v>6300870</v>
      </c>
      <c r="O287" s="30">
        <v>11513948</v>
      </c>
      <c r="P287" s="29">
        <v>2229210</v>
      </c>
      <c r="Q287" s="27">
        <v>2179447</v>
      </c>
      <c r="R287" s="30">
        <v>2358609</v>
      </c>
      <c r="S287" s="30">
        <v>6767266</v>
      </c>
      <c r="T287" s="29">
        <v>2034841</v>
      </c>
      <c r="U287" s="27">
        <v>2911791</v>
      </c>
      <c r="V287" s="30">
        <v>2396906</v>
      </c>
      <c r="W287" s="30">
        <v>7343538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79691958</v>
      </c>
      <c r="E288" s="27">
        <v>80700320</v>
      </c>
      <c r="F288" s="27">
        <v>66074565</v>
      </c>
      <c r="G288" s="28">
        <f t="shared" si="56"/>
        <v>0.8187645972159714</v>
      </c>
      <c r="H288" s="29">
        <v>3108111</v>
      </c>
      <c r="I288" s="27">
        <v>6480215</v>
      </c>
      <c r="J288" s="30">
        <v>5117997</v>
      </c>
      <c r="K288" s="30">
        <v>14706323</v>
      </c>
      <c r="L288" s="29">
        <v>5223302</v>
      </c>
      <c r="M288" s="27">
        <v>5953573</v>
      </c>
      <c r="N288" s="30">
        <v>4205157</v>
      </c>
      <c r="O288" s="30">
        <v>15382032</v>
      </c>
      <c r="P288" s="29">
        <v>7910420</v>
      </c>
      <c r="Q288" s="27">
        <v>5661554</v>
      </c>
      <c r="R288" s="30">
        <v>4866889</v>
      </c>
      <c r="S288" s="30">
        <v>18438863</v>
      </c>
      <c r="T288" s="29">
        <v>6541552</v>
      </c>
      <c r="U288" s="27">
        <v>5319577</v>
      </c>
      <c r="V288" s="30">
        <v>5686218</v>
      </c>
      <c r="W288" s="30">
        <v>17547347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53087250</v>
      </c>
      <c r="E289" s="27">
        <v>53087250</v>
      </c>
      <c r="F289" s="27">
        <v>44068603</v>
      </c>
      <c r="G289" s="28">
        <f t="shared" si="56"/>
        <v>0.8301165157358876</v>
      </c>
      <c r="H289" s="29">
        <v>2006910</v>
      </c>
      <c r="I289" s="27">
        <v>4349399</v>
      </c>
      <c r="J289" s="30">
        <v>3236629</v>
      </c>
      <c r="K289" s="30">
        <v>9592938</v>
      </c>
      <c r="L289" s="29">
        <v>2545923</v>
      </c>
      <c r="M289" s="27">
        <v>2762496</v>
      </c>
      <c r="N289" s="30">
        <v>4513247</v>
      </c>
      <c r="O289" s="30">
        <v>9821666</v>
      </c>
      <c r="P289" s="29">
        <v>4794106</v>
      </c>
      <c r="Q289" s="27">
        <v>4484496</v>
      </c>
      <c r="R289" s="30">
        <v>4086264</v>
      </c>
      <c r="S289" s="30">
        <v>13364866</v>
      </c>
      <c r="T289" s="29">
        <v>3341966</v>
      </c>
      <c r="U289" s="27">
        <v>3253869</v>
      </c>
      <c r="V289" s="30">
        <v>4693298</v>
      </c>
      <c r="W289" s="30">
        <v>11289133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48985790</v>
      </c>
      <c r="E290" s="27">
        <v>52401960</v>
      </c>
      <c r="F290" s="27">
        <v>38871844</v>
      </c>
      <c r="G290" s="28">
        <f t="shared" si="56"/>
        <v>0.7418013372018909</v>
      </c>
      <c r="H290" s="29">
        <v>2421506</v>
      </c>
      <c r="I290" s="27">
        <v>2528554</v>
      </c>
      <c r="J290" s="30">
        <v>2483071</v>
      </c>
      <c r="K290" s="30">
        <v>7433131</v>
      </c>
      <c r="L290" s="29">
        <v>2652179</v>
      </c>
      <c r="M290" s="27">
        <v>1891125</v>
      </c>
      <c r="N290" s="30">
        <v>4698908</v>
      </c>
      <c r="O290" s="30">
        <v>9242212</v>
      </c>
      <c r="P290" s="29">
        <v>2311864</v>
      </c>
      <c r="Q290" s="27">
        <v>6196181</v>
      </c>
      <c r="R290" s="30">
        <v>3252393</v>
      </c>
      <c r="S290" s="30">
        <v>11760438</v>
      </c>
      <c r="T290" s="29">
        <v>3242289</v>
      </c>
      <c r="U290" s="27">
        <v>3513897</v>
      </c>
      <c r="V290" s="30">
        <v>3679877</v>
      </c>
      <c r="W290" s="30">
        <v>10436063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99649530</v>
      </c>
      <c r="E291" s="27">
        <v>104518004</v>
      </c>
      <c r="F291" s="27">
        <v>60896639</v>
      </c>
      <c r="G291" s="28">
        <f t="shared" si="56"/>
        <v>0.5826425751490624</v>
      </c>
      <c r="H291" s="29">
        <v>5020399</v>
      </c>
      <c r="I291" s="27">
        <v>4742317</v>
      </c>
      <c r="J291" s="30">
        <v>4760531</v>
      </c>
      <c r="K291" s="30">
        <v>14523247</v>
      </c>
      <c r="L291" s="29">
        <v>5777338</v>
      </c>
      <c r="M291" s="27">
        <v>7505968</v>
      </c>
      <c r="N291" s="30">
        <v>7907499</v>
      </c>
      <c r="O291" s="30">
        <v>21190805</v>
      </c>
      <c r="P291" s="29">
        <v>4458234</v>
      </c>
      <c r="Q291" s="27">
        <v>736020</v>
      </c>
      <c r="R291" s="30">
        <v>5976086</v>
      </c>
      <c r="S291" s="30">
        <v>11170340</v>
      </c>
      <c r="T291" s="29">
        <v>3793011</v>
      </c>
      <c r="U291" s="27">
        <v>0</v>
      </c>
      <c r="V291" s="30">
        <v>10219236</v>
      </c>
      <c r="W291" s="30">
        <v>14012247</v>
      </c>
    </row>
    <row r="292" spans="1:23" ht="12.75">
      <c r="A292" s="31"/>
      <c r="B292" s="32" t="s">
        <v>527</v>
      </c>
      <c r="C292" s="33"/>
      <c r="D292" s="34">
        <f>SUM(D285:D291)</f>
        <v>603619776</v>
      </c>
      <c r="E292" s="35">
        <f>SUM(E285:E291)</f>
        <v>632115251</v>
      </c>
      <c r="F292" s="35">
        <f>SUM(F285:F291)</f>
        <v>488607346</v>
      </c>
      <c r="G292" s="36">
        <f t="shared" si="56"/>
        <v>0.7729719307152106</v>
      </c>
      <c r="H292" s="37">
        <f aca="true" t="shared" si="58" ref="H292:W292">SUM(H285:H291)</f>
        <v>37824235</v>
      </c>
      <c r="I292" s="35">
        <f t="shared" si="58"/>
        <v>41687111</v>
      </c>
      <c r="J292" s="38">
        <f t="shared" si="58"/>
        <v>36102061</v>
      </c>
      <c r="K292" s="38">
        <f t="shared" si="58"/>
        <v>115613407</v>
      </c>
      <c r="L292" s="37">
        <f t="shared" si="58"/>
        <v>40686025</v>
      </c>
      <c r="M292" s="35">
        <f t="shared" si="58"/>
        <v>46042921</v>
      </c>
      <c r="N292" s="38">
        <f t="shared" si="58"/>
        <v>44750614</v>
      </c>
      <c r="O292" s="38">
        <f t="shared" si="58"/>
        <v>131479560</v>
      </c>
      <c r="P292" s="37">
        <f t="shared" si="58"/>
        <v>41022838</v>
      </c>
      <c r="Q292" s="35">
        <f t="shared" si="58"/>
        <v>44445516</v>
      </c>
      <c r="R292" s="38">
        <f t="shared" si="58"/>
        <v>41738873</v>
      </c>
      <c r="S292" s="38">
        <f t="shared" si="58"/>
        <v>127207227</v>
      </c>
      <c r="T292" s="37">
        <f t="shared" si="58"/>
        <v>35952704</v>
      </c>
      <c r="U292" s="35">
        <f t="shared" si="58"/>
        <v>30940066</v>
      </c>
      <c r="V292" s="38">
        <f t="shared" si="58"/>
        <v>47414382</v>
      </c>
      <c r="W292" s="38">
        <f t="shared" si="58"/>
        <v>114307152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87598000</v>
      </c>
      <c r="E293" s="27">
        <v>87598000</v>
      </c>
      <c r="F293" s="27">
        <v>50588805</v>
      </c>
      <c r="G293" s="28">
        <f t="shared" si="56"/>
        <v>0.5775109591543186</v>
      </c>
      <c r="H293" s="29">
        <v>3951910</v>
      </c>
      <c r="I293" s="27">
        <v>3981511</v>
      </c>
      <c r="J293" s="30">
        <v>3582773</v>
      </c>
      <c r="K293" s="30">
        <v>11516194</v>
      </c>
      <c r="L293" s="29">
        <v>4391217</v>
      </c>
      <c r="M293" s="27">
        <v>8296003</v>
      </c>
      <c r="N293" s="30">
        <v>6157504</v>
      </c>
      <c r="O293" s="30">
        <v>18844724</v>
      </c>
      <c r="P293" s="29">
        <v>4374257</v>
      </c>
      <c r="Q293" s="27">
        <v>7582061</v>
      </c>
      <c r="R293" s="30">
        <v>4205423</v>
      </c>
      <c r="S293" s="30">
        <v>16161741</v>
      </c>
      <c r="T293" s="29">
        <v>4066146</v>
      </c>
      <c r="U293" s="27">
        <v>0</v>
      </c>
      <c r="V293" s="30">
        <v>0</v>
      </c>
      <c r="W293" s="30">
        <v>4066146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126028781</v>
      </c>
      <c r="E294" s="27">
        <v>130553163</v>
      </c>
      <c r="F294" s="27">
        <v>118213283</v>
      </c>
      <c r="G294" s="28">
        <f t="shared" si="56"/>
        <v>0.9054800380439653</v>
      </c>
      <c r="H294" s="29">
        <v>7763794</v>
      </c>
      <c r="I294" s="27">
        <v>10642470</v>
      </c>
      <c r="J294" s="30">
        <v>11356094</v>
      </c>
      <c r="K294" s="30">
        <v>29762358</v>
      </c>
      <c r="L294" s="29">
        <v>9461103</v>
      </c>
      <c r="M294" s="27">
        <v>10019700</v>
      </c>
      <c r="N294" s="30">
        <v>9736897</v>
      </c>
      <c r="O294" s="30">
        <v>29217700</v>
      </c>
      <c r="P294" s="29">
        <v>8984771</v>
      </c>
      <c r="Q294" s="27">
        <v>7432697</v>
      </c>
      <c r="R294" s="30">
        <v>12046422</v>
      </c>
      <c r="S294" s="30">
        <v>28463890</v>
      </c>
      <c r="T294" s="29">
        <v>8816714</v>
      </c>
      <c r="U294" s="27">
        <v>9313629</v>
      </c>
      <c r="V294" s="30">
        <v>12638992</v>
      </c>
      <c r="W294" s="30">
        <v>30769335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201667192</v>
      </c>
      <c r="E295" s="27">
        <v>202004058</v>
      </c>
      <c r="F295" s="27">
        <v>165364976</v>
      </c>
      <c r="G295" s="28">
        <f t="shared" si="56"/>
        <v>0.8186220496619925</v>
      </c>
      <c r="H295" s="29">
        <v>16094397</v>
      </c>
      <c r="I295" s="27">
        <v>15286275</v>
      </c>
      <c r="J295" s="30">
        <v>13095483</v>
      </c>
      <c r="K295" s="30">
        <v>44476155</v>
      </c>
      <c r="L295" s="29">
        <v>13121319</v>
      </c>
      <c r="M295" s="27">
        <v>12787833</v>
      </c>
      <c r="N295" s="30">
        <v>12586015</v>
      </c>
      <c r="O295" s="30">
        <v>38495167</v>
      </c>
      <c r="P295" s="29">
        <v>12741884</v>
      </c>
      <c r="Q295" s="27">
        <v>12806344</v>
      </c>
      <c r="R295" s="30">
        <v>12986523</v>
      </c>
      <c r="S295" s="30">
        <v>38534751</v>
      </c>
      <c r="T295" s="29">
        <v>12394264</v>
      </c>
      <c r="U295" s="27">
        <v>12563284</v>
      </c>
      <c r="V295" s="30">
        <v>18901355</v>
      </c>
      <c r="W295" s="30">
        <v>43858903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53779001</v>
      </c>
      <c r="E296" s="27">
        <v>53779001</v>
      </c>
      <c r="F296" s="27">
        <v>48791419</v>
      </c>
      <c r="G296" s="28">
        <f t="shared" si="56"/>
        <v>0.9072578161130215</v>
      </c>
      <c r="H296" s="29">
        <v>6322606</v>
      </c>
      <c r="I296" s="27">
        <v>2707977</v>
      </c>
      <c r="J296" s="30">
        <v>2854543</v>
      </c>
      <c r="K296" s="30">
        <v>11885126</v>
      </c>
      <c r="L296" s="29">
        <v>3002212</v>
      </c>
      <c r="M296" s="27">
        <v>2948708</v>
      </c>
      <c r="N296" s="30">
        <v>5659068</v>
      </c>
      <c r="O296" s="30">
        <v>11609988</v>
      </c>
      <c r="P296" s="29">
        <v>2347744</v>
      </c>
      <c r="Q296" s="27">
        <v>2203181</v>
      </c>
      <c r="R296" s="30">
        <v>4104082</v>
      </c>
      <c r="S296" s="30">
        <v>8655007</v>
      </c>
      <c r="T296" s="29">
        <v>2450195</v>
      </c>
      <c r="U296" s="27">
        <v>2322928</v>
      </c>
      <c r="V296" s="30">
        <v>11868175</v>
      </c>
      <c r="W296" s="30">
        <v>16641298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40335100</v>
      </c>
      <c r="E297" s="27">
        <v>40335100</v>
      </c>
      <c r="F297" s="27">
        <v>29920398</v>
      </c>
      <c r="G297" s="28">
        <f t="shared" si="56"/>
        <v>0.7417955577152405</v>
      </c>
      <c r="H297" s="29">
        <v>2724967</v>
      </c>
      <c r="I297" s="27">
        <v>2887376</v>
      </c>
      <c r="J297" s="30">
        <v>2195468</v>
      </c>
      <c r="K297" s="30">
        <v>7807811</v>
      </c>
      <c r="L297" s="29">
        <v>3018175</v>
      </c>
      <c r="M297" s="27">
        <v>2568801</v>
      </c>
      <c r="N297" s="30">
        <v>1706027</v>
      </c>
      <c r="O297" s="30">
        <v>7293003</v>
      </c>
      <c r="P297" s="29">
        <v>3879071</v>
      </c>
      <c r="Q297" s="27">
        <v>2080209</v>
      </c>
      <c r="R297" s="30">
        <v>2218454</v>
      </c>
      <c r="S297" s="30">
        <v>8177734</v>
      </c>
      <c r="T297" s="29">
        <v>3161328</v>
      </c>
      <c r="U297" s="27">
        <v>1461958</v>
      </c>
      <c r="V297" s="30">
        <v>2018564</v>
      </c>
      <c r="W297" s="30">
        <v>6641850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55137238</v>
      </c>
      <c r="E298" s="27">
        <v>65141259</v>
      </c>
      <c r="F298" s="27">
        <v>38752714</v>
      </c>
      <c r="G298" s="28">
        <f t="shared" si="56"/>
        <v>0.5949027481952721</v>
      </c>
      <c r="H298" s="29">
        <v>2686072</v>
      </c>
      <c r="I298" s="27">
        <v>2467284</v>
      </c>
      <c r="J298" s="30">
        <v>3049819</v>
      </c>
      <c r="K298" s="30">
        <v>8203175</v>
      </c>
      <c r="L298" s="29">
        <v>4428317</v>
      </c>
      <c r="M298" s="27">
        <v>3407371</v>
      </c>
      <c r="N298" s="30">
        <v>2195716</v>
      </c>
      <c r="O298" s="30">
        <v>10031404</v>
      </c>
      <c r="P298" s="29">
        <v>3264742</v>
      </c>
      <c r="Q298" s="27">
        <v>2880076</v>
      </c>
      <c r="R298" s="30">
        <v>3988559</v>
      </c>
      <c r="S298" s="30">
        <v>10133377</v>
      </c>
      <c r="T298" s="29">
        <v>3209104</v>
      </c>
      <c r="U298" s="27">
        <v>3671140</v>
      </c>
      <c r="V298" s="30">
        <v>3504514</v>
      </c>
      <c r="W298" s="30">
        <v>10384758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88086000</v>
      </c>
      <c r="E299" s="27">
        <v>88086000</v>
      </c>
      <c r="F299" s="27">
        <v>65586143</v>
      </c>
      <c r="G299" s="28">
        <f t="shared" si="56"/>
        <v>0.7445694321458575</v>
      </c>
      <c r="H299" s="29">
        <v>6756748</v>
      </c>
      <c r="I299" s="27">
        <v>5757821</v>
      </c>
      <c r="J299" s="30">
        <v>4062451</v>
      </c>
      <c r="K299" s="30">
        <v>16577020</v>
      </c>
      <c r="L299" s="29">
        <v>0</v>
      </c>
      <c r="M299" s="27">
        <v>4656329</v>
      </c>
      <c r="N299" s="30">
        <v>6364672</v>
      </c>
      <c r="O299" s="30">
        <v>11021001</v>
      </c>
      <c r="P299" s="29">
        <v>4656329</v>
      </c>
      <c r="Q299" s="27">
        <v>9992915</v>
      </c>
      <c r="R299" s="30">
        <v>6472167</v>
      </c>
      <c r="S299" s="30">
        <v>21121411</v>
      </c>
      <c r="T299" s="29">
        <v>4587922</v>
      </c>
      <c r="U299" s="27">
        <v>5822013</v>
      </c>
      <c r="V299" s="30">
        <v>6456776</v>
      </c>
      <c r="W299" s="30">
        <v>16866711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148991640</v>
      </c>
      <c r="E300" s="27">
        <v>150143052</v>
      </c>
      <c r="F300" s="27">
        <v>119147659</v>
      </c>
      <c r="G300" s="28">
        <f t="shared" si="56"/>
        <v>0.7935609234851574</v>
      </c>
      <c r="H300" s="29">
        <v>12138749</v>
      </c>
      <c r="I300" s="27">
        <v>14366292</v>
      </c>
      <c r="J300" s="30">
        <v>5647906</v>
      </c>
      <c r="K300" s="30">
        <v>32152947</v>
      </c>
      <c r="L300" s="29">
        <v>5721230</v>
      </c>
      <c r="M300" s="27">
        <v>11373723</v>
      </c>
      <c r="N300" s="30">
        <v>5209761</v>
      </c>
      <c r="O300" s="30">
        <v>22304714</v>
      </c>
      <c r="P300" s="29">
        <v>5475058</v>
      </c>
      <c r="Q300" s="27">
        <v>12247294</v>
      </c>
      <c r="R300" s="30">
        <v>18798770</v>
      </c>
      <c r="S300" s="30">
        <v>36521122</v>
      </c>
      <c r="T300" s="29">
        <v>5858255</v>
      </c>
      <c r="U300" s="27">
        <v>9319335</v>
      </c>
      <c r="V300" s="30">
        <v>12991286</v>
      </c>
      <c r="W300" s="30">
        <v>28168876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45298992</v>
      </c>
      <c r="E301" s="27">
        <v>45474780</v>
      </c>
      <c r="F301" s="27">
        <v>44132341</v>
      </c>
      <c r="G301" s="28">
        <f t="shared" si="56"/>
        <v>0.9704794833531905</v>
      </c>
      <c r="H301" s="29">
        <v>3678400</v>
      </c>
      <c r="I301" s="27">
        <v>2959512</v>
      </c>
      <c r="J301" s="30">
        <v>4368128</v>
      </c>
      <c r="K301" s="30">
        <v>11006040</v>
      </c>
      <c r="L301" s="29">
        <v>6029384</v>
      </c>
      <c r="M301" s="27">
        <v>3113759</v>
      </c>
      <c r="N301" s="30">
        <v>2811490</v>
      </c>
      <c r="O301" s="30">
        <v>11954633</v>
      </c>
      <c r="P301" s="29">
        <v>3170125</v>
      </c>
      <c r="Q301" s="27">
        <v>3617051</v>
      </c>
      <c r="R301" s="30">
        <v>3887858</v>
      </c>
      <c r="S301" s="30">
        <v>10675034</v>
      </c>
      <c r="T301" s="29">
        <v>4933393</v>
      </c>
      <c r="U301" s="27">
        <v>3043741</v>
      </c>
      <c r="V301" s="30">
        <v>2519500</v>
      </c>
      <c r="W301" s="30">
        <v>10496634</v>
      </c>
    </row>
    <row r="302" spans="1:23" ht="12.75">
      <c r="A302" s="31"/>
      <c r="B302" s="32" t="s">
        <v>546</v>
      </c>
      <c r="C302" s="33"/>
      <c r="D302" s="34">
        <f>SUM(D293:D301)</f>
        <v>846921944</v>
      </c>
      <c r="E302" s="35">
        <f>SUM(E293:E301)</f>
        <v>863114413</v>
      </c>
      <c r="F302" s="35">
        <f>SUM(F293:F301)</f>
        <v>680497738</v>
      </c>
      <c r="G302" s="36">
        <f t="shared" si="56"/>
        <v>0.7884212425960265</v>
      </c>
      <c r="H302" s="37">
        <f aca="true" t="shared" si="59" ref="H302:W302">SUM(H293:H301)</f>
        <v>62117643</v>
      </c>
      <c r="I302" s="35">
        <f t="shared" si="59"/>
        <v>61056518</v>
      </c>
      <c r="J302" s="38">
        <f t="shared" si="59"/>
        <v>50212665</v>
      </c>
      <c r="K302" s="38">
        <f t="shared" si="59"/>
        <v>173386826</v>
      </c>
      <c r="L302" s="37">
        <f t="shared" si="59"/>
        <v>49172957</v>
      </c>
      <c r="M302" s="35">
        <f t="shared" si="59"/>
        <v>59172227</v>
      </c>
      <c r="N302" s="38">
        <f t="shared" si="59"/>
        <v>52427150</v>
      </c>
      <c r="O302" s="38">
        <f t="shared" si="59"/>
        <v>160772334</v>
      </c>
      <c r="P302" s="37">
        <f t="shared" si="59"/>
        <v>48893981</v>
      </c>
      <c r="Q302" s="35">
        <f t="shared" si="59"/>
        <v>60841828</v>
      </c>
      <c r="R302" s="38">
        <f t="shared" si="59"/>
        <v>68708258</v>
      </c>
      <c r="S302" s="38">
        <f t="shared" si="59"/>
        <v>178444067</v>
      </c>
      <c r="T302" s="37">
        <f t="shared" si="59"/>
        <v>49477321</v>
      </c>
      <c r="U302" s="35">
        <f t="shared" si="59"/>
        <v>47518028</v>
      </c>
      <c r="V302" s="38">
        <f t="shared" si="59"/>
        <v>70899162</v>
      </c>
      <c r="W302" s="38">
        <f t="shared" si="59"/>
        <v>167894511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24320475</v>
      </c>
      <c r="E303" s="27">
        <v>29881638</v>
      </c>
      <c r="F303" s="27">
        <v>20806405</v>
      </c>
      <c r="G303" s="28">
        <f t="shared" si="56"/>
        <v>0.6962939916479812</v>
      </c>
      <c r="H303" s="29">
        <v>862502</v>
      </c>
      <c r="I303" s="27">
        <v>1671232</v>
      </c>
      <c r="J303" s="30">
        <v>1492745</v>
      </c>
      <c r="K303" s="30">
        <v>4026479</v>
      </c>
      <c r="L303" s="29">
        <v>1821516</v>
      </c>
      <c r="M303" s="27">
        <v>1580881</v>
      </c>
      <c r="N303" s="30">
        <v>1845183</v>
      </c>
      <c r="O303" s="30">
        <v>5247580</v>
      </c>
      <c r="P303" s="29">
        <v>1853338</v>
      </c>
      <c r="Q303" s="27">
        <v>1916307</v>
      </c>
      <c r="R303" s="30">
        <v>1627744</v>
      </c>
      <c r="S303" s="30">
        <v>5397389</v>
      </c>
      <c r="T303" s="29">
        <v>1574132</v>
      </c>
      <c r="U303" s="27">
        <v>1315136</v>
      </c>
      <c r="V303" s="30">
        <v>3245689</v>
      </c>
      <c r="W303" s="30">
        <v>6134957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188030865</v>
      </c>
      <c r="E304" s="27">
        <v>193669106</v>
      </c>
      <c r="F304" s="27">
        <v>161250985</v>
      </c>
      <c r="G304" s="28">
        <f t="shared" si="56"/>
        <v>0.8326107778904086</v>
      </c>
      <c r="H304" s="29">
        <v>11722341</v>
      </c>
      <c r="I304" s="27">
        <v>9245024</v>
      </c>
      <c r="J304" s="30">
        <v>8317866</v>
      </c>
      <c r="K304" s="30">
        <v>29285231</v>
      </c>
      <c r="L304" s="29">
        <v>24794966</v>
      </c>
      <c r="M304" s="27">
        <v>16159197</v>
      </c>
      <c r="N304" s="30">
        <v>14179751</v>
      </c>
      <c r="O304" s="30">
        <v>55133914</v>
      </c>
      <c r="P304" s="29">
        <v>14351103</v>
      </c>
      <c r="Q304" s="27">
        <v>13567203</v>
      </c>
      <c r="R304" s="30">
        <v>12721308</v>
      </c>
      <c r="S304" s="30">
        <v>40639614</v>
      </c>
      <c r="T304" s="29">
        <v>12721308</v>
      </c>
      <c r="U304" s="27">
        <v>11735459</v>
      </c>
      <c r="V304" s="30">
        <v>11735459</v>
      </c>
      <c r="W304" s="30">
        <v>36192226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616164232</v>
      </c>
      <c r="E305" s="27">
        <v>599170828</v>
      </c>
      <c r="F305" s="27">
        <v>563385407</v>
      </c>
      <c r="G305" s="28">
        <f t="shared" si="56"/>
        <v>0.940275094634614</v>
      </c>
      <c r="H305" s="29">
        <v>35010441</v>
      </c>
      <c r="I305" s="27">
        <v>42649297</v>
      </c>
      <c r="J305" s="30">
        <v>58664669</v>
      </c>
      <c r="K305" s="30">
        <v>136324407</v>
      </c>
      <c r="L305" s="29">
        <v>52521733</v>
      </c>
      <c r="M305" s="27">
        <v>42789197</v>
      </c>
      <c r="N305" s="30">
        <v>38959249</v>
      </c>
      <c r="O305" s="30">
        <v>134270179</v>
      </c>
      <c r="P305" s="29">
        <v>64271908</v>
      </c>
      <c r="Q305" s="27">
        <v>46296080</v>
      </c>
      <c r="R305" s="30">
        <v>43446597</v>
      </c>
      <c r="S305" s="30">
        <v>154014585</v>
      </c>
      <c r="T305" s="29">
        <v>44393087</v>
      </c>
      <c r="U305" s="27">
        <v>43572188</v>
      </c>
      <c r="V305" s="30">
        <v>50810961</v>
      </c>
      <c r="W305" s="30">
        <v>138776236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56158000</v>
      </c>
      <c r="E306" s="27">
        <v>55657000</v>
      </c>
      <c r="F306" s="27">
        <v>31744014</v>
      </c>
      <c r="G306" s="28">
        <f t="shared" si="56"/>
        <v>0.5703507914548035</v>
      </c>
      <c r="H306" s="29">
        <v>7881647</v>
      </c>
      <c r="I306" s="27">
        <v>2379555</v>
      </c>
      <c r="J306" s="30">
        <v>3188044</v>
      </c>
      <c r="K306" s="30">
        <v>13449246</v>
      </c>
      <c r="L306" s="29">
        <v>2474497</v>
      </c>
      <c r="M306" s="27">
        <v>3143495</v>
      </c>
      <c r="N306" s="30">
        <v>2647236</v>
      </c>
      <c r="O306" s="30">
        <v>8265228</v>
      </c>
      <c r="P306" s="29">
        <v>2072377</v>
      </c>
      <c r="Q306" s="27">
        <v>1453546</v>
      </c>
      <c r="R306" s="30">
        <v>0</v>
      </c>
      <c r="S306" s="30">
        <v>3525923</v>
      </c>
      <c r="T306" s="29">
        <v>2231738</v>
      </c>
      <c r="U306" s="27">
        <v>2224154</v>
      </c>
      <c r="V306" s="30">
        <v>2047725</v>
      </c>
      <c r="W306" s="30">
        <v>6503617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193428000</v>
      </c>
      <c r="E307" s="27">
        <v>207649695</v>
      </c>
      <c r="F307" s="27">
        <v>145175791</v>
      </c>
      <c r="G307" s="28">
        <f t="shared" si="56"/>
        <v>0.6991379929549139</v>
      </c>
      <c r="H307" s="29">
        <v>12732826</v>
      </c>
      <c r="I307" s="27">
        <v>12899505</v>
      </c>
      <c r="J307" s="30">
        <v>17671969</v>
      </c>
      <c r="K307" s="30">
        <v>43304300</v>
      </c>
      <c r="L307" s="29">
        <v>10140607</v>
      </c>
      <c r="M307" s="27">
        <v>14530269</v>
      </c>
      <c r="N307" s="30">
        <v>7865844</v>
      </c>
      <c r="O307" s="30">
        <v>32536720</v>
      </c>
      <c r="P307" s="29">
        <v>7913858</v>
      </c>
      <c r="Q307" s="27">
        <v>9556708</v>
      </c>
      <c r="R307" s="30">
        <v>0</v>
      </c>
      <c r="S307" s="30">
        <v>17470566</v>
      </c>
      <c r="T307" s="29">
        <v>7688768</v>
      </c>
      <c r="U307" s="27">
        <v>7688768</v>
      </c>
      <c r="V307" s="30">
        <v>36486669</v>
      </c>
      <c r="W307" s="30">
        <v>51864205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74111000</v>
      </c>
      <c r="E308" s="27">
        <v>74111250</v>
      </c>
      <c r="F308" s="27">
        <v>49820856</v>
      </c>
      <c r="G308" s="28">
        <f t="shared" si="56"/>
        <v>0.6722441734554471</v>
      </c>
      <c r="H308" s="29">
        <v>5630678</v>
      </c>
      <c r="I308" s="27">
        <v>6741703</v>
      </c>
      <c r="J308" s="30">
        <v>8842703</v>
      </c>
      <c r="K308" s="30">
        <v>21215084</v>
      </c>
      <c r="L308" s="29">
        <v>5218485</v>
      </c>
      <c r="M308" s="27">
        <v>6705496</v>
      </c>
      <c r="N308" s="30">
        <v>0</v>
      </c>
      <c r="O308" s="30">
        <v>11923981</v>
      </c>
      <c r="P308" s="29">
        <v>4333561</v>
      </c>
      <c r="Q308" s="27">
        <v>0</v>
      </c>
      <c r="R308" s="30">
        <v>0</v>
      </c>
      <c r="S308" s="30">
        <v>4333561</v>
      </c>
      <c r="T308" s="29">
        <v>2497097</v>
      </c>
      <c r="U308" s="27">
        <v>4439282</v>
      </c>
      <c r="V308" s="30">
        <v>5411851</v>
      </c>
      <c r="W308" s="30">
        <v>12348230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57410819</v>
      </c>
      <c r="E309" s="27">
        <v>56334167</v>
      </c>
      <c r="F309" s="27">
        <v>53869779</v>
      </c>
      <c r="G309" s="28">
        <f t="shared" si="56"/>
        <v>0.9562541148429513</v>
      </c>
      <c r="H309" s="29">
        <v>4439748</v>
      </c>
      <c r="I309" s="27">
        <v>4433930</v>
      </c>
      <c r="J309" s="30">
        <v>4377272</v>
      </c>
      <c r="K309" s="30">
        <v>13250950</v>
      </c>
      <c r="L309" s="29">
        <v>4269053</v>
      </c>
      <c r="M309" s="27">
        <v>6400931</v>
      </c>
      <c r="N309" s="30">
        <v>4818048</v>
      </c>
      <c r="O309" s="30">
        <v>15488032</v>
      </c>
      <c r="P309" s="29">
        <v>4013903</v>
      </c>
      <c r="Q309" s="27">
        <v>3923526</v>
      </c>
      <c r="R309" s="30">
        <v>4343504</v>
      </c>
      <c r="S309" s="30">
        <v>12280933</v>
      </c>
      <c r="T309" s="29">
        <v>4061912</v>
      </c>
      <c r="U309" s="27">
        <v>4351958</v>
      </c>
      <c r="V309" s="30">
        <v>4435994</v>
      </c>
      <c r="W309" s="30">
        <v>12849864</v>
      </c>
    </row>
    <row r="310" spans="1:23" ht="12.75">
      <c r="A310" s="31"/>
      <c r="B310" s="32" t="s">
        <v>561</v>
      </c>
      <c r="C310" s="33"/>
      <c r="D310" s="34">
        <f>SUM(D303:D309)</f>
        <v>1209623391</v>
      </c>
      <c r="E310" s="35">
        <f>SUM(E303:E309)</f>
        <v>1216473684</v>
      </c>
      <c r="F310" s="35">
        <f>SUM(F303:F309)</f>
        <v>1026053237</v>
      </c>
      <c r="G310" s="36">
        <f t="shared" si="56"/>
        <v>0.8434652146572864</v>
      </c>
      <c r="H310" s="37">
        <f aca="true" t="shared" si="60" ref="H310:W310">SUM(H303:H309)</f>
        <v>78280183</v>
      </c>
      <c r="I310" s="35">
        <f t="shared" si="60"/>
        <v>80020246</v>
      </c>
      <c r="J310" s="38">
        <f t="shared" si="60"/>
        <v>102555268</v>
      </c>
      <c r="K310" s="38">
        <f t="shared" si="60"/>
        <v>260855697</v>
      </c>
      <c r="L310" s="37">
        <f t="shared" si="60"/>
        <v>101240857</v>
      </c>
      <c r="M310" s="35">
        <f t="shared" si="60"/>
        <v>91309466</v>
      </c>
      <c r="N310" s="38">
        <f t="shared" si="60"/>
        <v>70315311</v>
      </c>
      <c r="O310" s="38">
        <f t="shared" si="60"/>
        <v>262865634</v>
      </c>
      <c r="P310" s="37">
        <f t="shared" si="60"/>
        <v>98810048</v>
      </c>
      <c r="Q310" s="35">
        <f t="shared" si="60"/>
        <v>76713370</v>
      </c>
      <c r="R310" s="38">
        <f t="shared" si="60"/>
        <v>62139153</v>
      </c>
      <c r="S310" s="38">
        <f t="shared" si="60"/>
        <v>237662571</v>
      </c>
      <c r="T310" s="37">
        <f t="shared" si="60"/>
        <v>75168042</v>
      </c>
      <c r="U310" s="35">
        <f t="shared" si="60"/>
        <v>75326945</v>
      </c>
      <c r="V310" s="38">
        <f t="shared" si="60"/>
        <v>114174348</v>
      </c>
      <c r="W310" s="38">
        <f t="shared" si="60"/>
        <v>264669335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1632583503</v>
      </c>
      <c r="E311" s="27">
        <v>1697106380</v>
      </c>
      <c r="F311" s="27">
        <v>1469406841</v>
      </c>
      <c r="G311" s="28">
        <f t="shared" si="56"/>
        <v>0.8658307212303332</v>
      </c>
      <c r="H311" s="29">
        <v>61716785</v>
      </c>
      <c r="I311" s="27">
        <v>264715861</v>
      </c>
      <c r="J311" s="30">
        <v>121307593</v>
      </c>
      <c r="K311" s="30">
        <v>447740239</v>
      </c>
      <c r="L311" s="29">
        <v>122151307</v>
      </c>
      <c r="M311" s="27">
        <v>107063806</v>
      </c>
      <c r="N311" s="30">
        <v>144164332</v>
      </c>
      <c r="O311" s="30">
        <v>373379445</v>
      </c>
      <c r="P311" s="29">
        <v>93656347</v>
      </c>
      <c r="Q311" s="27">
        <v>110806880</v>
      </c>
      <c r="R311" s="30">
        <v>110165452</v>
      </c>
      <c r="S311" s="30">
        <v>314628679</v>
      </c>
      <c r="T311" s="29">
        <v>104797990</v>
      </c>
      <c r="U311" s="27">
        <v>111521018</v>
      </c>
      <c r="V311" s="30">
        <v>117339470</v>
      </c>
      <c r="W311" s="30">
        <v>333658478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110456164</v>
      </c>
      <c r="E312" s="27">
        <v>118003238</v>
      </c>
      <c r="F312" s="27">
        <v>74950456</v>
      </c>
      <c r="G312" s="28">
        <f t="shared" si="56"/>
        <v>0.6351559268229572</v>
      </c>
      <c r="H312" s="29">
        <v>13501918</v>
      </c>
      <c r="I312" s="27">
        <v>7065145</v>
      </c>
      <c r="J312" s="30">
        <v>6784530</v>
      </c>
      <c r="K312" s="30">
        <v>27351593</v>
      </c>
      <c r="L312" s="29">
        <v>5153753</v>
      </c>
      <c r="M312" s="27">
        <v>5826856</v>
      </c>
      <c r="N312" s="30">
        <v>6103986</v>
      </c>
      <c r="O312" s="30">
        <v>17084595</v>
      </c>
      <c r="P312" s="29">
        <v>5257893</v>
      </c>
      <c r="Q312" s="27">
        <v>5135715</v>
      </c>
      <c r="R312" s="30">
        <v>4722489</v>
      </c>
      <c r="S312" s="30">
        <v>15116097</v>
      </c>
      <c r="T312" s="29">
        <v>4920018</v>
      </c>
      <c r="U312" s="27">
        <v>4388584</v>
      </c>
      <c r="V312" s="30">
        <v>6089569</v>
      </c>
      <c r="W312" s="30">
        <v>15398171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115288145</v>
      </c>
      <c r="E313" s="27">
        <v>105862283</v>
      </c>
      <c r="F313" s="27">
        <v>61956583</v>
      </c>
      <c r="G313" s="28">
        <f t="shared" si="56"/>
        <v>0.5852564411443876</v>
      </c>
      <c r="H313" s="29">
        <v>4070373</v>
      </c>
      <c r="I313" s="27">
        <v>5078640</v>
      </c>
      <c r="J313" s="30">
        <v>10349049</v>
      </c>
      <c r="K313" s="30">
        <v>19498062</v>
      </c>
      <c r="L313" s="29">
        <v>6095607</v>
      </c>
      <c r="M313" s="27">
        <v>5809870</v>
      </c>
      <c r="N313" s="30">
        <v>12166812</v>
      </c>
      <c r="O313" s="30">
        <v>24072289</v>
      </c>
      <c r="P313" s="29">
        <v>3191443</v>
      </c>
      <c r="Q313" s="27">
        <v>3199713</v>
      </c>
      <c r="R313" s="30">
        <v>2998769</v>
      </c>
      <c r="S313" s="30">
        <v>9389925</v>
      </c>
      <c r="T313" s="29">
        <v>2998769</v>
      </c>
      <c r="U313" s="27">
        <v>2998769</v>
      </c>
      <c r="V313" s="30">
        <v>2998769</v>
      </c>
      <c r="W313" s="30">
        <v>8996307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219153477</v>
      </c>
      <c r="E314" s="27">
        <v>215939000</v>
      </c>
      <c r="F314" s="27">
        <v>142451578</v>
      </c>
      <c r="G314" s="28">
        <f t="shared" si="56"/>
        <v>0.6596843460421693</v>
      </c>
      <c r="H314" s="29">
        <v>6762283</v>
      </c>
      <c r="I314" s="27">
        <v>14803814</v>
      </c>
      <c r="J314" s="30">
        <v>8778827</v>
      </c>
      <c r="K314" s="30">
        <v>30344924</v>
      </c>
      <c r="L314" s="29">
        <v>12147636</v>
      </c>
      <c r="M314" s="27">
        <v>16453573</v>
      </c>
      <c r="N314" s="30">
        <v>24543296</v>
      </c>
      <c r="O314" s="30">
        <v>53144505</v>
      </c>
      <c r="P314" s="29">
        <v>12838704</v>
      </c>
      <c r="Q314" s="27">
        <v>16293563</v>
      </c>
      <c r="R314" s="30">
        <v>8961922</v>
      </c>
      <c r="S314" s="30">
        <v>38094189</v>
      </c>
      <c r="T314" s="29">
        <v>0</v>
      </c>
      <c r="U314" s="27">
        <v>10433980</v>
      </c>
      <c r="V314" s="30">
        <v>10433980</v>
      </c>
      <c r="W314" s="30">
        <v>20867960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132630760</v>
      </c>
      <c r="E315" s="27">
        <v>136237760</v>
      </c>
      <c r="F315" s="27">
        <v>102001115</v>
      </c>
      <c r="G315" s="28">
        <f t="shared" si="56"/>
        <v>0.7486992959954715</v>
      </c>
      <c r="H315" s="29">
        <v>4610537</v>
      </c>
      <c r="I315" s="27">
        <v>5425157</v>
      </c>
      <c r="J315" s="30">
        <v>7048926</v>
      </c>
      <c r="K315" s="30">
        <v>17084620</v>
      </c>
      <c r="L315" s="29">
        <v>7771542</v>
      </c>
      <c r="M315" s="27">
        <v>11902650</v>
      </c>
      <c r="N315" s="30">
        <v>9965651</v>
      </c>
      <c r="O315" s="30">
        <v>29639843</v>
      </c>
      <c r="P315" s="29">
        <v>6636097</v>
      </c>
      <c r="Q315" s="27">
        <v>9801378</v>
      </c>
      <c r="R315" s="30">
        <v>9900844</v>
      </c>
      <c r="S315" s="30">
        <v>26338319</v>
      </c>
      <c r="T315" s="29">
        <v>7982497</v>
      </c>
      <c r="U315" s="27">
        <v>7273792</v>
      </c>
      <c r="V315" s="30">
        <v>13682044</v>
      </c>
      <c r="W315" s="30">
        <v>28938333</v>
      </c>
    </row>
    <row r="316" spans="1:23" ht="12.75">
      <c r="A316" s="53"/>
      <c r="B316" s="54" t="s">
        <v>572</v>
      </c>
      <c r="C316" s="55"/>
      <c r="D316" s="56">
        <f>SUM(D311:D315)</f>
        <v>2210112049</v>
      </c>
      <c r="E316" s="57">
        <f>SUM(E311:E315)</f>
        <v>2273148661</v>
      </c>
      <c r="F316" s="57">
        <f>SUM(F311:F315)</f>
        <v>1850766573</v>
      </c>
      <c r="G316" s="58">
        <f t="shared" si="56"/>
        <v>0.8141863331480546</v>
      </c>
      <c r="H316" s="59">
        <f aca="true" t="shared" si="61" ref="H316:W316">SUM(H311:H315)</f>
        <v>90661896</v>
      </c>
      <c r="I316" s="57">
        <f t="shared" si="61"/>
        <v>297088617</v>
      </c>
      <c r="J316" s="60">
        <f t="shared" si="61"/>
        <v>154268925</v>
      </c>
      <c r="K316" s="60">
        <f t="shared" si="61"/>
        <v>542019438</v>
      </c>
      <c r="L316" s="59">
        <f t="shared" si="61"/>
        <v>153319845</v>
      </c>
      <c r="M316" s="57">
        <f t="shared" si="61"/>
        <v>147056755</v>
      </c>
      <c r="N316" s="60">
        <f t="shared" si="61"/>
        <v>196944077</v>
      </c>
      <c r="O316" s="60">
        <f t="shared" si="61"/>
        <v>497320677</v>
      </c>
      <c r="P316" s="59">
        <f t="shared" si="61"/>
        <v>121580484</v>
      </c>
      <c r="Q316" s="57">
        <f t="shared" si="61"/>
        <v>145237249</v>
      </c>
      <c r="R316" s="60">
        <f t="shared" si="61"/>
        <v>136749476</v>
      </c>
      <c r="S316" s="60">
        <f t="shared" si="61"/>
        <v>403567209</v>
      </c>
      <c r="T316" s="59">
        <f t="shared" si="61"/>
        <v>120699274</v>
      </c>
      <c r="U316" s="57">
        <f t="shared" si="61"/>
        <v>136616143</v>
      </c>
      <c r="V316" s="60">
        <f t="shared" si="61"/>
        <v>150543832</v>
      </c>
      <c r="W316" s="60">
        <f t="shared" si="61"/>
        <v>407859249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5740985730</v>
      </c>
      <c r="E317" s="43">
        <f>SUM(E280:E283,E285:E291,E293:E301,E303:E309,E311:E315)</f>
        <v>5861039899</v>
      </c>
      <c r="F317" s="43">
        <f>SUM(F280:F283,F285:F291,F293:F301,F303:F309,F311:F315)</f>
        <v>4822511382</v>
      </c>
      <c r="G317" s="44">
        <f t="shared" si="56"/>
        <v>0.8228081475478112</v>
      </c>
      <c r="H317" s="45">
        <f aca="true" t="shared" si="62" ref="H317:W317">SUM(H280:H283,H285:H291,H293:H301,H303:H309,H311:H315)</f>
        <v>334911918</v>
      </c>
      <c r="I317" s="43">
        <f t="shared" si="62"/>
        <v>543606640</v>
      </c>
      <c r="J317" s="46">
        <f t="shared" si="62"/>
        <v>417771530</v>
      </c>
      <c r="K317" s="46">
        <f t="shared" si="62"/>
        <v>1296290088</v>
      </c>
      <c r="L317" s="45">
        <f t="shared" si="62"/>
        <v>406193959</v>
      </c>
      <c r="M317" s="43">
        <f t="shared" si="62"/>
        <v>410732968</v>
      </c>
      <c r="N317" s="46">
        <f t="shared" si="62"/>
        <v>419320633</v>
      </c>
      <c r="O317" s="46">
        <f t="shared" si="62"/>
        <v>1236247560</v>
      </c>
      <c r="P317" s="45">
        <f t="shared" si="62"/>
        <v>356779891</v>
      </c>
      <c r="Q317" s="43">
        <f t="shared" si="62"/>
        <v>390493200</v>
      </c>
      <c r="R317" s="46">
        <f t="shared" si="62"/>
        <v>374751063</v>
      </c>
      <c r="S317" s="46">
        <f t="shared" si="62"/>
        <v>1122024154</v>
      </c>
      <c r="T317" s="45">
        <f t="shared" si="62"/>
        <v>352259377</v>
      </c>
      <c r="U317" s="43">
        <f t="shared" si="62"/>
        <v>356840452</v>
      </c>
      <c r="V317" s="46">
        <f t="shared" si="62"/>
        <v>458849751</v>
      </c>
      <c r="W317" s="46">
        <f t="shared" si="62"/>
        <v>1167949580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28438211143</v>
      </c>
      <c r="E320" s="27">
        <v>29112690236</v>
      </c>
      <c r="F320" s="27">
        <v>25927027402</v>
      </c>
      <c r="G320" s="28">
        <f aca="true" t="shared" si="63" ref="G320:G357">IF($E320=0,0,$F320/$E320)</f>
        <v>0.8905747696906179</v>
      </c>
      <c r="H320" s="29">
        <v>1294821711</v>
      </c>
      <c r="I320" s="27">
        <v>2490238942</v>
      </c>
      <c r="J320" s="30">
        <v>2477767475</v>
      </c>
      <c r="K320" s="30">
        <v>6262828128</v>
      </c>
      <c r="L320" s="29">
        <v>2089935936</v>
      </c>
      <c r="M320" s="27">
        <v>2434361258</v>
      </c>
      <c r="N320" s="30">
        <v>2114036581</v>
      </c>
      <c r="O320" s="30">
        <v>6638333775</v>
      </c>
      <c r="P320" s="29">
        <v>1841746821</v>
      </c>
      <c r="Q320" s="27">
        <v>2114031564</v>
      </c>
      <c r="R320" s="30">
        <v>2214179495</v>
      </c>
      <c r="S320" s="30">
        <v>6169957880</v>
      </c>
      <c r="T320" s="29">
        <v>2144691774</v>
      </c>
      <c r="U320" s="27">
        <v>2138982929</v>
      </c>
      <c r="V320" s="30">
        <v>2572232916</v>
      </c>
      <c r="W320" s="30">
        <v>6855907619</v>
      </c>
    </row>
    <row r="321" spans="1:23" ht="12.75">
      <c r="A321" s="31"/>
      <c r="B321" s="32" t="s">
        <v>25</v>
      </c>
      <c r="C321" s="33"/>
      <c r="D321" s="34">
        <f>D320</f>
        <v>28438211143</v>
      </c>
      <c r="E321" s="35">
        <f>E320</f>
        <v>29112690236</v>
      </c>
      <c r="F321" s="35">
        <f>F320</f>
        <v>25927027402</v>
      </c>
      <c r="G321" s="36">
        <f t="shared" si="63"/>
        <v>0.8905747696906179</v>
      </c>
      <c r="H321" s="37">
        <f aca="true" t="shared" si="64" ref="H321:W321">H320</f>
        <v>1294821711</v>
      </c>
      <c r="I321" s="35">
        <f t="shared" si="64"/>
        <v>2490238942</v>
      </c>
      <c r="J321" s="38">
        <f t="shared" si="64"/>
        <v>2477767475</v>
      </c>
      <c r="K321" s="38">
        <f t="shared" si="64"/>
        <v>6262828128</v>
      </c>
      <c r="L321" s="37">
        <f t="shared" si="64"/>
        <v>2089935936</v>
      </c>
      <c r="M321" s="35">
        <f t="shared" si="64"/>
        <v>2434361258</v>
      </c>
      <c r="N321" s="38">
        <f t="shared" si="64"/>
        <v>2114036581</v>
      </c>
      <c r="O321" s="38">
        <f t="shared" si="64"/>
        <v>6638333775</v>
      </c>
      <c r="P321" s="37">
        <f t="shared" si="64"/>
        <v>1841746821</v>
      </c>
      <c r="Q321" s="35">
        <f t="shared" si="64"/>
        <v>2114031564</v>
      </c>
      <c r="R321" s="38">
        <f t="shared" si="64"/>
        <v>2214179495</v>
      </c>
      <c r="S321" s="38">
        <f t="shared" si="64"/>
        <v>6169957880</v>
      </c>
      <c r="T321" s="37">
        <f t="shared" si="64"/>
        <v>2144691774</v>
      </c>
      <c r="U321" s="35">
        <f t="shared" si="64"/>
        <v>2138982929</v>
      </c>
      <c r="V321" s="38">
        <f t="shared" si="64"/>
        <v>2572232916</v>
      </c>
      <c r="W321" s="38">
        <f t="shared" si="64"/>
        <v>6855907619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226757050</v>
      </c>
      <c r="E322" s="27">
        <v>234312893</v>
      </c>
      <c r="F322" s="27">
        <v>190859320</v>
      </c>
      <c r="G322" s="28">
        <f t="shared" si="63"/>
        <v>0.8145489458832298</v>
      </c>
      <c r="H322" s="29">
        <v>14882422</v>
      </c>
      <c r="I322" s="27">
        <v>16783261</v>
      </c>
      <c r="J322" s="30">
        <v>16006893</v>
      </c>
      <c r="K322" s="30">
        <v>47672576</v>
      </c>
      <c r="L322" s="29">
        <v>14718974</v>
      </c>
      <c r="M322" s="27">
        <v>19554351</v>
      </c>
      <c r="N322" s="30">
        <v>15919439</v>
      </c>
      <c r="O322" s="30">
        <v>50192764</v>
      </c>
      <c r="P322" s="29">
        <v>17796977</v>
      </c>
      <c r="Q322" s="27">
        <v>13987913</v>
      </c>
      <c r="R322" s="30">
        <v>15388546</v>
      </c>
      <c r="S322" s="30">
        <v>47173436</v>
      </c>
      <c r="T322" s="29">
        <v>14019755</v>
      </c>
      <c r="U322" s="27">
        <v>15240864</v>
      </c>
      <c r="V322" s="30">
        <v>16559925</v>
      </c>
      <c r="W322" s="30">
        <v>45820544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187401628</v>
      </c>
      <c r="E323" s="27">
        <v>230361000</v>
      </c>
      <c r="F323" s="27">
        <v>199464112</v>
      </c>
      <c r="G323" s="28">
        <f t="shared" si="63"/>
        <v>0.8658762203671628</v>
      </c>
      <c r="H323" s="29">
        <v>9949889</v>
      </c>
      <c r="I323" s="27">
        <v>12116910</v>
      </c>
      <c r="J323" s="30">
        <v>11930340</v>
      </c>
      <c r="K323" s="30">
        <v>33997139</v>
      </c>
      <c r="L323" s="29">
        <v>13648449</v>
      </c>
      <c r="M323" s="27">
        <v>24107725</v>
      </c>
      <c r="N323" s="30">
        <v>13357798</v>
      </c>
      <c r="O323" s="30">
        <v>51113972</v>
      </c>
      <c r="P323" s="29">
        <v>35856090</v>
      </c>
      <c r="Q323" s="27">
        <v>13192856</v>
      </c>
      <c r="R323" s="30">
        <v>18428751</v>
      </c>
      <c r="S323" s="30">
        <v>67477697</v>
      </c>
      <c r="T323" s="29">
        <v>13591018</v>
      </c>
      <c r="U323" s="27">
        <v>18237912</v>
      </c>
      <c r="V323" s="30">
        <v>15046374</v>
      </c>
      <c r="W323" s="30">
        <v>46875304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231555875</v>
      </c>
      <c r="E324" s="27">
        <v>236868629</v>
      </c>
      <c r="F324" s="27">
        <v>222473292</v>
      </c>
      <c r="G324" s="28">
        <f t="shared" si="63"/>
        <v>0.9392264941931167</v>
      </c>
      <c r="H324" s="29">
        <v>21657708</v>
      </c>
      <c r="I324" s="27">
        <v>9957801</v>
      </c>
      <c r="J324" s="30">
        <v>24939585</v>
      </c>
      <c r="K324" s="30">
        <v>56555094</v>
      </c>
      <c r="L324" s="29">
        <v>13056238</v>
      </c>
      <c r="M324" s="27">
        <v>20938864</v>
      </c>
      <c r="N324" s="30">
        <v>23558979</v>
      </c>
      <c r="O324" s="30">
        <v>57554081</v>
      </c>
      <c r="P324" s="29">
        <v>12379699</v>
      </c>
      <c r="Q324" s="27">
        <v>18889760</v>
      </c>
      <c r="R324" s="30">
        <v>17654334</v>
      </c>
      <c r="S324" s="30">
        <v>48923793</v>
      </c>
      <c r="T324" s="29">
        <v>17360186</v>
      </c>
      <c r="U324" s="27">
        <v>18095003</v>
      </c>
      <c r="V324" s="30">
        <v>23985135</v>
      </c>
      <c r="W324" s="30">
        <v>59440324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829581356</v>
      </c>
      <c r="E325" s="27">
        <v>819519543</v>
      </c>
      <c r="F325" s="27">
        <v>697493217</v>
      </c>
      <c r="G325" s="28">
        <f t="shared" si="63"/>
        <v>0.851100163452722</v>
      </c>
      <c r="H325" s="29">
        <v>20507720</v>
      </c>
      <c r="I325" s="27">
        <v>57042282</v>
      </c>
      <c r="J325" s="30">
        <v>58298935</v>
      </c>
      <c r="K325" s="30">
        <v>135848937</v>
      </c>
      <c r="L325" s="29">
        <v>82255523</v>
      </c>
      <c r="M325" s="27">
        <v>60598826</v>
      </c>
      <c r="N325" s="30">
        <v>59398645</v>
      </c>
      <c r="O325" s="30">
        <v>202252994</v>
      </c>
      <c r="P325" s="29">
        <v>55576120</v>
      </c>
      <c r="Q325" s="27">
        <v>54863773</v>
      </c>
      <c r="R325" s="30">
        <v>59993244</v>
      </c>
      <c r="S325" s="30">
        <v>170433137</v>
      </c>
      <c r="T325" s="29">
        <v>53767701</v>
      </c>
      <c r="U325" s="27">
        <v>60563990</v>
      </c>
      <c r="V325" s="30">
        <v>74626458</v>
      </c>
      <c r="W325" s="30">
        <v>188958149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496231646</v>
      </c>
      <c r="E326" s="27">
        <v>546435846</v>
      </c>
      <c r="F326" s="27">
        <v>446555134</v>
      </c>
      <c r="G326" s="28">
        <f t="shared" si="63"/>
        <v>0.8172142023054615</v>
      </c>
      <c r="H326" s="29">
        <v>21723255</v>
      </c>
      <c r="I326" s="27">
        <v>47211364</v>
      </c>
      <c r="J326" s="30">
        <v>35735543</v>
      </c>
      <c r="K326" s="30">
        <v>104670162</v>
      </c>
      <c r="L326" s="29">
        <v>33809506</v>
      </c>
      <c r="M326" s="27">
        <v>39224568</v>
      </c>
      <c r="N326" s="30">
        <v>49657736</v>
      </c>
      <c r="O326" s="30">
        <v>122691810</v>
      </c>
      <c r="P326" s="29">
        <v>32495647</v>
      </c>
      <c r="Q326" s="27">
        <v>33980142</v>
      </c>
      <c r="R326" s="30">
        <v>33981419</v>
      </c>
      <c r="S326" s="30">
        <v>100457208</v>
      </c>
      <c r="T326" s="29">
        <v>42461080</v>
      </c>
      <c r="U326" s="27">
        <v>30884115</v>
      </c>
      <c r="V326" s="30">
        <v>45390759</v>
      </c>
      <c r="W326" s="30">
        <v>118735954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284673250</v>
      </c>
      <c r="E327" s="27">
        <v>312855960</v>
      </c>
      <c r="F327" s="27">
        <v>290622354</v>
      </c>
      <c r="G327" s="28">
        <f t="shared" si="63"/>
        <v>0.9289334107619366</v>
      </c>
      <c r="H327" s="29">
        <v>19636608</v>
      </c>
      <c r="I327" s="27">
        <v>18632659</v>
      </c>
      <c r="J327" s="30">
        <v>18838150</v>
      </c>
      <c r="K327" s="30">
        <v>57107417</v>
      </c>
      <c r="L327" s="29">
        <v>27267681</v>
      </c>
      <c r="M327" s="27">
        <v>24399305</v>
      </c>
      <c r="N327" s="30">
        <v>32359811</v>
      </c>
      <c r="O327" s="30">
        <v>84026797</v>
      </c>
      <c r="P327" s="29">
        <v>21030892</v>
      </c>
      <c r="Q327" s="27">
        <v>21207002</v>
      </c>
      <c r="R327" s="30">
        <v>33476225</v>
      </c>
      <c r="S327" s="30">
        <v>75714119</v>
      </c>
      <c r="T327" s="29">
        <v>18558899</v>
      </c>
      <c r="U327" s="27">
        <v>20554798</v>
      </c>
      <c r="V327" s="30">
        <v>34660324</v>
      </c>
      <c r="W327" s="30">
        <v>73774021</v>
      </c>
    </row>
    <row r="328" spans="1:23" ht="12.75">
      <c r="A328" s="31"/>
      <c r="B328" s="32" t="s">
        <v>589</v>
      </c>
      <c r="C328" s="33"/>
      <c r="D328" s="34">
        <f>SUM(D322:D327)</f>
        <v>2256200805</v>
      </c>
      <c r="E328" s="35">
        <f>SUM(E322:E327)</f>
        <v>2380353871</v>
      </c>
      <c r="F328" s="35">
        <f>SUM(F322:F327)</f>
        <v>2047467429</v>
      </c>
      <c r="G328" s="36">
        <f t="shared" si="63"/>
        <v>0.8601525403194977</v>
      </c>
      <c r="H328" s="37">
        <f aca="true" t="shared" si="65" ref="H328:W328">SUM(H322:H327)</f>
        <v>108357602</v>
      </c>
      <c r="I328" s="35">
        <f t="shared" si="65"/>
        <v>161744277</v>
      </c>
      <c r="J328" s="38">
        <f t="shared" si="65"/>
        <v>165749446</v>
      </c>
      <c r="K328" s="38">
        <f t="shared" si="65"/>
        <v>435851325</v>
      </c>
      <c r="L328" s="37">
        <f t="shared" si="65"/>
        <v>184756371</v>
      </c>
      <c r="M328" s="35">
        <f t="shared" si="65"/>
        <v>188823639</v>
      </c>
      <c r="N328" s="38">
        <f t="shared" si="65"/>
        <v>194252408</v>
      </c>
      <c r="O328" s="38">
        <f t="shared" si="65"/>
        <v>567832418</v>
      </c>
      <c r="P328" s="37">
        <f t="shared" si="65"/>
        <v>175135425</v>
      </c>
      <c r="Q328" s="35">
        <f t="shared" si="65"/>
        <v>156121446</v>
      </c>
      <c r="R328" s="38">
        <f t="shared" si="65"/>
        <v>178922519</v>
      </c>
      <c r="S328" s="38">
        <f t="shared" si="65"/>
        <v>510179390</v>
      </c>
      <c r="T328" s="37">
        <f t="shared" si="65"/>
        <v>159758639</v>
      </c>
      <c r="U328" s="35">
        <f t="shared" si="65"/>
        <v>163576682</v>
      </c>
      <c r="V328" s="38">
        <f t="shared" si="65"/>
        <v>210268975</v>
      </c>
      <c r="W328" s="38">
        <f t="shared" si="65"/>
        <v>533604296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396566808</v>
      </c>
      <c r="E329" s="27">
        <v>413756742</v>
      </c>
      <c r="F329" s="27">
        <v>345864768</v>
      </c>
      <c r="G329" s="28">
        <f t="shared" si="63"/>
        <v>0.8359133106283015</v>
      </c>
      <c r="H329" s="29">
        <v>14244975</v>
      </c>
      <c r="I329" s="27">
        <v>31264476</v>
      </c>
      <c r="J329" s="30">
        <v>31511932</v>
      </c>
      <c r="K329" s="30">
        <v>77021383</v>
      </c>
      <c r="L329" s="29">
        <v>18878370</v>
      </c>
      <c r="M329" s="27">
        <v>38324634</v>
      </c>
      <c r="N329" s="30">
        <v>24669803</v>
      </c>
      <c r="O329" s="30">
        <v>81872807</v>
      </c>
      <c r="P329" s="29">
        <v>33083230</v>
      </c>
      <c r="Q329" s="27">
        <v>30141243</v>
      </c>
      <c r="R329" s="30">
        <v>24349581</v>
      </c>
      <c r="S329" s="30">
        <v>87574054</v>
      </c>
      <c r="T329" s="29">
        <v>30108059</v>
      </c>
      <c r="U329" s="27">
        <v>27645699</v>
      </c>
      <c r="V329" s="30">
        <v>41642766</v>
      </c>
      <c r="W329" s="30">
        <v>99396524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1559513886</v>
      </c>
      <c r="E330" s="27">
        <v>1744183290</v>
      </c>
      <c r="F330" s="27">
        <v>1379598546</v>
      </c>
      <c r="G330" s="28">
        <f t="shared" si="63"/>
        <v>0.7909710830906997</v>
      </c>
      <c r="H330" s="29">
        <v>44560369</v>
      </c>
      <c r="I330" s="27">
        <v>125975684</v>
      </c>
      <c r="J330" s="30">
        <v>120280912</v>
      </c>
      <c r="K330" s="30">
        <v>290816965</v>
      </c>
      <c r="L330" s="29">
        <v>98006535</v>
      </c>
      <c r="M330" s="27">
        <v>117743996</v>
      </c>
      <c r="N330" s="30">
        <v>109649675</v>
      </c>
      <c r="O330" s="30">
        <v>325400206</v>
      </c>
      <c r="P330" s="29">
        <v>94411216</v>
      </c>
      <c r="Q330" s="27">
        <v>127683534</v>
      </c>
      <c r="R330" s="30">
        <v>116735402</v>
      </c>
      <c r="S330" s="30">
        <v>338830152</v>
      </c>
      <c r="T330" s="29">
        <v>138020066</v>
      </c>
      <c r="U330" s="27">
        <v>164719631</v>
      </c>
      <c r="V330" s="30">
        <v>121811526</v>
      </c>
      <c r="W330" s="30">
        <v>424551223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1121211728</v>
      </c>
      <c r="E331" s="27">
        <v>1159838846</v>
      </c>
      <c r="F331" s="27">
        <v>942841011</v>
      </c>
      <c r="G331" s="28">
        <f t="shared" si="63"/>
        <v>0.8129069087930859</v>
      </c>
      <c r="H331" s="29">
        <v>31795459</v>
      </c>
      <c r="I331" s="27">
        <v>67374276</v>
      </c>
      <c r="J331" s="30">
        <v>77524005</v>
      </c>
      <c r="K331" s="30">
        <v>176693740</v>
      </c>
      <c r="L331" s="29">
        <v>66138439</v>
      </c>
      <c r="M331" s="27">
        <v>76278498</v>
      </c>
      <c r="N331" s="30">
        <v>144258777</v>
      </c>
      <c r="O331" s="30">
        <v>286675714</v>
      </c>
      <c r="P331" s="29">
        <v>73679295</v>
      </c>
      <c r="Q331" s="27">
        <v>77663957</v>
      </c>
      <c r="R331" s="30">
        <v>76316649</v>
      </c>
      <c r="S331" s="30">
        <v>227659901</v>
      </c>
      <c r="T331" s="29">
        <v>73918522</v>
      </c>
      <c r="U331" s="27">
        <v>79038423</v>
      </c>
      <c r="V331" s="30">
        <v>98854711</v>
      </c>
      <c r="W331" s="30">
        <v>251811656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753803655</v>
      </c>
      <c r="E332" s="27">
        <v>791533790</v>
      </c>
      <c r="F332" s="27">
        <v>714868649</v>
      </c>
      <c r="G332" s="28">
        <f t="shared" si="63"/>
        <v>0.9031435651028872</v>
      </c>
      <c r="H332" s="29">
        <v>24510756</v>
      </c>
      <c r="I332" s="27">
        <v>59496826</v>
      </c>
      <c r="J332" s="30">
        <v>86290532</v>
      </c>
      <c r="K332" s="30">
        <v>170298114</v>
      </c>
      <c r="L332" s="29">
        <v>73637221</v>
      </c>
      <c r="M332" s="27">
        <v>56587716</v>
      </c>
      <c r="N332" s="30">
        <v>55250092</v>
      </c>
      <c r="O332" s="30">
        <v>185475029</v>
      </c>
      <c r="P332" s="29">
        <v>54042904</v>
      </c>
      <c r="Q332" s="27">
        <v>62733926</v>
      </c>
      <c r="R332" s="30">
        <v>53967810</v>
      </c>
      <c r="S332" s="30">
        <v>170744640</v>
      </c>
      <c r="T332" s="29">
        <v>55845852</v>
      </c>
      <c r="U332" s="27">
        <v>72373511</v>
      </c>
      <c r="V332" s="30">
        <v>60131503</v>
      </c>
      <c r="W332" s="30">
        <v>188350866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492772090</v>
      </c>
      <c r="E333" s="27">
        <v>511440944</v>
      </c>
      <c r="F333" s="27">
        <v>475727175</v>
      </c>
      <c r="G333" s="28">
        <f t="shared" si="63"/>
        <v>0.9301702974332067</v>
      </c>
      <c r="H333" s="29">
        <v>38598554</v>
      </c>
      <c r="I333" s="27">
        <v>40667986</v>
      </c>
      <c r="J333" s="30">
        <v>33348357</v>
      </c>
      <c r="K333" s="30">
        <v>112614897</v>
      </c>
      <c r="L333" s="29">
        <v>32394028</v>
      </c>
      <c r="M333" s="27">
        <v>38306851</v>
      </c>
      <c r="N333" s="30">
        <v>49592909</v>
      </c>
      <c r="O333" s="30">
        <v>120293788</v>
      </c>
      <c r="P333" s="29">
        <v>38849361</v>
      </c>
      <c r="Q333" s="27">
        <v>39814498</v>
      </c>
      <c r="R333" s="30">
        <v>45918013</v>
      </c>
      <c r="S333" s="30">
        <v>124581872</v>
      </c>
      <c r="T333" s="29">
        <v>40334102</v>
      </c>
      <c r="U333" s="27">
        <v>33953587</v>
      </c>
      <c r="V333" s="30">
        <v>43948929</v>
      </c>
      <c r="W333" s="30">
        <v>118236618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366753410</v>
      </c>
      <c r="E334" s="27">
        <v>351483351</v>
      </c>
      <c r="F334" s="27">
        <v>299193039</v>
      </c>
      <c r="G334" s="28">
        <f t="shared" si="63"/>
        <v>0.8512296191235528</v>
      </c>
      <c r="H334" s="29">
        <v>15620158</v>
      </c>
      <c r="I334" s="27">
        <v>18435542</v>
      </c>
      <c r="J334" s="30">
        <v>21678063</v>
      </c>
      <c r="K334" s="30">
        <v>55733763</v>
      </c>
      <c r="L334" s="29">
        <v>23429319</v>
      </c>
      <c r="M334" s="27">
        <v>32121933</v>
      </c>
      <c r="N334" s="30">
        <v>26060898</v>
      </c>
      <c r="O334" s="30">
        <v>81612150</v>
      </c>
      <c r="P334" s="29">
        <v>21441217</v>
      </c>
      <c r="Q334" s="27">
        <v>19890765</v>
      </c>
      <c r="R334" s="30">
        <v>32266044</v>
      </c>
      <c r="S334" s="30">
        <v>73598026</v>
      </c>
      <c r="T334" s="29">
        <v>21690598</v>
      </c>
      <c r="U334" s="27">
        <v>22220127</v>
      </c>
      <c r="V334" s="30">
        <v>44338375</v>
      </c>
      <c r="W334" s="30">
        <v>88249100</v>
      </c>
    </row>
    <row r="335" spans="1:23" ht="12.75">
      <c r="A335" s="31"/>
      <c r="B335" s="32" t="s">
        <v>602</v>
      </c>
      <c r="C335" s="33"/>
      <c r="D335" s="34">
        <f>SUM(D329:D334)</f>
        <v>4690621577</v>
      </c>
      <c r="E335" s="35">
        <f>SUM(E329:E334)</f>
        <v>4972236963</v>
      </c>
      <c r="F335" s="35">
        <f>SUM(F329:F334)</f>
        <v>4158093188</v>
      </c>
      <c r="G335" s="36">
        <f t="shared" si="63"/>
        <v>0.8362620725725054</v>
      </c>
      <c r="H335" s="37">
        <f aca="true" t="shared" si="66" ref="H335:W335">SUM(H329:H334)</f>
        <v>169330271</v>
      </c>
      <c r="I335" s="35">
        <f t="shared" si="66"/>
        <v>343214790</v>
      </c>
      <c r="J335" s="38">
        <f t="shared" si="66"/>
        <v>370633801</v>
      </c>
      <c r="K335" s="38">
        <f t="shared" si="66"/>
        <v>883178862</v>
      </c>
      <c r="L335" s="37">
        <f t="shared" si="66"/>
        <v>312483912</v>
      </c>
      <c r="M335" s="35">
        <f t="shared" si="66"/>
        <v>359363628</v>
      </c>
      <c r="N335" s="38">
        <f t="shared" si="66"/>
        <v>409482154</v>
      </c>
      <c r="O335" s="38">
        <f t="shared" si="66"/>
        <v>1081329694</v>
      </c>
      <c r="P335" s="37">
        <f t="shared" si="66"/>
        <v>315507223</v>
      </c>
      <c r="Q335" s="35">
        <f t="shared" si="66"/>
        <v>357927923</v>
      </c>
      <c r="R335" s="38">
        <f t="shared" si="66"/>
        <v>349553499</v>
      </c>
      <c r="S335" s="38">
        <f t="shared" si="66"/>
        <v>1022988645</v>
      </c>
      <c r="T335" s="37">
        <f t="shared" si="66"/>
        <v>359917199</v>
      </c>
      <c r="U335" s="35">
        <f t="shared" si="66"/>
        <v>399950978</v>
      </c>
      <c r="V335" s="38">
        <f t="shared" si="66"/>
        <v>410727810</v>
      </c>
      <c r="W335" s="38">
        <f t="shared" si="66"/>
        <v>1170595987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371591439</v>
      </c>
      <c r="E336" s="27">
        <v>410694401</v>
      </c>
      <c r="F336" s="27">
        <v>350529482</v>
      </c>
      <c r="G336" s="28">
        <f t="shared" si="63"/>
        <v>0.8535044089875479</v>
      </c>
      <c r="H336" s="29">
        <v>14933321</v>
      </c>
      <c r="I336" s="27">
        <v>25586285</v>
      </c>
      <c r="J336" s="30">
        <v>29787997</v>
      </c>
      <c r="K336" s="30">
        <v>70307603</v>
      </c>
      <c r="L336" s="29">
        <v>35575123</v>
      </c>
      <c r="M336" s="27">
        <v>27425633</v>
      </c>
      <c r="N336" s="30">
        <v>34351539</v>
      </c>
      <c r="O336" s="30">
        <v>97352295</v>
      </c>
      <c r="P336" s="29">
        <v>22452808</v>
      </c>
      <c r="Q336" s="27">
        <v>42210271</v>
      </c>
      <c r="R336" s="30">
        <v>31525158</v>
      </c>
      <c r="S336" s="30">
        <v>96188237</v>
      </c>
      <c r="T336" s="29">
        <v>21492658</v>
      </c>
      <c r="U336" s="27">
        <v>32355894</v>
      </c>
      <c r="V336" s="30">
        <v>32832795</v>
      </c>
      <c r="W336" s="30">
        <v>86681347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869588449</v>
      </c>
      <c r="E337" s="27">
        <v>933322338</v>
      </c>
      <c r="F337" s="27">
        <v>903162921</v>
      </c>
      <c r="G337" s="28">
        <f t="shared" si="63"/>
        <v>0.9676859582460781</v>
      </c>
      <c r="H337" s="29">
        <v>39414824</v>
      </c>
      <c r="I337" s="27">
        <v>67602827</v>
      </c>
      <c r="J337" s="30">
        <v>70721543</v>
      </c>
      <c r="K337" s="30">
        <v>177739194</v>
      </c>
      <c r="L337" s="29">
        <v>68190909</v>
      </c>
      <c r="M337" s="27">
        <v>73861355</v>
      </c>
      <c r="N337" s="30">
        <v>75649122</v>
      </c>
      <c r="O337" s="30">
        <v>217701386</v>
      </c>
      <c r="P337" s="29">
        <v>62123966</v>
      </c>
      <c r="Q337" s="27">
        <v>88873110</v>
      </c>
      <c r="R337" s="30">
        <v>68468822</v>
      </c>
      <c r="S337" s="30">
        <v>219465898</v>
      </c>
      <c r="T337" s="29">
        <v>75670021</v>
      </c>
      <c r="U337" s="27">
        <v>69191165</v>
      </c>
      <c r="V337" s="30">
        <v>143395257</v>
      </c>
      <c r="W337" s="30">
        <v>288256443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226479892</v>
      </c>
      <c r="E338" s="27">
        <v>245688971</v>
      </c>
      <c r="F338" s="27">
        <v>235786315</v>
      </c>
      <c r="G338" s="28">
        <f t="shared" si="63"/>
        <v>0.9596943405326892</v>
      </c>
      <c r="H338" s="29">
        <v>15575818</v>
      </c>
      <c r="I338" s="27">
        <v>16907827</v>
      </c>
      <c r="J338" s="30">
        <v>19097790</v>
      </c>
      <c r="K338" s="30">
        <v>51581435</v>
      </c>
      <c r="L338" s="29">
        <v>28819776</v>
      </c>
      <c r="M338" s="27">
        <v>8033565</v>
      </c>
      <c r="N338" s="30">
        <v>16086498</v>
      </c>
      <c r="O338" s="30">
        <v>52939839</v>
      </c>
      <c r="P338" s="29">
        <v>36163511</v>
      </c>
      <c r="Q338" s="27">
        <v>14489516</v>
      </c>
      <c r="R338" s="30">
        <v>16992235</v>
      </c>
      <c r="S338" s="30">
        <v>67645262</v>
      </c>
      <c r="T338" s="29">
        <v>16070465</v>
      </c>
      <c r="U338" s="27">
        <v>23697924</v>
      </c>
      <c r="V338" s="30">
        <v>23851390</v>
      </c>
      <c r="W338" s="30">
        <v>63619779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195679259</v>
      </c>
      <c r="E339" s="27">
        <v>221189354</v>
      </c>
      <c r="F339" s="27">
        <v>172806842</v>
      </c>
      <c r="G339" s="28">
        <f t="shared" si="63"/>
        <v>0.7812620222219194</v>
      </c>
      <c r="H339" s="29">
        <v>6623294</v>
      </c>
      <c r="I339" s="27">
        <v>13147410</v>
      </c>
      <c r="J339" s="30">
        <v>18629437</v>
      </c>
      <c r="K339" s="30">
        <v>38400141</v>
      </c>
      <c r="L339" s="29">
        <v>15759011</v>
      </c>
      <c r="M339" s="27">
        <v>18767658</v>
      </c>
      <c r="N339" s="30">
        <v>19548145</v>
      </c>
      <c r="O339" s="30">
        <v>54074814</v>
      </c>
      <c r="P339" s="29">
        <v>10746781</v>
      </c>
      <c r="Q339" s="27">
        <v>11232469</v>
      </c>
      <c r="R339" s="30">
        <v>9980268</v>
      </c>
      <c r="S339" s="30">
        <v>31959518</v>
      </c>
      <c r="T339" s="29">
        <v>23376766</v>
      </c>
      <c r="U339" s="27">
        <v>10285515</v>
      </c>
      <c r="V339" s="30">
        <v>14710088</v>
      </c>
      <c r="W339" s="30">
        <v>48372369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116965770</v>
      </c>
      <c r="E340" s="27">
        <v>127921490</v>
      </c>
      <c r="F340" s="27">
        <v>127267970</v>
      </c>
      <c r="G340" s="28">
        <f t="shared" si="63"/>
        <v>0.9948912414950764</v>
      </c>
      <c r="H340" s="29">
        <v>6838352</v>
      </c>
      <c r="I340" s="27">
        <v>8801031</v>
      </c>
      <c r="J340" s="30">
        <v>10472736</v>
      </c>
      <c r="K340" s="30">
        <v>26112119</v>
      </c>
      <c r="L340" s="29">
        <v>17259971</v>
      </c>
      <c r="M340" s="27">
        <v>12652549</v>
      </c>
      <c r="N340" s="30">
        <v>11866085</v>
      </c>
      <c r="O340" s="30">
        <v>41778605</v>
      </c>
      <c r="P340" s="29">
        <v>8556555</v>
      </c>
      <c r="Q340" s="27">
        <v>10903974</v>
      </c>
      <c r="R340" s="30">
        <v>7774307</v>
      </c>
      <c r="S340" s="30">
        <v>27234836</v>
      </c>
      <c r="T340" s="29">
        <v>10363560</v>
      </c>
      <c r="U340" s="27">
        <v>10936934</v>
      </c>
      <c r="V340" s="30">
        <v>10841916</v>
      </c>
      <c r="W340" s="30">
        <v>32142410</v>
      </c>
    </row>
    <row r="341" spans="1:23" ht="12.75">
      <c r="A341" s="31"/>
      <c r="B341" s="32" t="s">
        <v>613</v>
      </c>
      <c r="C341" s="33"/>
      <c r="D341" s="34">
        <f>SUM(D336:D340)</f>
        <v>1780304809</v>
      </c>
      <c r="E341" s="35">
        <f>SUM(E336:E340)</f>
        <v>1938816554</v>
      </c>
      <c r="F341" s="35">
        <f>SUM(F336:F340)</f>
        <v>1789553530</v>
      </c>
      <c r="G341" s="36">
        <f t="shared" si="63"/>
        <v>0.9230133332150207</v>
      </c>
      <c r="H341" s="37">
        <f aca="true" t="shared" si="67" ref="H341:W341">SUM(H336:H340)</f>
        <v>83385609</v>
      </c>
      <c r="I341" s="35">
        <f t="shared" si="67"/>
        <v>132045380</v>
      </c>
      <c r="J341" s="38">
        <f t="shared" si="67"/>
        <v>148709503</v>
      </c>
      <c r="K341" s="38">
        <f t="shared" si="67"/>
        <v>364140492</v>
      </c>
      <c r="L341" s="37">
        <f t="shared" si="67"/>
        <v>165604790</v>
      </c>
      <c r="M341" s="35">
        <f t="shared" si="67"/>
        <v>140740760</v>
      </c>
      <c r="N341" s="38">
        <f t="shared" si="67"/>
        <v>157501389</v>
      </c>
      <c r="O341" s="38">
        <f t="shared" si="67"/>
        <v>463846939</v>
      </c>
      <c r="P341" s="37">
        <f t="shared" si="67"/>
        <v>140043621</v>
      </c>
      <c r="Q341" s="35">
        <f t="shared" si="67"/>
        <v>167709340</v>
      </c>
      <c r="R341" s="38">
        <f t="shared" si="67"/>
        <v>134740790</v>
      </c>
      <c r="S341" s="38">
        <f t="shared" si="67"/>
        <v>442493751</v>
      </c>
      <c r="T341" s="37">
        <f t="shared" si="67"/>
        <v>146973470</v>
      </c>
      <c r="U341" s="35">
        <f t="shared" si="67"/>
        <v>146467432</v>
      </c>
      <c r="V341" s="38">
        <f t="shared" si="67"/>
        <v>225631446</v>
      </c>
      <c r="W341" s="38">
        <f t="shared" si="67"/>
        <v>519072348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114156010</v>
      </c>
      <c r="E342" s="27">
        <v>114156010</v>
      </c>
      <c r="F342" s="27">
        <v>92040848</v>
      </c>
      <c r="G342" s="28">
        <f t="shared" si="63"/>
        <v>0.8062724687031371</v>
      </c>
      <c r="H342" s="29">
        <v>3899183</v>
      </c>
      <c r="I342" s="27">
        <v>8608189</v>
      </c>
      <c r="J342" s="30">
        <v>8932288</v>
      </c>
      <c r="K342" s="30">
        <v>21439660</v>
      </c>
      <c r="L342" s="29">
        <v>4136931</v>
      </c>
      <c r="M342" s="27">
        <v>4242754</v>
      </c>
      <c r="N342" s="30">
        <v>7984240</v>
      </c>
      <c r="O342" s="30">
        <v>16363925</v>
      </c>
      <c r="P342" s="29">
        <v>6569371</v>
      </c>
      <c r="Q342" s="27">
        <v>7842658</v>
      </c>
      <c r="R342" s="30">
        <v>21516706</v>
      </c>
      <c r="S342" s="30">
        <v>35928735</v>
      </c>
      <c r="T342" s="29">
        <v>7889326</v>
      </c>
      <c r="U342" s="27">
        <v>3657164</v>
      </c>
      <c r="V342" s="30">
        <v>6762038</v>
      </c>
      <c r="W342" s="30">
        <v>18308528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310244128</v>
      </c>
      <c r="E343" s="27">
        <v>338725336</v>
      </c>
      <c r="F343" s="27">
        <v>288652466</v>
      </c>
      <c r="G343" s="28">
        <f t="shared" si="63"/>
        <v>0.8521726464535856</v>
      </c>
      <c r="H343" s="29">
        <v>18318058</v>
      </c>
      <c r="I343" s="27">
        <v>21516110</v>
      </c>
      <c r="J343" s="30">
        <v>26942854</v>
      </c>
      <c r="K343" s="30">
        <v>66777022</v>
      </c>
      <c r="L343" s="29">
        <v>23187810</v>
      </c>
      <c r="M343" s="27">
        <v>25789481</v>
      </c>
      <c r="N343" s="30">
        <v>28030403</v>
      </c>
      <c r="O343" s="30">
        <v>77007694</v>
      </c>
      <c r="P343" s="29">
        <v>23367718</v>
      </c>
      <c r="Q343" s="27">
        <v>20132669</v>
      </c>
      <c r="R343" s="30">
        <v>27541742</v>
      </c>
      <c r="S343" s="30">
        <v>71042129</v>
      </c>
      <c r="T343" s="29">
        <v>24462521</v>
      </c>
      <c r="U343" s="27">
        <v>22205178</v>
      </c>
      <c r="V343" s="30">
        <v>27157922</v>
      </c>
      <c r="W343" s="30">
        <v>73825621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781801456</v>
      </c>
      <c r="E344" s="27">
        <v>795791484</v>
      </c>
      <c r="F344" s="27">
        <v>665577387</v>
      </c>
      <c r="G344" s="28">
        <f t="shared" si="63"/>
        <v>0.8363715877612985</v>
      </c>
      <c r="H344" s="29">
        <v>28738109</v>
      </c>
      <c r="I344" s="27">
        <v>55515563</v>
      </c>
      <c r="J344" s="30">
        <v>71123259</v>
      </c>
      <c r="K344" s="30">
        <v>155376931</v>
      </c>
      <c r="L344" s="29">
        <v>56820261</v>
      </c>
      <c r="M344" s="27">
        <v>55454530</v>
      </c>
      <c r="N344" s="30">
        <v>59622810</v>
      </c>
      <c r="O344" s="30">
        <v>171897601</v>
      </c>
      <c r="P344" s="29">
        <v>54610444</v>
      </c>
      <c r="Q344" s="27">
        <v>66904371</v>
      </c>
      <c r="R344" s="30">
        <v>51206405</v>
      </c>
      <c r="S344" s="30">
        <v>172721220</v>
      </c>
      <c r="T344" s="29">
        <v>51532535</v>
      </c>
      <c r="U344" s="27">
        <v>58205198</v>
      </c>
      <c r="V344" s="30">
        <v>55843902</v>
      </c>
      <c r="W344" s="30">
        <v>165581635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1215995633</v>
      </c>
      <c r="E345" s="27">
        <v>1278990811</v>
      </c>
      <c r="F345" s="27">
        <v>1127331623</v>
      </c>
      <c r="G345" s="28">
        <f t="shared" si="63"/>
        <v>0.881422769658976</v>
      </c>
      <c r="H345" s="29">
        <v>31989942</v>
      </c>
      <c r="I345" s="27">
        <v>90386862</v>
      </c>
      <c r="J345" s="30">
        <v>117229775</v>
      </c>
      <c r="K345" s="30">
        <v>239606579</v>
      </c>
      <c r="L345" s="29">
        <v>83933535</v>
      </c>
      <c r="M345" s="27">
        <v>93658491</v>
      </c>
      <c r="N345" s="30">
        <v>119074857</v>
      </c>
      <c r="O345" s="30">
        <v>296666883</v>
      </c>
      <c r="P345" s="29">
        <v>67860735</v>
      </c>
      <c r="Q345" s="27">
        <v>80912054</v>
      </c>
      <c r="R345" s="30">
        <v>105441092</v>
      </c>
      <c r="S345" s="30">
        <v>254213881</v>
      </c>
      <c r="T345" s="29">
        <v>82489506</v>
      </c>
      <c r="U345" s="27">
        <v>90290611</v>
      </c>
      <c r="V345" s="30">
        <v>164064163</v>
      </c>
      <c r="W345" s="30">
        <v>336844280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474745151</v>
      </c>
      <c r="E346" s="27">
        <v>474745151</v>
      </c>
      <c r="F346" s="27">
        <v>497679858</v>
      </c>
      <c r="G346" s="28">
        <f t="shared" si="63"/>
        <v>1.0483095129074842</v>
      </c>
      <c r="H346" s="29">
        <v>31474759</v>
      </c>
      <c r="I346" s="27">
        <v>34583151</v>
      </c>
      <c r="J346" s="30">
        <v>43476852</v>
      </c>
      <c r="K346" s="30">
        <v>109534762</v>
      </c>
      <c r="L346" s="29">
        <v>39000393</v>
      </c>
      <c r="M346" s="27">
        <v>46707741</v>
      </c>
      <c r="N346" s="30">
        <v>44008303</v>
      </c>
      <c r="O346" s="30">
        <v>129716437</v>
      </c>
      <c r="P346" s="29">
        <v>30659441</v>
      </c>
      <c r="Q346" s="27">
        <v>59430732</v>
      </c>
      <c r="R346" s="30">
        <v>37870028</v>
      </c>
      <c r="S346" s="30">
        <v>127960201</v>
      </c>
      <c r="T346" s="29">
        <v>36457562</v>
      </c>
      <c r="U346" s="27">
        <v>38828030</v>
      </c>
      <c r="V346" s="30">
        <v>55182866</v>
      </c>
      <c r="W346" s="30">
        <v>130468458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439488195</v>
      </c>
      <c r="E347" s="27">
        <v>504200129</v>
      </c>
      <c r="F347" s="27">
        <v>414240024</v>
      </c>
      <c r="G347" s="28">
        <f t="shared" si="63"/>
        <v>0.8215785759943747</v>
      </c>
      <c r="H347" s="29">
        <v>17637819</v>
      </c>
      <c r="I347" s="27">
        <v>30528371</v>
      </c>
      <c r="J347" s="30">
        <v>31100552</v>
      </c>
      <c r="K347" s="30">
        <v>79266742</v>
      </c>
      <c r="L347" s="29">
        <v>31301873</v>
      </c>
      <c r="M347" s="27">
        <v>34473628</v>
      </c>
      <c r="N347" s="30">
        <v>37302138</v>
      </c>
      <c r="O347" s="30">
        <v>103077639</v>
      </c>
      <c r="P347" s="29">
        <v>37741220</v>
      </c>
      <c r="Q347" s="27">
        <v>33426648</v>
      </c>
      <c r="R347" s="30">
        <v>41788998</v>
      </c>
      <c r="S347" s="30">
        <v>112956866</v>
      </c>
      <c r="T347" s="29">
        <v>35985007</v>
      </c>
      <c r="U347" s="27">
        <v>40723886</v>
      </c>
      <c r="V347" s="30">
        <v>42229884</v>
      </c>
      <c r="W347" s="30">
        <v>118938777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540747634</v>
      </c>
      <c r="E348" s="27">
        <v>613351654</v>
      </c>
      <c r="F348" s="27">
        <v>543042871</v>
      </c>
      <c r="G348" s="28">
        <f t="shared" si="63"/>
        <v>0.8853695387605492</v>
      </c>
      <c r="H348" s="29">
        <v>26860131</v>
      </c>
      <c r="I348" s="27">
        <v>48794615</v>
      </c>
      <c r="J348" s="30">
        <v>52841327</v>
      </c>
      <c r="K348" s="30">
        <v>128496073</v>
      </c>
      <c r="L348" s="29">
        <v>38963542</v>
      </c>
      <c r="M348" s="27">
        <v>44997592</v>
      </c>
      <c r="N348" s="30">
        <v>43040764</v>
      </c>
      <c r="O348" s="30">
        <v>127001898</v>
      </c>
      <c r="P348" s="29">
        <v>39489737</v>
      </c>
      <c r="Q348" s="27">
        <v>39489426</v>
      </c>
      <c r="R348" s="30">
        <v>44908534</v>
      </c>
      <c r="S348" s="30">
        <v>123887697</v>
      </c>
      <c r="T348" s="29">
        <v>41153912</v>
      </c>
      <c r="U348" s="27">
        <v>43012386</v>
      </c>
      <c r="V348" s="30">
        <v>79490905</v>
      </c>
      <c r="W348" s="30">
        <v>163657203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306313037</v>
      </c>
      <c r="E349" s="27">
        <v>209275867</v>
      </c>
      <c r="F349" s="27">
        <v>169956523</v>
      </c>
      <c r="G349" s="28">
        <f t="shared" si="63"/>
        <v>0.8121171611249376</v>
      </c>
      <c r="H349" s="29">
        <v>8653007</v>
      </c>
      <c r="I349" s="27">
        <v>9997432</v>
      </c>
      <c r="J349" s="30">
        <v>11903392</v>
      </c>
      <c r="K349" s="30">
        <v>30553831</v>
      </c>
      <c r="L349" s="29">
        <v>11767661</v>
      </c>
      <c r="M349" s="27">
        <v>15327249</v>
      </c>
      <c r="N349" s="30">
        <v>12062270</v>
      </c>
      <c r="O349" s="30">
        <v>39157180</v>
      </c>
      <c r="P349" s="29">
        <v>23468338</v>
      </c>
      <c r="Q349" s="27">
        <v>21815278</v>
      </c>
      <c r="R349" s="30">
        <v>11379602</v>
      </c>
      <c r="S349" s="30">
        <v>56663218</v>
      </c>
      <c r="T349" s="29">
        <v>14898883</v>
      </c>
      <c r="U349" s="27">
        <v>14539943</v>
      </c>
      <c r="V349" s="30">
        <v>14143468</v>
      </c>
      <c r="W349" s="30">
        <v>43582294</v>
      </c>
    </row>
    <row r="350" spans="1:23" ht="12.75">
      <c r="A350" s="31"/>
      <c r="B350" s="32" t="s">
        <v>630</v>
      </c>
      <c r="C350" s="33"/>
      <c r="D350" s="34">
        <f>SUM(D342:D349)</f>
        <v>4183491244</v>
      </c>
      <c r="E350" s="35">
        <f>SUM(E342:E349)</f>
        <v>4329236442</v>
      </c>
      <c r="F350" s="35">
        <f>SUM(F342:F349)</f>
        <v>3798521600</v>
      </c>
      <c r="G350" s="36">
        <f t="shared" si="63"/>
        <v>0.8774114444636748</v>
      </c>
      <c r="H350" s="37">
        <f aca="true" t="shared" si="68" ref="H350:W350">SUM(H342:H349)</f>
        <v>167571008</v>
      </c>
      <c r="I350" s="35">
        <f t="shared" si="68"/>
        <v>299930293</v>
      </c>
      <c r="J350" s="38">
        <f t="shared" si="68"/>
        <v>363550299</v>
      </c>
      <c r="K350" s="38">
        <f t="shared" si="68"/>
        <v>831051600</v>
      </c>
      <c r="L350" s="37">
        <f t="shared" si="68"/>
        <v>289112006</v>
      </c>
      <c r="M350" s="35">
        <f t="shared" si="68"/>
        <v>320651466</v>
      </c>
      <c r="N350" s="38">
        <f t="shared" si="68"/>
        <v>351125785</v>
      </c>
      <c r="O350" s="38">
        <f t="shared" si="68"/>
        <v>960889257</v>
      </c>
      <c r="P350" s="37">
        <f t="shared" si="68"/>
        <v>283767004</v>
      </c>
      <c r="Q350" s="35">
        <f t="shared" si="68"/>
        <v>329953836</v>
      </c>
      <c r="R350" s="38">
        <f t="shared" si="68"/>
        <v>341653107</v>
      </c>
      <c r="S350" s="38">
        <f t="shared" si="68"/>
        <v>955373947</v>
      </c>
      <c r="T350" s="37">
        <f t="shared" si="68"/>
        <v>294869252</v>
      </c>
      <c r="U350" s="35">
        <f t="shared" si="68"/>
        <v>311462396</v>
      </c>
      <c r="V350" s="38">
        <f t="shared" si="68"/>
        <v>444875148</v>
      </c>
      <c r="W350" s="38">
        <f t="shared" si="68"/>
        <v>1051206796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50952600</v>
      </c>
      <c r="E351" s="27">
        <v>49749342</v>
      </c>
      <c r="F351" s="27">
        <v>50143331</v>
      </c>
      <c r="G351" s="28">
        <f t="shared" si="63"/>
        <v>1.0079194816285209</v>
      </c>
      <c r="H351" s="29">
        <v>3320926</v>
      </c>
      <c r="I351" s="27">
        <v>4540936</v>
      </c>
      <c r="J351" s="30">
        <v>4245613</v>
      </c>
      <c r="K351" s="30">
        <v>12107475</v>
      </c>
      <c r="L351" s="29">
        <v>4092613</v>
      </c>
      <c r="M351" s="27">
        <v>5563610</v>
      </c>
      <c r="N351" s="30">
        <v>3939811</v>
      </c>
      <c r="O351" s="30">
        <v>13596034</v>
      </c>
      <c r="P351" s="29">
        <v>2925136</v>
      </c>
      <c r="Q351" s="27">
        <v>4534549</v>
      </c>
      <c r="R351" s="30">
        <v>4056232</v>
      </c>
      <c r="S351" s="30">
        <v>11515917</v>
      </c>
      <c r="T351" s="29">
        <v>2481626</v>
      </c>
      <c r="U351" s="27">
        <v>4963249</v>
      </c>
      <c r="V351" s="30">
        <v>5479030</v>
      </c>
      <c r="W351" s="30">
        <v>12923905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52365358</v>
      </c>
      <c r="E352" s="27">
        <v>71028225</v>
      </c>
      <c r="F352" s="27">
        <v>48250275</v>
      </c>
      <c r="G352" s="28">
        <f t="shared" si="63"/>
        <v>0.6793112878718284</v>
      </c>
      <c r="H352" s="29">
        <v>3059431</v>
      </c>
      <c r="I352" s="27">
        <v>4600712</v>
      </c>
      <c r="J352" s="30">
        <v>3819577</v>
      </c>
      <c r="K352" s="30">
        <v>11479720</v>
      </c>
      <c r="L352" s="29">
        <v>3275165</v>
      </c>
      <c r="M352" s="27">
        <v>5104407</v>
      </c>
      <c r="N352" s="30">
        <v>3972507</v>
      </c>
      <c r="O352" s="30">
        <v>12352079</v>
      </c>
      <c r="P352" s="29">
        <v>5330574</v>
      </c>
      <c r="Q352" s="27">
        <v>2653889</v>
      </c>
      <c r="R352" s="30">
        <v>3057255</v>
      </c>
      <c r="S352" s="30">
        <v>11041718</v>
      </c>
      <c r="T352" s="29">
        <v>2637126</v>
      </c>
      <c r="U352" s="27">
        <v>6477986</v>
      </c>
      <c r="V352" s="30">
        <v>4261646</v>
      </c>
      <c r="W352" s="30">
        <v>13376758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245644225</v>
      </c>
      <c r="E353" s="27">
        <v>264480687</v>
      </c>
      <c r="F353" s="27">
        <v>220767006</v>
      </c>
      <c r="G353" s="28">
        <f t="shared" si="63"/>
        <v>0.834718816349717</v>
      </c>
      <c r="H353" s="29">
        <v>10106716</v>
      </c>
      <c r="I353" s="27">
        <v>20697607</v>
      </c>
      <c r="J353" s="30">
        <v>17265503</v>
      </c>
      <c r="K353" s="30">
        <v>48069826</v>
      </c>
      <c r="L353" s="29">
        <v>18386010</v>
      </c>
      <c r="M353" s="27">
        <v>19389593</v>
      </c>
      <c r="N353" s="30">
        <v>20917109</v>
      </c>
      <c r="O353" s="30">
        <v>58692712</v>
      </c>
      <c r="P353" s="29">
        <v>16813074</v>
      </c>
      <c r="Q353" s="27">
        <v>15641255</v>
      </c>
      <c r="R353" s="30">
        <v>18455823</v>
      </c>
      <c r="S353" s="30">
        <v>50910152</v>
      </c>
      <c r="T353" s="29">
        <v>16975039</v>
      </c>
      <c r="U353" s="27">
        <v>19184486</v>
      </c>
      <c r="V353" s="30">
        <v>26934791</v>
      </c>
      <c r="W353" s="30">
        <v>63094316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56531377</v>
      </c>
      <c r="E354" s="27">
        <v>82801853</v>
      </c>
      <c r="F354" s="27">
        <v>67275272</v>
      </c>
      <c r="G354" s="28">
        <f t="shared" si="63"/>
        <v>0.8124851022355744</v>
      </c>
      <c r="H354" s="29">
        <v>4143193</v>
      </c>
      <c r="I354" s="27">
        <v>5513180</v>
      </c>
      <c r="J354" s="30">
        <v>5528805</v>
      </c>
      <c r="K354" s="30">
        <v>15185178</v>
      </c>
      <c r="L354" s="29">
        <v>4574386</v>
      </c>
      <c r="M354" s="27">
        <v>4125489</v>
      </c>
      <c r="N354" s="30">
        <v>4605531</v>
      </c>
      <c r="O354" s="30">
        <v>13305406</v>
      </c>
      <c r="P354" s="29">
        <v>4508186</v>
      </c>
      <c r="Q354" s="27">
        <v>5300677</v>
      </c>
      <c r="R354" s="30">
        <v>12823341</v>
      </c>
      <c r="S354" s="30">
        <v>22632204</v>
      </c>
      <c r="T354" s="29">
        <v>5236359</v>
      </c>
      <c r="U354" s="27">
        <v>4515542</v>
      </c>
      <c r="V354" s="30">
        <v>6400583</v>
      </c>
      <c r="W354" s="30">
        <v>16152484</v>
      </c>
    </row>
    <row r="355" spans="1:23" ht="12.75">
      <c r="A355" s="53"/>
      <c r="B355" s="54" t="s">
        <v>639</v>
      </c>
      <c r="C355" s="55"/>
      <c r="D355" s="56">
        <f>SUM(D351:D354)</f>
        <v>405493560</v>
      </c>
      <c r="E355" s="57">
        <f>SUM(E351:E354)</f>
        <v>468060107</v>
      </c>
      <c r="F355" s="57">
        <f>SUM(F351:F354)</f>
        <v>386435884</v>
      </c>
      <c r="G355" s="58">
        <f t="shared" si="63"/>
        <v>0.825611664443772</v>
      </c>
      <c r="H355" s="59">
        <f aca="true" t="shared" si="69" ref="H355:W355">SUM(H351:H354)</f>
        <v>20630266</v>
      </c>
      <c r="I355" s="57">
        <f t="shared" si="69"/>
        <v>35352435</v>
      </c>
      <c r="J355" s="60">
        <f t="shared" si="69"/>
        <v>30859498</v>
      </c>
      <c r="K355" s="60">
        <f t="shared" si="69"/>
        <v>86842199</v>
      </c>
      <c r="L355" s="59">
        <f t="shared" si="69"/>
        <v>30328174</v>
      </c>
      <c r="M355" s="57">
        <f t="shared" si="69"/>
        <v>34183099</v>
      </c>
      <c r="N355" s="60">
        <f t="shared" si="69"/>
        <v>33434958</v>
      </c>
      <c r="O355" s="60">
        <f t="shared" si="69"/>
        <v>97946231</v>
      </c>
      <c r="P355" s="59">
        <f t="shared" si="69"/>
        <v>29576970</v>
      </c>
      <c r="Q355" s="57">
        <f t="shared" si="69"/>
        <v>28130370</v>
      </c>
      <c r="R355" s="60">
        <f t="shared" si="69"/>
        <v>38392651</v>
      </c>
      <c r="S355" s="60">
        <f t="shared" si="69"/>
        <v>96099991</v>
      </c>
      <c r="T355" s="59">
        <f t="shared" si="69"/>
        <v>27330150</v>
      </c>
      <c r="U355" s="57">
        <f t="shared" si="69"/>
        <v>35141263</v>
      </c>
      <c r="V355" s="60">
        <f t="shared" si="69"/>
        <v>43076050</v>
      </c>
      <c r="W355" s="60">
        <f t="shared" si="69"/>
        <v>105547463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41754323138</v>
      </c>
      <c r="E356" s="65">
        <f>SUM(E320,E322:E327,E329:E334,E336:E340,E342:E349,E351:E354)</f>
        <v>43201394173</v>
      </c>
      <c r="F356" s="65">
        <f>SUM(F320,F322:F327,F329:F334,F336:F340,F342:F349,F351:F354)</f>
        <v>38107099033</v>
      </c>
      <c r="G356" s="66">
        <f t="shared" si="63"/>
        <v>0.8820803069549124</v>
      </c>
      <c r="H356" s="67">
        <f aca="true" t="shared" si="70" ref="H356:W356">SUM(H320,H322:H327,H329:H334,H336:H340,H342:H349,H351:H354)</f>
        <v>1844096467</v>
      </c>
      <c r="I356" s="65">
        <f t="shared" si="70"/>
        <v>3462526117</v>
      </c>
      <c r="J356" s="68">
        <f t="shared" si="70"/>
        <v>3557270022</v>
      </c>
      <c r="K356" s="68">
        <f t="shared" si="70"/>
        <v>8863892606</v>
      </c>
      <c r="L356" s="67">
        <f t="shared" si="70"/>
        <v>3072221189</v>
      </c>
      <c r="M356" s="65">
        <f t="shared" si="70"/>
        <v>3478123850</v>
      </c>
      <c r="N356" s="68">
        <f t="shared" si="70"/>
        <v>3259833275</v>
      </c>
      <c r="O356" s="68">
        <f t="shared" si="70"/>
        <v>9810178314</v>
      </c>
      <c r="P356" s="67">
        <f t="shared" si="70"/>
        <v>2785777064</v>
      </c>
      <c r="Q356" s="65">
        <f t="shared" si="70"/>
        <v>3153874479</v>
      </c>
      <c r="R356" s="68">
        <f t="shared" si="70"/>
        <v>3257442061</v>
      </c>
      <c r="S356" s="68">
        <f t="shared" si="70"/>
        <v>9197093604</v>
      </c>
      <c r="T356" s="67">
        <f t="shared" si="70"/>
        <v>3133540484</v>
      </c>
      <c r="U356" s="65">
        <f t="shared" si="70"/>
        <v>3195581680</v>
      </c>
      <c r="V356" s="68">
        <f t="shared" si="70"/>
        <v>3906812345</v>
      </c>
      <c r="W356" s="68">
        <f t="shared" si="70"/>
        <v>10235934509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274309883773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281614686650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252521869529</v>
      </c>
      <c r="G357" s="74">
        <f t="shared" si="63"/>
        <v>0.8966928271139584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16517190155</v>
      </c>
      <c r="I357" s="76">
        <f t="shared" si="71"/>
        <v>22890707394</v>
      </c>
      <c r="J357" s="77">
        <f t="shared" si="71"/>
        <v>21128395125</v>
      </c>
      <c r="K357" s="77">
        <f t="shared" si="71"/>
        <v>60536292674</v>
      </c>
      <c r="L357" s="75">
        <f t="shared" si="71"/>
        <v>20100769178</v>
      </c>
      <c r="M357" s="76">
        <f t="shared" si="71"/>
        <v>21866906669</v>
      </c>
      <c r="N357" s="77">
        <f t="shared" si="71"/>
        <v>22020909912</v>
      </c>
      <c r="O357" s="77">
        <f t="shared" si="71"/>
        <v>63988585759</v>
      </c>
      <c r="P357" s="75">
        <f t="shared" si="71"/>
        <v>18544634577</v>
      </c>
      <c r="Q357" s="76">
        <f t="shared" si="71"/>
        <v>19540635435</v>
      </c>
      <c r="R357" s="77">
        <f t="shared" si="71"/>
        <v>21710071469</v>
      </c>
      <c r="S357" s="77">
        <f t="shared" si="71"/>
        <v>59795341481</v>
      </c>
      <c r="T357" s="75">
        <f t="shared" si="71"/>
        <v>19839088412</v>
      </c>
      <c r="U357" s="76">
        <f t="shared" si="71"/>
        <v>19632286365</v>
      </c>
      <c r="V357" s="77">
        <f t="shared" si="71"/>
        <v>28730274838</v>
      </c>
      <c r="W357" s="77">
        <f t="shared" si="71"/>
        <v>68201649615</v>
      </c>
    </row>
  </sheetData>
  <sheetProtection password="F954" sheet="1" objects="1" scenarios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7" max="22" man="1"/>
    <brk id="107" max="22" man="1"/>
    <brk id="168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2015-07-31T12:58:35Z</dcterms:created>
  <dcterms:modified xsi:type="dcterms:W3CDTF">2015-07-31T13:08:24Z</dcterms:modified>
  <cp:category/>
  <cp:version/>
  <cp:contentType/>
  <cp:contentStatus/>
</cp:coreProperties>
</file>