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92" sheetId="2" r:id="rId2"/>
    <sheet name="DC20" sheetId="3" r:id="rId3"/>
    <sheet name="FS162" sheetId="4" r:id="rId4"/>
    <sheet name="DC18" sheetId="5" r:id="rId5"/>
    <sheet name="FS161" sheetId="6" r:id="rId6"/>
    <sheet name="FS205" sheetId="7" r:id="rId7"/>
    <sheet name="FS194" sheetId="8" r:id="rId8"/>
    <sheet name="MAN" sheetId="9" r:id="rId9"/>
    <sheet name="FS196" sheetId="10" r:id="rId10"/>
    <sheet name="FS181" sheetId="11" r:id="rId11"/>
    <sheet name="FS184" sheetId="12" r:id="rId12"/>
    <sheet name="FS204" sheetId="13" r:id="rId13"/>
    <sheet name="FS163" sheetId="14" r:id="rId14"/>
    <sheet name="FS201" sheetId="15" r:id="rId15"/>
    <sheet name="FS185" sheetId="16" r:id="rId16"/>
    <sheet name="FS164" sheetId="17" r:id="rId17"/>
    <sheet name="FS203" sheetId="18" r:id="rId18"/>
    <sheet name="FS193" sheetId="19" r:id="rId19"/>
    <sheet name="FS195" sheetId="20" r:id="rId20"/>
    <sheet name="FS191" sheetId="21" r:id="rId21"/>
    <sheet name="DC19" sheetId="22" r:id="rId22"/>
    <sheet name="FS182" sheetId="23" r:id="rId23"/>
    <sheet name="FS183" sheetId="24" r:id="rId24"/>
    <sheet name="DC16" sheetId="25" r:id="rId25"/>
  </sheets>
  <definedNames>
    <definedName name="_xlnm.Print_Area" localSheetId="24">'DC16'!$A$1:$AA$57</definedName>
    <definedName name="_xlnm.Print_Area" localSheetId="4">'DC18'!$A$1:$AA$57</definedName>
    <definedName name="_xlnm.Print_Area" localSheetId="21">'DC19'!$A$1:$AA$57</definedName>
    <definedName name="_xlnm.Print_Area" localSheetId="2">'DC20'!$A$1:$AA$57</definedName>
    <definedName name="_xlnm.Print_Area" localSheetId="5">'FS161'!$A$1:$AA$57</definedName>
    <definedName name="_xlnm.Print_Area" localSheetId="3">'FS162'!$A$1:$AA$57</definedName>
    <definedName name="_xlnm.Print_Area" localSheetId="13">'FS163'!$A$1:$AA$57</definedName>
    <definedName name="_xlnm.Print_Area" localSheetId="16">'FS164'!$A$1:$AA$57</definedName>
    <definedName name="_xlnm.Print_Area" localSheetId="10">'FS181'!$A$1:$AA$57</definedName>
    <definedName name="_xlnm.Print_Area" localSheetId="22">'FS182'!$A$1:$AA$57</definedName>
    <definedName name="_xlnm.Print_Area" localSheetId="23">'FS183'!$A$1:$AA$57</definedName>
    <definedName name="_xlnm.Print_Area" localSheetId="11">'FS184'!$A$1:$AA$57</definedName>
    <definedName name="_xlnm.Print_Area" localSheetId="15">'FS185'!$A$1:$AA$57</definedName>
    <definedName name="_xlnm.Print_Area" localSheetId="20">'FS191'!$A$1:$AA$57</definedName>
    <definedName name="_xlnm.Print_Area" localSheetId="1">'FS192'!$A$1:$AA$57</definedName>
    <definedName name="_xlnm.Print_Area" localSheetId="18">'FS193'!$A$1:$AA$57</definedName>
    <definedName name="_xlnm.Print_Area" localSheetId="7">'FS194'!$A$1:$AA$57</definedName>
    <definedName name="_xlnm.Print_Area" localSheetId="19">'FS195'!$A$1:$AA$57</definedName>
    <definedName name="_xlnm.Print_Area" localSheetId="9">'FS196'!$A$1:$AA$57</definedName>
    <definedName name="_xlnm.Print_Area" localSheetId="14">'FS201'!$A$1:$AA$57</definedName>
    <definedName name="_xlnm.Print_Area" localSheetId="17">'FS203'!$A$1:$AA$57</definedName>
    <definedName name="_xlnm.Print_Area" localSheetId="12">'FS204'!$A$1:$AA$57</definedName>
    <definedName name="_xlnm.Print_Area" localSheetId="6">'FS205'!$A$1:$AA$57</definedName>
    <definedName name="_xlnm.Print_Area" localSheetId="8">'MAN'!$A$1:$AA$57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<sst xmlns="http://schemas.openxmlformats.org/spreadsheetml/2006/main" count="1900" uniqueCount="99">
  <si>
    <t>Free State: Dihlabeng(FS192) - Table C4 Quarterly Budget Statement - Financial Performance (revenue and expenditure)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</si>
  <si>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</si>
  <si>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</si>
  <si>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</si>
  <si>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</si>
  <si>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</si>
  <si>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</si>
  <si>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</si>
  <si>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</si>
  <si>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</si>
  <si>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</si>
  <si>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</si>
  <si>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</si>
  <si>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</si>
  <si>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</si>
  <si>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</si>
  <si>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</si>
  <si>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</si>
  <si>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</si>
  <si>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</si>
  <si>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</si>
  <si>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</si>
  <si>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</si>
  <si>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</si>
  <si>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</si>
  <si>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</si>
  <si>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</si>
  <si>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</si>
  <si>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</si>
  <si>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</si>
  <si>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</si>
  <si>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</si>
  <si>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</si>
  <si>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</si>
  <si>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</si>
  <si>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</si>
  <si>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</si>
  <si>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</si>
  <si>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</si>
  <si>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</si>
  <si>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</si>
  <si>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</si>
  <si>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</si>
  <si>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</si>
  <si>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</si>
  <si>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</si>
  <si>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</si>
  <si>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</si>
  <si>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</si>
  <si>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</si>
  <si>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</si>
  <si>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</si>
  <si>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</si>
  <si>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</si>
  <si>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</si>
  <si>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</si>
  <si>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</si>
  <si>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</si>
  <si>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</si>
  <si>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</si>
  <si>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</si>
  <si>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</si>
  <si>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</si>
  <si>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</si>
  <si>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</si>
  <si>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</si>
  <si>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</si>
  <si>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</si>
  <si>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</si>
  <si>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</si>
  <si>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</si>
  <si>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</si>
  <si>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</si>
  <si>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</si>
  <si>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Free State: Fezile Dabi(DC20) - Table C4 Quarterly Budget Statement - Financial Performance (revenue and expenditure) for 4th Quarter ended 30 June 2015 (Figures Finalised as at 2015/07/31)</t>
  </si>
  <si>
    <t>Free State: Kopanong(FS162) - Table C4 Quarterly Budget Statement - Financial Performance (revenue and expenditure) for 4th Quarter ended 30 June 2015 (Figures Finalised as at 2015/07/31)</t>
  </si>
  <si>
    <t>Free State: Lejweleputswa(DC18) - Table C4 Quarterly Budget Statement - Financial Performance (revenue and expenditure) for 4th Quarter ended 30 June 2015 (Figures Finalised as at 2015/07/31)</t>
  </si>
  <si>
    <t>Free State: Letsemeng(FS161) - Table C4 Quarterly Budget Statement - Financial Performance (revenue and expenditure) for 4th Quarter ended 30 June 2015 (Figures Finalised as at 2015/07/31)</t>
  </si>
  <si>
    <t>Free State: Mafube(FS205) - Table C4 Quarterly Budget Statement - Financial Performance (revenue and expenditure) for 4th Quarter ended 30 June 2015 (Figures Finalised as at 2015/07/31)</t>
  </si>
  <si>
    <t>Free State: Maluti-a-Phofung(FS194) - Table C4 Quarterly Budget Statement - Financial Performance (revenue and expenditure) for 4th Quarter ended 30 June 2015 (Figures Finalised as at 2015/07/31)</t>
  </si>
  <si>
    <t>Free State: Mangaung(MAN) - Table C4 Quarterly Budget Statement - Financial Performance (revenue and expenditure) for 4th Quarter ended 30 June 2015 (Figures Finalised as at 2015/07/31)</t>
  </si>
  <si>
    <t>Free State: Mantsopa(FS196) - Table C4 Quarterly Budget Statement - Financial Performance (revenue and expenditure) for 4th Quarter ended 30 June 2015 (Figures Finalised as at 2015/07/31)</t>
  </si>
  <si>
    <t>Free State: Masilonyana(FS181) - Table C4 Quarterly Budget Statement - Financial Performance (revenue and expenditure) for 4th Quarter ended 30 June 2015 (Figures Finalised as at 2015/07/31)</t>
  </si>
  <si>
    <t>Free State: Matjhabeng(FS184) - Table C4 Quarterly Budget Statement - Financial Performance (revenue and expenditure) for 4th Quarter ended 30 June 2015 (Figures Finalised as at 2015/07/31)</t>
  </si>
  <si>
    <t>Free State: Metsimaholo(FS204) - Table C4 Quarterly Budget Statement - Financial Performance (revenue and expenditure) for 4th Quarter ended 30 June 2015 (Figures Finalised as at 2015/07/31)</t>
  </si>
  <si>
    <t>Free State: Mohokare(FS163) - Table C4 Quarterly Budget Statement - Financial Performance (revenue and expenditure) for 4th Quarter ended 30 June 2015 (Figures Finalised as at 2015/07/31)</t>
  </si>
  <si>
    <t>Free State: Moqhaka(FS201) - Table C4 Quarterly Budget Statement - Financial Performance (revenue and expenditure) for 4th Quarter ended 30 June 2015 (Figures Finalised as at 2015/07/31)</t>
  </si>
  <si>
    <t>Free State: Nala(FS185) - Table C4 Quarterly Budget Statement - Financial Performance (revenue and expenditure) for 4th Quarter ended 30 June 2015 (Figures Finalised as at 2015/07/31)</t>
  </si>
  <si>
    <t>Free State: Naledi (Fs)(FS164) - Table C4 Quarterly Budget Statement - Financial Performance (revenue and expenditure) for 4th Quarter ended 30 June 2015 (Figures Finalised as at 2015/07/31)</t>
  </si>
  <si>
    <t>Free State: Ngwathe(FS203) - Table C4 Quarterly Budget Statement - Financial Performance (revenue and expenditure) for 4th Quarter ended 30 June 2015 (Figures Finalised as at 2015/07/31)</t>
  </si>
  <si>
    <t>Free State: Nketoana(FS193) - Table C4 Quarterly Budget Statement - Financial Performance (revenue and expenditure) for 4th Quarter ended 30 June 2015 (Figures Finalised as at 2015/07/31)</t>
  </si>
  <si>
    <t>Free State: Phumelela(FS195) - Table C4 Quarterly Budget Statement - Financial Performance (revenue and expenditure) for 4th Quarter ended 30 June 2015 (Figures Finalised as at 2015/07/31)</t>
  </si>
  <si>
    <t>Free State: Setsoto(FS191) - Table C4 Quarterly Budget Statement - Financial Performance (revenue and expenditure) for 4th Quarter ended 30 June 2015 (Figures Finalised as at 2015/07/31)</t>
  </si>
  <si>
    <t>Free State: Thabo Mofutsanyana(DC19) - Table C4 Quarterly Budget Statement - Financial Performance (revenue and expenditure) for 4th Quarter ended 30 June 2015 (Figures Finalised as at 2015/07/31)</t>
  </si>
  <si>
    <t>Free State: Tokologo(FS182) - Table C4 Quarterly Budget Statement - Financial Performance (revenue and expenditure) for 4th Quarter ended 30 June 2015 (Figures Finalised as at 2015/07/31)</t>
  </si>
  <si>
    <t>Free State: Tswelopele(FS183) - Table C4 Quarterly Budget Statement - Financial Performance (revenue and expenditure) for 4th Quarter ended 30 June 2015 (Figures Finalised as at 2015/07/31)</t>
  </si>
  <si>
    <t>Free State: Xhariep(DC16) - Table C4 Quarterly Budget Statement - Financial Performance (revenue and expenditure) for 4th Quarter ended 30 June 2015 (Figures Finalised as at 2015/07/31)</t>
  </si>
  <si>
    <t>Summary - Table C4 Quarterly Budget Statement - Financial Performance (revenue and expenditure) for 4th Quarter ended 30 June 2015 (Figures Finalised as at 2015/07/31)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</si>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</sst>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1690948373</v>
      </c>
      <c r="D5" s="6">
        <v>0</v>
      </c>
      <c r="E5" s="7">
        <v>1944851061</v>
      </c>
      <c r="F5" s="8">
        <v>1722881234</v>
      </c>
      <c r="G5" s="8">
        <v>183297743</v>
      </c>
      <c r="H5" s="8">
        <v>31454924</v>
      </c>
      <c r="I5" s="8">
        <v>140836998</v>
      </c>
      <c r="J5" s="8">
        <v>355589665</v>
      </c>
      <c r="K5" s="8">
        <v>121765994</v>
      </c>
      <c r="L5" s="8">
        <v>143795387</v>
      </c>
      <c r="M5" s="8">
        <v>140269687</v>
      </c>
      <c r="N5" s="8">
        <v>405831068</v>
      </c>
      <c r="O5" s="8">
        <v>143271140</v>
      </c>
      <c r="P5" s="8">
        <v>139322450</v>
      </c>
      <c r="Q5" s="8">
        <v>139145592</v>
      </c>
      <c r="R5" s="8">
        <v>421739182</v>
      </c>
      <c r="S5" s="8">
        <v>143895882</v>
      </c>
      <c r="T5" s="8">
        <v>142657285</v>
      </c>
      <c r="U5" s="8">
        <v>133784855</v>
      </c>
      <c r="V5" s="8">
        <v>420338022</v>
      </c>
      <c r="W5" s="8">
        <v>1603497937</v>
      </c>
      <c r="X5" s="8">
        <v>1942851696</v>
      </c>
      <c r="Y5" s="8">
        <v>-339353759</v>
      </c>
      <c r="Z5" s="2">
        <v>-17.47</v>
      </c>
      <c r="AA5" s="6">
        <v>1722881234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1215771</v>
      </c>
      <c r="F6" s="8">
        <v>615777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500</v>
      </c>
      <c r="N6" s="8">
        <v>500</v>
      </c>
      <c r="O6" s="8">
        <v>0</v>
      </c>
      <c r="P6" s="8">
        <v>0</v>
      </c>
      <c r="Q6" s="8">
        <v>0</v>
      </c>
      <c r="R6" s="8">
        <v>0</v>
      </c>
      <c r="S6" s="8">
        <v>250</v>
      </c>
      <c r="T6" s="8">
        <v>6200</v>
      </c>
      <c r="U6" s="8">
        <v>3371</v>
      </c>
      <c r="V6" s="8">
        <v>9821</v>
      </c>
      <c r="W6" s="8">
        <v>10321</v>
      </c>
      <c r="X6" s="8">
        <v>1215771</v>
      </c>
      <c r="Y6" s="8">
        <v>-1205450</v>
      </c>
      <c r="Z6" s="2">
        <v>-99.15</v>
      </c>
      <c r="AA6" s="6">
        <v>615777</v>
      </c>
    </row>
    <row r="7" spans="1:27" ht="13.5">
      <c r="A7" s="25" t="s">
        <v>34</v>
      </c>
      <c r="B7" s="24"/>
      <c r="C7" s="6">
        <v>3177920452</v>
      </c>
      <c r="D7" s="6">
        <v>0</v>
      </c>
      <c r="E7" s="7">
        <v>4657159824</v>
      </c>
      <c r="F7" s="8">
        <v>4441619888</v>
      </c>
      <c r="G7" s="8">
        <v>361783116</v>
      </c>
      <c r="H7" s="8">
        <v>484418228</v>
      </c>
      <c r="I7" s="8">
        <v>368391659</v>
      </c>
      <c r="J7" s="8">
        <v>1214593003</v>
      </c>
      <c r="K7" s="8">
        <v>240182111</v>
      </c>
      <c r="L7" s="8">
        <v>324194157</v>
      </c>
      <c r="M7" s="8">
        <v>244547380</v>
      </c>
      <c r="N7" s="8">
        <v>808923648</v>
      </c>
      <c r="O7" s="8">
        <v>274302197</v>
      </c>
      <c r="P7" s="8">
        <v>255174931</v>
      </c>
      <c r="Q7" s="8">
        <v>262512471</v>
      </c>
      <c r="R7" s="8">
        <v>791989599</v>
      </c>
      <c r="S7" s="8">
        <v>262936679</v>
      </c>
      <c r="T7" s="8">
        <v>259802616</v>
      </c>
      <c r="U7" s="8">
        <v>274876640</v>
      </c>
      <c r="V7" s="8">
        <v>797615935</v>
      </c>
      <c r="W7" s="8">
        <v>3613122185</v>
      </c>
      <c r="X7" s="8">
        <v>4650738345</v>
      </c>
      <c r="Y7" s="8">
        <v>-1037616160</v>
      </c>
      <c r="Z7" s="2">
        <v>-22.31</v>
      </c>
      <c r="AA7" s="6">
        <v>4441619888</v>
      </c>
    </row>
    <row r="8" spans="1:27" ht="13.5">
      <c r="A8" s="25" t="s">
        <v>35</v>
      </c>
      <c r="B8" s="24"/>
      <c r="C8" s="6">
        <v>1468981882</v>
      </c>
      <c r="D8" s="6">
        <v>0</v>
      </c>
      <c r="E8" s="7">
        <v>1681555140</v>
      </c>
      <c r="F8" s="8">
        <v>1688675424</v>
      </c>
      <c r="G8" s="8">
        <v>100815107</v>
      </c>
      <c r="H8" s="8">
        <v>118418877</v>
      </c>
      <c r="I8" s="8">
        <v>167660564</v>
      </c>
      <c r="J8" s="8">
        <v>386894548</v>
      </c>
      <c r="K8" s="8">
        <v>231332572</v>
      </c>
      <c r="L8" s="8">
        <v>177483835</v>
      </c>
      <c r="M8" s="8">
        <v>155942253</v>
      </c>
      <c r="N8" s="8">
        <v>564758660</v>
      </c>
      <c r="O8" s="8">
        <v>167749866</v>
      </c>
      <c r="P8" s="8">
        <v>175881678</v>
      </c>
      <c r="Q8" s="8">
        <v>136236921</v>
      </c>
      <c r="R8" s="8">
        <v>479868465</v>
      </c>
      <c r="S8" s="8">
        <v>215784333</v>
      </c>
      <c r="T8" s="8">
        <v>96017349</v>
      </c>
      <c r="U8" s="8">
        <v>51904495</v>
      </c>
      <c r="V8" s="8">
        <v>363706177</v>
      </c>
      <c r="W8" s="8">
        <v>1795227850</v>
      </c>
      <c r="X8" s="8">
        <v>1673330284</v>
      </c>
      <c r="Y8" s="8">
        <v>121897566</v>
      </c>
      <c r="Z8" s="2">
        <v>7.28</v>
      </c>
      <c r="AA8" s="6">
        <v>1688675424</v>
      </c>
    </row>
    <row r="9" spans="1:27" ht="13.5">
      <c r="A9" s="25" t="s">
        <v>36</v>
      </c>
      <c r="B9" s="24"/>
      <c r="C9" s="6">
        <v>564214063</v>
      </c>
      <c r="D9" s="6">
        <v>0</v>
      </c>
      <c r="E9" s="7">
        <v>687051828</v>
      </c>
      <c r="F9" s="8">
        <v>664217396</v>
      </c>
      <c r="G9" s="8">
        <v>57786697</v>
      </c>
      <c r="H9" s="8">
        <v>50402305</v>
      </c>
      <c r="I9" s="8">
        <v>55244781</v>
      </c>
      <c r="J9" s="8">
        <v>163433783</v>
      </c>
      <c r="K9" s="8">
        <v>49351632</v>
      </c>
      <c r="L9" s="8">
        <v>57360737</v>
      </c>
      <c r="M9" s="8">
        <v>55567845</v>
      </c>
      <c r="N9" s="8">
        <v>162280214</v>
      </c>
      <c r="O9" s="8">
        <v>57567278</v>
      </c>
      <c r="P9" s="8">
        <v>56374297</v>
      </c>
      <c r="Q9" s="8">
        <v>57404684</v>
      </c>
      <c r="R9" s="8">
        <v>171346259</v>
      </c>
      <c r="S9" s="8">
        <v>56883054</v>
      </c>
      <c r="T9" s="8">
        <v>56659389</v>
      </c>
      <c r="U9" s="8">
        <v>55644962</v>
      </c>
      <c r="V9" s="8">
        <v>169187405</v>
      </c>
      <c r="W9" s="8">
        <v>666247661</v>
      </c>
      <c r="X9" s="8">
        <v>686951980</v>
      </c>
      <c r="Y9" s="8">
        <v>-20704319</v>
      </c>
      <c r="Z9" s="2">
        <v>-3.01</v>
      </c>
      <c r="AA9" s="6">
        <v>664217396</v>
      </c>
    </row>
    <row r="10" spans="1:27" ht="13.5">
      <c r="A10" s="25" t="s">
        <v>37</v>
      </c>
      <c r="B10" s="24"/>
      <c r="C10" s="6">
        <v>415784306</v>
      </c>
      <c r="D10" s="6">
        <v>0</v>
      </c>
      <c r="E10" s="7">
        <v>518247690</v>
      </c>
      <c r="F10" s="26">
        <v>450654670</v>
      </c>
      <c r="G10" s="26">
        <v>37638974</v>
      </c>
      <c r="H10" s="26">
        <v>32810144</v>
      </c>
      <c r="I10" s="26">
        <v>36486256</v>
      </c>
      <c r="J10" s="26">
        <v>106935374</v>
      </c>
      <c r="K10" s="26">
        <v>29333092</v>
      </c>
      <c r="L10" s="26">
        <v>36496814</v>
      </c>
      <c r="M10" s="26">
        <v>42532895</v>
      </c>
      <c r="N10" s="26">
        <v>108362801</v>
      </c>
      <c r="O10" s="26">
        <v>38244088</v>
      </c>
      <c r="P10" s="26">
        <v>37856492</v>
      </c>
      <c r="Q10" s="26">
        <v>38118010</v>
      </c>
      <c r="R10" s="26">
        <v>114218590</v>
      </c>
      <c r="S10" s="26">
        <v>38146645</v>
      </c>
      <c r="T10" s="26">
        <v>38322217</v>
      </c>
      <c r="U10" s="26">
        <v>37342753</v>
      </c>
      <c r="V10" s="26">
        <v>113811615</v>
      </c>
      <c r="W10" s="26">
        <v>443328380</v>
      </c>
      <c r="X10" s="26">
        <v>518047604</v>
      </c>
      <c r="Y10" s="26">
        <v>-74719224</v>
      </c>
      <c r="Z10" s="27">
        <v>-14.42</v>
      </c>
      <c r="AA10" s="28">
        <v>450654670</v>
      </c>
    </row>
    <row r="11" spans="1:27" ht="13.5">
      <c r="A11" s="25" t="s">
        <v>38</v>
      </c>
      <c r="B11" s="29"/>
      <c r="C11" s="6">
        <v>55782806</v>
      </c>
      <c r="D11" s="6">
        <v>0</v>
      </c>
      <c r="E11" s="7">
        <v>65886250</v>
      </c>
      <c r="F11" s="8">
        <v>56832250</v>
      </c>
      <c r="G11" s="8">
        <v>895735</v>
      </c>
      <c r="H11" s="8">
        <v>6658062</v>
      </c>
      <c r="I11" s="8">
        <v>97156</v>
      </c>
      <c r="J11" s="8">
        <v>7650953</v>
      </c>
      <c r="K11" s="8">
        <v>985448</v>
      </c>
      <c r="L11" s="8">
        <v>70422</v>
      </c>
      <c r="M11" s="8">
        <v>115226</v>
      </c>
      <c r="N11" s="8">
        <v>1171096</v>
      </c>
      <c r="O11" s="8">
        <v>102837</v>
      </c>
      <c r="P11" s="8">
        <v>128953</v>
      </c>
      <c r="Q11" s="8">
        <v>165523</v>
      </c>
      <c r="R11" s="8">
        <v>397313</v>
      </c>
      <c r="S11" s="8">
        <v>140157</v>
      </c>
      <c r="T11" s="8">
        <v>102716</v>
      </c>
      <c r="U11" s="8">
        <v>770855</v>
      </c>
      <c r="V11" s="8">
        <v>1013728</v>
      </c>
      <c r="W11" s="8">
        <v>10233090</v>
      </c>
      <c r="X11" s="8">
        <v>10283323</v>
      </c>
      <c r="Y11" s="8">
        <v>-50233</v>
      </c>
      <c r="Z11" s="2">
        <v>-0.49</v>
      </c>
      <c r="AA11" s="6">
        <v>56832250</v>
      </c>
    </row>
    <row r="12" spans="1:27" ht="13.5">
      <c r="A12" s="25" t="s">
        <v>39</v>
      </c>
      <c r="B12" s="29"/>
      <c r="C12" s="6">
        <v>47715948</v>
      </c>
      <c r="D12" s="6">
        <v>0</v>
      </c>
      <c r="E12" s="7">
        <v>59243649</v>
      </c>
      <c r="F12" s="8">
        <v>59058079</v>
      </c>
      <c r="G12" s="8">
        <v>5232327</v>
      </c>
      <c r="H12" s="8">
        <v>3391680</v>
      </c>
      <c r="I12" s="8">
        <v>4540508</v>
      </c>
      <c r="J12" s="8">
        <v>13164515</v>
      </c>
      <c r="K12" s="8">
        <v>5858049</v>
      </c>
      <c r="L12" s="8">
        <v>3986636</v>
      </c>
      <c r="M12" s="8">
        <v>4375171</v>
      </c>
      <c r="N12" s="8">
        <v>14219856</v>
      </c>
      <c r="O12" s="8">
        <v>4048402</v>
      </c>
      <c r="P12" s="8">
        <v>13624469</v>
      </c>
      <c r="Q12" s="8">
        <v>4150424</v>
      </c>
      <c r="R12" s="8">
        <v>21823295</v>
      </c>
      <c r="S12" s="8">
        <v>4098143</v>
      </c>
      <c r="T12" s="8">
        <v>5033579</v>
      </c>
      <c r="U12" s="8">
        <v>4540113</v>
      </c>
      <c r="V12" s="8">
        <v>13671835</v>
      </c>
      <c r="W12" s="8">
        <v>62879501</v>
      </c>
      <c r="X12" s="8">
        <v>59516810</v>
      </c>
      <c r="Y12" s="8">
        <v>3362691</v>
      </c>
      <c r="Z12" s="2">
        <v>5.65</v>
      </c>
      <c r="AA12" s="6">
        <v>59058079</v>
      </c>
    </row>
    <row r="13" spans="1:27" ht="13.5">
      <c r="A13" s="23" t="s">
        <v>40</v>
      </c>
      <c r="B13" s="29"/>
      <c r="C13" s="6">
        <v>99138268</v>
      </c>
      <c r="D13" s="6">
        <v>0</v>
      </c>
      <c r="E13" s="7">
        <v>243871464</v>
      </c>
      <c r="F13" s="8">
        <v>215658080</v>
      </c>
      <c r="G13" s="8">
        <v>19077796</v>
      </c>
      <c r="H13" s="8">
        <v>20180631</v>
      </c>
      <c r="I13" s="8">
        <v>29250870</v>
      </c>
      <c r="J13" s="8">
        <v>68509297</v>
      </c>
      <c r="K13" s="8">
        <v>16312525</v>
      </c>
      <c r="L13" s="8">
        <v>16065537</v>
      </c>
      <c r="M13" s="8">
        <v>15545296</v>
      </c>
      <c r="N13" s="8">
        <v>47923358</v>
      </c>
      <c r="O13" s="8">
        <v>17356789</v>
      </c>
      <c r="P13" s="8">
        <v>17130649</v>
      </c>
      <c r="Q13" s="8">
        <v>16922772</v>
      </c>
      <c r="R13" s="8">
        <v>51410210</v>
      </c>
      <c r="S13" s="8">
        <v>18376427</v>
      </c>
      <c r="T13" s="8">
        <v>17982496</v>
      </c>
      <c r="U13" s="8">
        <v>18703032</v>
      </c>
      <c r="V13" s="8">
        <v>55061955</v>
      </c>
      <c r="W13" s="8">
        <v>222904820</v>
      </c>
      <c r="X13" s="8">
        <v>221914958</v>
      </c>
      <c r="Y13" s="8">
        <v>989862</v>
      </c>
      <c r="Z13" s="2">
        <v>0.45</v>
      </c>
      <c r="AA13" s="6">
        <v>215658080</v>
      </c>
    </row>
    <row r="14" spans="1:27" ht="13.5">
      <c r="A14" s="23" t="s">
        <v>41</v>
      </c>
      <c r="B14" s="29"/>
      <c r="C14" s="6">
        <v>455150906</v>
      </c>
      <c r="D14" s="6">
        <v>0</v>
      </c>
      <c r="E14" s="7">
        <v>407848801</v>
      </c>
      <c r="F14" s="8">
        <v>432895464</v>
      </c>
      <c r="G14" s="8">
        <v>43754962</v>
      </c>
      <c r="H14" s="8">
        <v>40898390</v>
      </c>
      <c r="I14" s="8">
        <v>16025885</v>
      </c>
      <c r="J14" s="8">
        <v>100679237</v>
      </c>
      <c r="K14" s="8">
        <v>31798979</v>
      </c>
      <c r="L14" s="8">
        <v>45228281</v>
      </c>
      <c r="M14" s="8">
        <v>42366558</v>
      </c>
      <c r="N14" s="8">
        <v>119393818</v>
      </c>
      <c r="O14" s="8">
        <v>44096045</v>
      </c>
      <c r="P14" s="8">
        <v>38760771</v>
      </c>
      <c r="Q14" s="8">
        <v>44134416</v>
      </c>
      <c r="R14" s="8">
        <v>126991232</v>
      </c>
      <c r="S14" s="8">
        <v>43213368</v>
      </c>
      <c r="T14" s="8">
        <v>45139796</v>
      </c>
      <c r="U14" s="8">
        <v>36950315</v>
      </c>
      <c r="V14" s="8">
        <v>125303479</v>
      </c>
      <c r="W14" s="8">
        <v>472367766</v>
      </c>
      <c r="X14" s="8">
        <v>407922055</v>
      </c>
      <c r="Y14" s="8">
        <v>64445711</v>
      </c>
      <c r="Z14" s="2">
        <v>15.8</v>
      </c>
      <c r="AA14" s="6">
        <v>432895464</v>
      </c>
    </row>
    <row r="15" spans="1:27" ht="13.5">
      <c r="A15" s="23" t="s">
        <v>42</v>
      </c>
      <c r="B15" s="29"/>
      <c r="C15" s="6">
        <v>154350</v>
      </c>
      <c r="D15" s="6">
        <v>0</v>
      </c>
      <c r="E15" s="7">
        <v>196497</v>
      </c>
      <c r="F15" s="8">
        <v>196191</v>
      </c>
      <c r="G15" s="8">
        <v>0</v>
      </c>
      <c r="H15" s="8">
        <v>434067</v>
      </c>
      <c r="I15" s="8">
        <v>23107</v>
      </c>
      <c r="J15" s="8">
        <v>457174</v>
      </c>
      <c r="K15" s="8">
        <v>2364</v>
      </c>
      <c r="L15" s="8">
        <v>320000</v>
      </c>
      <c r="M15" s="8">
        <v>24142</v>
      </c>
      <c r="N15" s="8">
        <v>346506</v>
      </c>
      <c r="O15" s="8">
        <v>0</v>
      </c>
      <c r="P15" s="8">
        <v>326311</v>
      </c>
      <c r="Q15" s="8">
        <v>0</v>
      </c>
      <c r="R15" s="8">
        <v>326311</v>
      </c>
      <c r="S15" s="8">
        <v>0</v>
      </c>
      <c r="T15" s="8">
        <v>0</v>
      </c>
      <c r="U15" s="8">
        <v>58425</v>
      </c>
      <c r="V15" s="8">
        <v>58425</v>
      </c>
      <c r="W15" s="8">
        <v>1188416</v>
      </c>
      <c r="X15" s="8">
        <v>208381</v>
      </c>
      <c r="Y15" s="8">
        <v>980035</v>
      </c>
      <c r="Z15" s="2">
        <v>470.31</v>
      </c>
      <c r="AA15" s="6">
        <v>196191</v>
      </c>
    </row>
    <row r="16" spans="1:27" ht="13.5">
      <c r="A16" s="23" t="s">
        <v>43</v>
      </c>
      <c r="B16" s="29"/>
      <c r="C16" s="6">
        <v>108114067</v>
      </c>
      <c r="D16" s="6">
        <v>0</v>
      </c>
      <c r="E16" s="7">
        <v>49558434</v>
      </c>
      <c r="F16" s="8">
        <v>42835374</v>
      </c>
      <c r="G16" s="8">
        <v>3959830</v>
      </c>
      <c r="H16" s="8">
        <v>1342368</v>
      </c>
      <c r="I16" s="8">
        <v>3149737</v>
      </c>
      <c r="J16" s="8">
        <v>8451935</v>
      </c>
      <c r="K16" s="8">
        <v>1094802</v>
      </c>
      <c r="L16" s="8">
        <v>1595345</v>
      </c>
      <c r="M16" s="8">
        <v>1298748</v>
      </c>
      <c r="N16" s="8">
        <v>3988895</v>
      </c>
      <c r="O16" s="8">
        <v>1695504</v>
      </c>
      <c r="P16" s="8">
        <v>1448610</v>
      </c>
      <c r="Q16" s="8">
        <v>3022936</v>
      </c>
      <c r="R16" s="8">
        <v>6167050</v>
      </c>
      <c r="S16" s="8">
        <v>1621571</v>
      </c>
      <c r="T16" s="8">
        <v>2275416</v>
      </c>
      <c r="U16" s="8">
        <v>1078584</v>
      </c>
      <c r="V16" s="8">
        <v>4975571</v>
      </c>
      <c r="W16" s="8">
        <v>23583451</v>
      </c>
      <c r="X16" s="8">
        <v>49558418</v>
      </c>
      <c r="Y16" s="8">
        <v>-25974967</v>
      </c>
      <c r="Z16" s="2">
        <v>-52.41</v>
      </c>
      <c r="AA16" s="6">
        <v>42835374</v>
      </c>
    </row>
    <row r="17" spans="1:27" ht="13.5">
      <c r="A17" s="23" t="s">
        <v>44</v>
      </c>
      <c r="B17" s="29"/>
      <c r="C17" s="6">
        <v>862613</v>
      </c>
      <c r="D17" s="6">
        <v>0</v>
      </c>
      <c r="E17" s="7">
        <v>1457853</v>
      </c>
      <c r="F17" s="8">
        <v>1449594</v>
      </c>
      <c r="G17" s="8">
        <v>35622</v>
      </c>
      <c r="H17" s="8">
        <v>27574</v>
      </c>
      <c r="I17" s="8">
        <v>49354</v>
      </c>
      <c r="J17" s="8">
        <v>112550</v>
      </c>
      <c r="K17" s="8">
        <v>52847</v>
      </c>
      <c r="L17" s="8">
        <v>26965</v>
      </c>
      <c r="M17" s="8">
        <v>8474</v>
      </c>
      <c r="N17" s="8">
        <v>88286</v>
      </c>
      <c r="O17" s="8">
        <v>34389</v>
      </c>
      <c r="P17" s="8">
        <v>34552</v>
      </c>
      <c r="Q17" s="8">
        <v>19161</v>
      </c>
      <c r="R17" s="8">
        <v>88102</v>
      </c>
      <c r="S17" s="8">
        <v>30122</v>
      </c>
      <c r="T17" s="8">
        <v>44873</v>
      </c>
      <c r="U17" s="8">
        <v>23111</v>
      </c>
      <c r="V17" s="8">
        <v>98106</v>
      </c>
      <c r="W17" s="8">
        <v>387044</v>
      </c>
      <c r="X17" s="8">
        <v>1457859</v>
      </c>
      <c r="Y17" s="8">
        <v>-1070815</v>
      </c>
      <c r="Z17" s="2">
        <v>-73.45</v>
      </c>
      <c r="AA17" s="6">
        <v>1449594</v>
      </c>
    </row>
    <row r="18" spans="1:27" ht="13.5">
      <c r="A18" s="25" t="s">
        <v>45</v>
      </c>
      <c r="B18" s="24"/>
      <c r="C18" s="6">
        <v>4816930</v>
      </c>
      <c r="D18" s="6">
        <v>0</v>
      </c>
      <c r="E18" s="7">
        <v>3722104</v>
      </c>
      <c r="F18" s="8">
        <v>7861299</v>
      </c>
      <c r="G18" s="8">
        <v>8212</v>
      </c>
      <c r="H18" s="8">
        <v>8181</v>
      </c>
      <c r="I18" s="8">
        <v>7890</v>
      </c>
      <c r="J18" s="8">
        <v>24283</v>
      </c>
      <c r="K18" s="8">
        <v>2515979</v>
      </c>
      <c r="L18" s="8">
        <v>1680035</v>
      </c>
      <c r="M18" s="8">
        <v>844235</v>
      </c>
      <c r="N18" s="8">
        <v>5040249</v>
      </c>
      <c r="O18" s="8">
        <v>3318787</v>
      </c>
      <c r="P18" s="8">
        <v>-2670366</v>
      </c>
      <c r="Q18" s="8">
        <v>403545</v>
      </c>
      <c r="R18" s="8">
        <v>1051966</v>
      </c>
      <c r="S18" s="8">
        <v>403506</v>
      </c>
      <c r="T18" s="8">
        <v>403263</v>
      </c>
      <c r="U18" s="8">
        <v>410633</v>
      </c>
      <c r="V18" s="8">
        <v>1217402</v>
      </c>
      <c r="W18" s="8">
        <v>7333900</v>
      </c>
      <c r="X18" s="8">
        <v>3722100</v>
      </c>
      <c r="Y18" s="8">
        <v>3611800</v>
      </c>
      <c r="Z18" s="2">
        <v>97.04</v>
      </c>
      <c r="AA18" s="6">
        <v>7861299</v>
      </c>
    </row>
    <row r="19" spans="1:27" ht="13.5">
      <c r="A19" s="23" t="s">
        <v>46</v>
      </c>
      <c r="B19" s="29"/>
      <c r="C19" s="6">
        <v>3466466012</v>
      </c>
      <c r="D19" s="6">
        <v>0</v>
      </c>
      <c r="E19" s="7">
        <v>3411956702</v>
      </c>
      <c r="F19" s="8">
        <v>3364852902</v>
      </c>
      <c r="G19" s="8">
        <v>1160972447</v>
      </c>
      <c r="H19" s="8">
        <v>58205936</v>
      </c>
      <c r="I19" s="8">
        <v>18405774</v>
      </c>
      <c r="J19" s="8">
        <v>1237584157</v>
      </c>
      <c r="K19" s="8">
        <v>14282285</v>
      </c>
      <c r="L19" s="8">
        <v>343751236</v>
      </c>
      <c r="M19" s="8">
        <v>553983599</v>
      </c>
      <c r="N19" s="8">
        <v>912017120</v>
      </c>
      <c r="O19" s="8">
        <v>66477230</v>
      </c>
      <c r="P19" s="8">
        <v>38916535</v>
      </c>
      <c r="Q19" s="8">
        <v>335095715</v>
      </c>
      <c r="R19" s="8">
        <v>440489480</v>
      </c>
      <c r="S19" s="8">
        <v>133959881</v>
      </c>
      <c r="T19" s="8">
        <v>101564441</v>
      </c>
      <c r="U19" s="8">
        <v>207999437</v>
      </c>
      <c r="V19" s="8">
        <v>443523759</v>
      </c>
      <c r="W19" s="8">
        <v>3033614516</v>
      </c>
      <c r="X19" s="8">
        <v>3488034250</v>
      </c>
      <c r="Y19" s="8">
        <v>-454419734</v>
      </c>
      <c r="Z19" s="2">
        <v>-13.03</v>
      </c>
      <c r="AA19" s="6">
        <v>3364852902</v>
      </c>
    </row>
    <row r="20" spans="1:27" ht="13.5">
      <c r="A20" s="23" t="s">
        <v>47</v>
      </c>
      <c r="B20" s="29"/>
      <c r="C20" s="6">
        <v>232764545</v>
      </c>
      <c r="D20" s="6">
        <v>0</v>
      </c>
      <c r="E20" s="7">
        <v>961066940</v>
      </c>
      <c r="F20" s="26">
        <v>1020474618</v>
      </c>
      <c r="G20" s="26">
        <v>54445266</v>
      </c>
      <c r="H20" s="26">
        <v>125164629</v>
      </c>
      <c r="I20" s="26">
        <v>57922761</v>
      </c>
      <c r="J20" s="26">
        <v>237532656</v>
      </c>
      <c r="K20" s="26">
        <v>55948365</v>
      </c>
      <c r="L20" s="26">
        <v>58010353</v>
      </c>
      <c r="M20" s="26">
        <v>154562118</v>
      </c>
      <c r="N20" s="26">
        <v>268520836</v>
      </c>
      <c r="O20" s="26">
        <v>63985894</v>
      </c>
      <c r="P20" s="26">
        <v>48620167</v>
      </c>
      <c r="Q20" s="26">
        <v>162406905</v>
      </c>
      <c r="R20" s="26">
        <v>275012966</v>
      </c>
      <c r="S20" s="26">
        <v>47587250</v>
      </c>
      <c r="T20" s="26">
        <v>69576008</v>
      </c>
      <c r="U20" s="26">
        <v>140901490</v>
      </c>
      <c r="V20" s="26">
        <v>258064748</v>
      </c>
      <c r="W20" s="26">
        <v>1039131206</v>
      </c>
      <c r="X20" s="26">
        <v>962356583</v>
      </c>
      <c r="Y20" s="26">
        <v>76774623</v>
      </c>
      <c r="Z20" s="27">
        <v>7.98</v>
      </c>
      <c r="AA20" s="28">
        <v>1020474618</v>
      </c>
    </row>
    <row r="21" spans="1:27" ht="13.5">
      <c r="A21" s="23" t="s">
        <v>48</v>
      </c>
      <c r="B21" s="29"/>
      <c r="C21" s="6">
        <v>3328040</v>
      </c>
      <c r="D21" s="6">
        <v>0</v>
      </c>
      <c r="E21" s="7">
        <v>9170000</v>
      </c>
      <c r="F21" s="8">
        <v>10420000</v>
      </c>
      <c r="G21" s="8">
        <v>14211</v>
      </c>
      <c r="H21" s="8">
        <v>6864</v>
      </c>
      <c r="I21" s="30">
        <v>7018</v>
      </c>
      <c r="J21" s="8">
        <v>28093</v>
      </c>
      <c r="K21" s="8">
        <v>789</v>
      </c>
      <c r="L21" s="8">
        <v>0</v>
      </c>
      <c r="M21" s="8">
        <v>0</v>
      </c>
      <c r="N21" s="8">
        <v>789</v>
      </c>
      <c r="O21" s="8">
        <v>125403</v>
      </c>
      <c r="P21" s="30">
        <v>0</v>
      </c>
      <c r="Q21" s="8">
        <v>132</v>
      </c>
      <c r="R21" s="8">
        <v>125535</v>
      </c>
      <c r="S21" s="8">
        <v>0</v>
      </c>
      <c r="T21" s="8">
        <v>0</v>
      </c>
      <c r="U21" s="8">
        <v>583283</v>
      </c>
      <c r="V21" s="8">
        <v>583283</v>
      </c>
      <c r="W21" s="30">
        <v>737700</v>
      </c>
      <c r="X21" s="8">
        <v>9170000</v>
      </c>
      <c r="Y21" s="8">
        <v>-8432300</v>
      </c>
      <c r="Z21" s="2">
        <v>-91.96</v>
      </c>
      <c r="AA21" s="6">
        <v>10420000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11792143561</v>
      </c>
      <c r="D22" s="33">
        <f>SUM(D5:D21)</f>
        <v>0</v>
      </c>
      <c r="E22" s="34">
        <f t="shared" si="0"/>
        <v>14704060008</v>
      </c>
      <c r="F22" s="35">
        <f t="shared" si="0"/>
        <v>14181198240</v>
      </c>
      <c r="G22" s="35">
        <f t="shared" si="0"/>
        <v>2029718045</v>
      </c>
      <c r="H22" s="35">
        <f t="shared" si="0"/>
        <v>973822860</v>
      </c>
      <c r="I22" s="35">
        <f t="shared" si="0"/>
        <v>898100318</v>
      </c>
      <c r="J22" s="35">
        <f t="shared" si="0"/>
        <v>3901641223</v>
      </c>
      <c r="K22" s="35">
        <f t="shared" si="0"/>
        <v>800817833</v>
      </c>
      <c r="L22" s="35">
        <f t="shared" si="0"/>
        <v>1210065740</v>
      </c>
      <c r="M22" s="35">
        <f t="shared" si="0"/>
        <v>1411984127</v>
      </c>
      <c r="N22" s="35">
        <f t="shared" si="0"/>
        <v>3422867700</v>
      </c>
      <c r="O22" s="35">
        <f t="shared" si="0"/>
        <v>882375849</v>
      </c>
      <c r="P22" s="35">
        <f t="shared" si="0"/>
        <v>820930499</v>
      </c>
      <c r="Q22" s="35">
        <f t="shared" si="0"/>
        <v>1199739207</v>
      </c>
      <c r="R22" s="35">
        <f t="shared" si="0"/>
        <v>2903045555</v>
      </c>
      <c r="S22" s="35">
        <f t="shared" si="0"/>
        <v>967077268</v>
      </c>
      <c r="T22" s="35">
        <f t="shared" si="0"/>
        <v>835587644</v>
      </c>
      <c r="U22" s="35">
        <f t="shared" si="0"/>
        <v>965576354</v>
      </c>
      <c r="V22" s="35">
        <f t="shared" si="0"/>
        <v>2768241266</v>
      </c>
      <c r="W22" s="35">
        <f t="shared" si="0"/>
        <v>12995795744</v>
      </c>
      <c r="X22" s="35">
        <f t="shared" si="0"/>
        <v>14687280417</v>
      </c>
      <c r="Y22" s="35">
        <f t="shared" si="0"/>
        <v>-1691484673</v>
      </c>
      <c r="Z22" s="36">
        <f>+IF(X22&lt;&gt;0,+(Y22/X22)*100,0)</f>
        <v>-11.516663568581201</v>
      </c>
      <c r="AA22" s="33">
        <f>SUM(AA5:AA21)</f>
        <v>14181198240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3293484485</v>
      </c>
      <c r="D25" s="6">
        <v>0</v>
      </c>
      <c r="E25" s="7">
        <v>4046942498</v>
      </c>
      <c r="F25" s="8">
        <v>3992870828</v>
      </c>
      <c r="G25" s="8">
        <v>314367692</v>
      </c>
      <c r="H25" s="8">
        <v>307348252</v>
      </c>
      <c r="I25" s="8">
        <v>315265343</v>
      </c>
      <c r="J25" s="8">
        <v>936981287</v>
      </c>
      <c r="K25" s="8">
        <v>307535865</v>
      </c>
      <c r="L25" s="8">
        <v>314933752</v>
      </c>
      <c r="M25" s="8">
        <v>294446622</v>
      </c>
      <c r="N25" s="8">
        <v>916916239</v>
      </c>
      <c r="O25" s="8">
        <v>322832510</v>
      </c>
      <c r="P25" s="8">
        <v>319300383</v>
      </c>
      <c r="Q25" s="8">
        <v>327712799</v>
      </c>
      <c r="R25" s="8">
        <v>969845692</v>
      </c>
      <c r="S25" s="8">
        <v>324950514</v>
      </c>
      <c r="T25" s="8">
        <v>333785781</v>
      </c>
      <c r="U25" s="8">
        <v>336024453</v>
      </c>
      <c r="V25" s="8">
        <v>994760748</v>
      </c>
      <c r="W25" s="8">
        <v>3818503966</v>
      </c>
      <c r="X25" s="8">
        <v>3947098665</v>
      </c>
      <c r="Y25" s="8">
        <v>-128594699</v>
      </c>
      <c r="Z25" s="2">
        <v>-3.26</v>
      </c>
      <c r="AA25" s="6">
        <v>3992870828</v>
      </c>
    </row>
    <row r="26" spans="1:27" ht="13.5">
      <c r="A26" s="25" t="s">
        <v>52</v>
      </c>
      <c r="B26" s="24"/>
      <c r="C26" s="6">
        <v>211969954</v>
      </c>
      <c r="D26" s="6">
        <v>0</v>
      </c>
      <c r="E26" s="7">
        <v>224702263</v>
      </c>
      <c r="F26" s="8">
        <v>241799007</v>
      </c>
      <c r="G26" s="8">
        <v>21744339</v>
      </c>
      <c r="H26" s="8">
        <v>15984966</v>
      </c>
      <c r="I26" s="8">
        <v>19307586</v>
      </c>
      <c r="J26" s="8">
        <v>57036891</v>
      </c>
      <c r="K26" s="8">
        <v>18820962</v>
      </c>
      <c r="L26" s="8">
        <v>19521576</v>
      </c>
      <c r="M26" s="8">
        <v>17247047</v>
      </c>
      <c r="N26" s="8">
        <v>55589585</v>
      </c>
      <c r="O26" s="8">
        <v>18987642</v>
      </c>
      <c r="P26" s="8">
        <v>18839681</v>
      </c>
      <c r="Q26" s="8">
        <v>19514156</v>
      </c>
      <c r="R26" s="8">
        <v>57341479</v>
      </c>
      <c r="S26" s="8">
        <v>26301932</v>
      </c>
      <c r="T26" s="8">
        <v>20579451</v>
      </c>
      <c r="U26" s="8">
        <v>21263750</v>
      </c>
      <c r="V26" s="8">
        <v>68145133</v>
      </c>
      <c r="W26" s="8">
        <v>238113088</v>
      </c>
      <c r="X26" s="8">
        <v>251089787</v>
      </c>
      <c r="Y26" s="8">
        <v>-12976699</v>
      </c>
      <c r="Z26" s="2">
        <v>-5.17</v>
      </c>
      <c r="AA26" s="6">
        <v>241799007</v>
      </c>
    </row>
    <row r="27" spans="1:27" ht="13.5">
      <c r="A27" s="25" t="s">
        <v>53</v>
      </c>
      <c r="B27" s="24"/>
      <c r="C27" s="6">
        <v>1435994207</v>
      </c>
      <c r="D27" s="6">
        <v>0</v>
      </c>
      <c r="E27" s="7">
        <v>916535973</v>
      </c>
      <c r="F27" s="8">
        <v>696128012</v>
      </c>
      <c r="G27" s="8">
        <v>26714415</v>
      </c>
      <c r="H27" s="8">
        <v>28695662</v>
      </c>
      <c r="I27" s="8">
        <v>23338339</v>
      </c>
      <c r="J27" s="8">
        <v>78748416</v>
      </c>
      <c r="K27" s="8">
        <v>23251933</v>
      </c>
      <c r="L27" s="8">
        <v>23369174</v>
      </c>
      <c r="M27" s="8">
        <v>23258479</v>
      </c>
      <c r="N27" s="8">
        <v>69879586</v>
      </c>
      <c r="O27" s="8">
        <v>64066800</v>
      </c>
      <c r="P27" s="8">
        <v>23268875</v>
      </c>
      <c r="Q27" s="8">
        <v>23188212</v>
      </c>
      <c r="R27" s="8">
        <v>110523887</v>
      </c>
      <c r="S27" s="8">
        <v>23238173</v>
      </c>
      <c r="T27" s="8">
        <v>26610714</v>
      </c>
      <c r="U27" s="8">
        <v>16286855</v>
      </c>
      <c r="V27" s="8">
        <v>66135742</v>
      </c>
      <c r="W27" s="8">
        <v>325287631</v>
      </c>
      <c r="X27" s="8">
        <v>931135970</v>
      </c>
      <c r="Y27" s="8">
        <v>-605848339</v>
      </c>
      <c r="Z27" s="2">
        <v>-65.07</v>
      </c>
      <c r="AA27" s="6">
        <v>696128012</v>
      </c>
    </row>
    <row r="28" spans="1:27" ht="13.5">
      <c r="A28" s="25" t="s">
        <v>54</v>
      </c>
      <c r="B28" s="24"/>
      <c r="C28" s="6">
        <v>1746863169</v>
      </c>
      <c r="D28" s="6">
        <v>0</v>
      </c>
      <c r="E28" s="7">
        <v>1247653047</v>
      </c>
      <c r="F28" s="8">
        <v>1388799650</v>
      </c>
      <c r="G28" s="8">
        <v>17971498</v>
      </c>
      <c r="H28" s="8">
        <v>17806115</v>
      </c>
      <c r="I28" s="8">
        <v>16745584</v>
      </c>
      <c r="J28" s="8">
        <v>52523197</v>
      </c>
      <c r="K28" s="8">
        <v>128130107</v>
      </c>
      <c r="L28" s="8">
        <v>41918392</v>
      </c>
      <c r="M28" s="8">
        <v>41845412</v>
      </c>
      <c r="N28" s="8">
        <v>211893911</v>
      </c>
      <c r="O28" s="8">
        <v>41981944</v>
      </c>
      <c r="P28" s="8">
        <v>80225829</v>
      </c>
      <c r="Q28" s="8">
        <v>3169645</v>
      </c>
      <c r="R28" s="8">
        <v>125377418</v>
      </c>
      <c r="S28" s="8">
        <v>12998984</v>
      </c>
      <c r="T28" s="8">
        <v>74666292</v>
      </c>
      <c r="U28" s="8">
        <v>76734132</v>
      </c>
      <c r="V28" s="8">
        <v>164399408</v>
      </c>
      <c r="W28" s="8">
        <v>554193934</v>
      </c>
      <c r="X28" s="8">
        <v>1482779542</v>
      </c>
      <c r="Y28" s="8">
        <v>-928585608</v>
      </c>
      <c r="Z28" s="2">
        <v>-62.62</v>
      </c>
      <c r="AA28" s="6">
        <v>1388799650</v>
      </c>
    </row>
    <row r="29" spans="1:27" ht="13.5">
      <c r="A29" s="25" t="s">
        <v>55</v>
      </c>
      <c r="B29" s="24"/>
      <c r="C29" s="6">
        <v>139149153</v>
      </c>
      <c r="D29" s="6">
        <v>0</v>
      </c>
      <c r="E29" s="7">
        <v>386776079</v>
      </c>
      <c r="F29" s="8">
        <v>286974440</v>
      </c>
      <c r="G29" s="8">
        <v>-6757</v>
      </c>
      <c r="H29" s="8">
        <v>-2125995</v>
      </c>
      <c r="I29" s="8">
        <v>5734406</v>
      </c>
      <c r="J29" s="8">
        <v>3601654</v>
      </c>
      <c r="K29" s="8">
        <v>13061885</v>
      </c>
      <c r="L29" s="8">
        <v>14506906</v>
      </c>
      <c r="M29" s="8">
        <v>21050615</v>
      </c>
      <c r="N29" s="8">
        <v>48619406</v>
      </c>
      <c r="O29" s="8">
        <v>16513467</v>
      </c>
      <c r="P29" s="8">
        <v>-20467282</v>
      </c>
      <c r="Q29" s="8">
        <v>55534846</v>
      </c>
      <c r="R29" s="8">
        <v>51581031</v>
      </c>
      <c r="S29" s="8">
        <v>19994436</v>
      </c>
      <c r="T29" s="8">
        <v>16662392</v>
      </c>
      <c r="U29" s="8">
        <v>36835801</v>
      </c>
      <c r="V29" s="8">
        <v>73492629</v>
      </c>
      <c r="W29" s="8">
        <v>177294720</v>
      </c>
      <c r="X29" s="8">
        <v>391752091</v>
      </c>
      <c r="Y29" s="8">
        <v>-214457371</v>
      </c>
      <c r="Z29" s="2">
        <v>-54.74</v>
      </c>
      <c r="AA29" s="6">
        <v>286974440</v>
      </c>
    </row>
    <row r="30" spans="1:27" ht="13.5">
      <c r="A30" s="25" t="s">
        <v>56</v>
      </c>
      <c r="B30" s="24"/>
      <c r="C30" s="6">
        <v>3328693673</v>
      </c>
      <c r="D30" s="6">
        <v>0</v>
      </c>
      <c r="E30" s="7">
        <v>3928601488</v>
      </c>
      <c r="F30" s="8">
        <v>3713646399</v>
      </c>
      <c r="G30" s="8">
        <v>171162252</v>
      </c>
      <c r="H30" s="8">
        <v>542287997</v>
      </c>
      <c r="I30" s="8">
        <v>260759315</v>
      </c>
      <c r="J30" s="8">
        <v>974209564</v>
      </c>
      <c r="K30" s="8">
        <v>208804676</v>
      </c>
      <c r="L30" s="8">
        <v>190926082</v>
      </c>
      <c r="M30" s="8">
        <v>264695809</v>
      </c>
      <c r="N30" s="8">
        <v>664426567</v>
      </c>
      <c r="O30" s="8">
        <v>243388996</v>
      </c>
      <c r="P30" s="8">
        <v>208876427</v>
      </c>
      <c r="Q30" s="8">
        <v>186499933</v>
      </c>
      <c r="R30" s="8">
        <v>638765356</v>
      </c>
      <c r="S30" s="8">
        <v>227259150</v>
      </c>
      <c r="T30" s="8">
        <v>246562475</v>
      </c>
      <c r="U30" s="8">
        <v>432479534</v>
      </c>
      <c r="V30" s="8">
        <v>906301159</v>
      </c>
      <c r="W30" s="8">
        <v>3183702646</v>
      </c>
      <c r="X30" s="8">
        <v>3911447766</v>
      </c>
      <c r="Y30" s="8">
        <v>-727745120</v>
      </c>
      <c r="Z30" s="2">
        <v>-18.61</v>
      </c>
      <c r="AA30" s="6">
        <v>3713646399</v>
      </c>
    </row>
    <row r="31" spans="1:27" ht="13.5">
      <c r="A31" s="25" t="s">
        <v>57</v>
      </c>
      <c r="B31" s="24"/>
      <c r="C31" s="6">
        <v>361470938</v>
      </c>
      <c r="D31" s="6">
        <v>0</v>
      </c>
      <c r="E31" s="7">
        <v>725953718</v>
      </c>
      <c r="F31" s="8">
        <v>700737846</v>
      </c>
      <c r="G31" s="8">
        <v>11090172</v>
      </c>
      <c r="H31" s="8">
        <v>20480536</v>
      </c>
      <c r="I31" s="8">
        <v>31668865</v>
      </c>
      <c r="J31" s="8">
        <v>63239573</v>
      </c>
      <c r="K31" s="8">
        <v>35460183</v>
      </c>
      <c r="L31" s="8">
        <v>36598123</v>
      </c>
      <c r="M31" s="8">
        <v>70937035</v>
      </c>
      <c r="N31" s="8">
        <v>142995341</v>
      </c>
      <c r="O31" s="8">
        <v>24514458</v>
      </c>
      <c r="P31" s="8">
        <v>17737135</v>
      </c>
      <c r="Q31" s="8">
        <v>48670552</v>
      </c>
      <c r="R31" s="8">
        <v>90922145</v>
      </c>
      <c r="S31" s="8">
        <v>38657616</v>
      </c>
      <c r="T31" s="8">
        <v>46485161</v>
      </c>
      <c r="U31" s="8">
        <v>71738965</v>
      </c>
      <c r="V31" s="8">
        <v>156881742</v>
      </c>
      <c r="W31" s="8">
        <v>454038801</v>
      </c>
      <c r="X31" s="8">
        <v>518354713</v>
      </c>
      <c r="Y31" s="8">
        <v>-64315912</v>
      </c>
      <c r="Z31" s="2">
        <v>-12.41</v>
      </c>
      <c r="AA31" s="6">
        <v>700737846</v>
      </c>
    </row>
    <row r="32" spans="1:27" ht="13.5">
      <c r="A32" s="25" t="s">
        <v>58</v>
      </c>
      <c r="B32" s="24"/>
      <c r="C32" s="6">
        <v>555264074</v>
      </c>
      <c r="D32" s="6">
        <v>0</v>
      </c>
      <c r="E32" s="7">
        <v>569423535</v>
      </c>
      <c r="F32" s="8">
        <v>666440165</v>
      </c>
      <c r="G32" s="8">
        <v>18861729</v>
      </c>
      <c r="H32" s="8">
        <v>34822624</v>
      </c>
      <c r="I32" s="8">
        <v>35543007</v>
      </c>
      <c r="J32" s="8">
        <v>89227360</v>
      </c>
      <c r="K32" s="8">
        <v>67108009</v>
      </c>
      <c r="L32" s="8">
        <v>30930073</v>
      </c>
      <c r="M32" s="8">
        <v>84239719</v>
      </c>
      <c r="N32" s="8">
        <v>182277801</v>
      </c>
      <c r="O32" s="8">
        <v>14441693</v>
      </c>
      <c r="P32" s="8">
        <v>81432209</v>
      </c>
      <c r="Q32" s="8">
        <v>48495918</v>
      </c>
      <c r="R32" s="8">
        <v>144369820</v>
      </c>
      <c r="S32" s="8">
        <v>33127644</v>
      </c>
      <c r="T32" s="8">
        <v>33595378</v>
      </c>
      <c r="U32" s="8">
        <v>87053045</v>
      </c>
      <c r="V32" s="8">
        <v>153776067</v>
      </c>
      <c r="W32" s="8">
        <v>569651048</v>
      </c>
      <c r="X32" s="8">
        <v>585836359</v>
      </c>
      <c r="Y32" s="8">
        <v>-16185311</v>
      </c>
      <c r="Z32" s="2">
        <v>-2.76</v>
      </c>
      <c r="AA32" s="6">
        <v>666440165</v>
      </c>
    </row>
    <row r="33" spans="1:27" ht="13.5">
      <c r="A33" s="25" t="s">
        <v>59</v>
      </c>
      <c r="B33" s="24"/>
      <c r="C33" s="6">
        <v>230493461</v>
      </c>
      <c r="D33" s="6">
        <v>0</v>
      </c>
      <c r="E33" s="7">
        <v>441256897</v>
      </c>
      <c r="F33" s="8">
        <v>405704664</v>
      </c>
      <c r="G33" s="8">
        <v>15600245</v>
      </c>
      <c r="H33" s="8">
        <v>19796667</v>
      </c>
      <c r="I33" s="8">
        <v>13134144</v>
      </c>
      <c r="J33" s="8">
        <v>48531056</v>
      </c>
      <c r="K33" s="8">
        <v>14919422</v>
      </c>
      <c r="L33" s="8">
        <v>6405368</v>
      </c>
      <c r="M33" s="8">
        <v>74602635</v>
      </c>
      <c r="N33" s="8">
        <v>95927425</v>
      </c>
      <c r="O33" s="8">
        <v>17393197</v>
      </c>
      <c r="P33" s="8">
        <v>28688524</v>
      </c>
      <c r="Q33" s="8">
        <v>31349550</v>
      </c>
      <c r="R33" s="8">
        <v>77431271</v>
      </c>
      <c r="S33" s="8">
        <v>13972377</v>
      </c>
      <c r="T33" s="8">
        <v>16095569</v>
      </c>
      <c r="U33" s="8">
        <v>74826217</v>
      </c>
      <c r="V33" s="8">
        <v>104894163</v>
      </c>
      <c r="W33" s="8">
        <v>326783915</v>
      </c>
      <c r="X33" s="8">
        <v>417022123</v>
      </c>
      <c r="Y33" s="8">
        <v>-90238208</v>
      </c>
      <c r="Z33" s="2">
        <v>-21.64</v>
      </c>
      <c r="AA33" s="6">
        <v>405704664</v>
      </c>
    </row>
    <row r="34" spans="1:27" ht="13.5">
      <c r="A34" s="25" t="s">
        <v>60</v>
      </c>
      <c r="B34" s="24"/>
      <c r="C34" s="6">
        <v>2094783517</v>
      </c>
      <c r="D34" s="6">
        <v>0</v>
      </c>
      <c r="E34" s="7">
        <v>2530577842</v>
      </c>
      <c r="F34" s="8">
        <v>2832567639</v>
      </c>
      <c r="G34" s="8">
        <v>147970836</v>
      </c>
      <c r="H34" s="8">
        <v>172696649</v>
      </c>
      <c r="I34" s="8">
        <v>166020316</v>
      </c>
      <c r="J34" s="8">
        <v>486687801</v>
      </c>
      <c r="K34" s="8">
        <v>159114972</v>
      </c>
      <c r="L34" s="8">
        <v>178847353</v>
      </c>
      <c r="M34" s="8">
        <v>213896134</v>
      </c>
      <c r="N34" s="8">
        <v>551858459</v>
      </c>
      <c r="O34" s="8">
        <v>189852832</v>
      </c>
      <c r="P34" s="8">
        <v>150867510</v>
      </c>
      <c r="Q34" s="8">
        <v>240649169</v>
      </c>
      <c r="R34" s="8">
        <v>581369511</v>
      </c>
      <c r="S34" s="8">
        <v>204800127</v>
      </c>
      <c r="T34" s="8">
        <v>200942126</v>
      </c>
      <c r="U34" s="8">
        <v>413555411</v>
      </c>
      <c r="V34" s="8">
        <v>819297664</v>
      </c>
      <c r="W34" s="8">
        <v>2439213435</v>
      </c>
      <c r="X34" s="8">
        <v>2449222363</v>
      </c>
      <c r="Y34" s="8">
        <v>-10008928</v>
      </c>
      <c r="Z34" s="2">
        <v>-0.41</v>
      </c>
      <c r="AA34" s="6">
        <v>2832567639</v>
      </c>
    </row>
    <row r="35" spans="1:27" ht="13.5">
      <c r="A35" s="23" t="s">
        <v>61</v>
      </c>
      <c r="B35" s="29"/>
      <c r="C35" s="6">
        <v>77280069</v>
      </c>
      <c r="D35" s="6">
        <v>0</v>
      </c>
      <c r="E35" s="7">
        <v>0</v>
      </c>
      <c r="F35" s="8">
        <v>10169475</v>
      </c>
      <c r="G35" s="8">
        <v>5360</v>
      </c>
      <c r="H35" s="8">
        <v>-5360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407320</v>
      </c>
      <c r="V35" s="8">
        <v>407320</v>
      </c>
      <c r="W35" s="8">
        <v>407320</v>
      </c>
      <c r="X35" s="8"/>
      <c r="Y35" s="8">
        <v>407320</v>
      </c>
      <c r="Z35" s="2">
        <v>0</v>
      </c>
      <c r="AA35" s="6">
        <v>10169475</v>
      </c>
    </row>
    <row r="36" spans="1:27" ht="12.75">
      <c r="A36" s="40" t="s">
        <v>62</v>
      </c>
      <c r="B36" s="32"/>
      <c r="C36" s="33">
        <f aca="true" t="shared" si="1" ref="C36:Y36">SUM(C25:C35)</f>
        <v>13475446700</v>
      </c>
      <c r="D36" s="33">
        <f>SUM(D25:D35)</f>
        <v>0</v>
      </c>
      <c r="E36" s="34">
        <f t="shared" si="1"/>
        <v>15018423340</v>
      </c>
      <c r="F36" s="35">
        <f t="shared" si="1"/>
        <v>14935838125</v>
      </c>
      <c r="G36" s="35">
        <f t="shared" si="1"/>
        <v>745481781</v>
      </c>
      <c r="H36" s="35">
        <f t="shared" si="1"/>
        <v>1157788113</v>
      </c>
      <c r="I36" s="35">
        <f t="shared" si="1"/>
        <v>887516905</v>
      </c>
      <c r="J36" s="35">
        <f t="shared" si="1"/>
        <v>2790786799</v>
      </c>
      <c r="K36" s="35">
        <f t="shared" si="1"/>
        <v>976208014</v>
      </c>
      <c r="L36" s="35">
        <f t="shared" si="1"/>
        <v>857956799</v>
      </c>
      <c r="M36" s="35">
        <f t="shared" si="1"/>
        <v>1106219507</v>
      </c>
      <c r="N36" s="35">
        <f t="shared" si="1"/>
        <v>2940384320</v>
      </c>
      <c r="O36" s="35">
        <f t="shared" si="1"/>
        <v>953973539</v>
      </c>
      <c r="P36" s="35">
        <f t="shared" si="1"/>
        <v>908769291</v>
      </c>
      <c r="Q36" s="35">
        <f t="shared" si="1"/>
        <v>984784780</v>
      </c>
      <c r="R36" s="35">
        <f t="shared" si="1"/>
        <v>2847527610</v>
      </c>
      <c r="S36" s="35">
        <f t="shared" si="1"/>
        <v>925300953</v>
      </c>
      <c r="T36" s="35">
        <f t="shared" si="1"/>
        <v>1015985339</v>
      </c>
      <c r="U36" s="35">
        <f t="shared" si="1"/>
        <v>1567205483</v>
      </c>
      <c r="V36" s="35">
        <f t="shared" si="1"/>
        <v>3508491775</v>
      </c>
      <c r="W36" s="35">
        <f t="shared" si="1"/>
        <v>12087190504</v>
      </c>
      <c r="X36" s="35">
        <f t="shared" si="1"/>
        <v>14885739379</v>
      </c>
      <c r="Y36" s="35">
        <f t="shared" si="1"/>
        <v>-2798548875</v>
      </c>
      <c r="Z36" s="36">
        <f>+IF(X36&lt;&gt;0,+(Y36/X36)*100,0)</f>
        <v>-18.80020067359262</v>
      </c>
      <c r="AA36" s="33">
        <f>SUM(AA25:AA35)</f>
        <v>14935838125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-1683303139</v>
      </c>
      <c r="D38" s="46">
        <f>+D22-D36</f>
        <v>0</v>
      </c>
      <c r="E38" s="47">
        <f t="shared" si="2"/>
        <v>-314363332</v>
      </c>
      <c r="F38" s="48">
        <f t="shared" si="2"/>
        <v>-754639885</v>
      </c>
      <c r="G38" s="48">
        <f t="shared" si="2"/>
        <v>1284236264</v>
      </c>
      <c r="H38" s="48">
        <f t="shared" si="2"/>
        <v>-183965253</v>
      </c>
      <c r="I38" s="48">
        <f t="shared" si="2"/>
        <v>10583413</v>
      </c>
      <c r="J38" s="48">
        <f t="shared" si="2"/>
        <v>1110854424</v>
      </c>
      <c r="K38" s="48">
        <f t="shared" si="2"/>
        <v>-175390181</v>
      </c>
      <c r="L38" s="48">
        <f t="shared" si="2"/>
        <v>352108941</v>
      </c>
      <c r="M38" s="48">
        <f t="shared" si="2"/>
        <v>305764620</v>
      </c>
      <c r="N38" s="48">
        <f t="shared" si="2"/>
        <v>482483380</v>
      </c>
      <c r="O38" s="48">
        <f t="shared" si="2"/>
        <v>-71597690</v>
      </c>
      <c r="P38" s="48">
        <f t="shared" si="2"/>
        <v>-87838792</v>
      </c>
      <c r="Q38" s="48">
        <f t="shared" si="2"/>
        <v>214954427</v>
      </c>
      <c r="R38" s="48">
        <f t="shared" si="2"/>
        <v>55517945</v>
      </c>
      <c r="S38" s="48">
        <f t="shared" si="2"/>
        <v>41776315</v>
      </c>
      <c r="T38" s="48">
        <f t="shared" si="2"/>
        <v>-180397695</v>
      </c>
      <c r="U38" s="48">
        <f t="shared" si="2"/>
        <v>-601629129</v>
      </c>
      <c r="V38" s="48">
        <f t="shared" si="2"/>
        <v>-740250509</v>
      </c>
      <c r="W38" s="48">
        <f t="shared" si="2"/>
        <v>908605240</v>
      </c>
      <c r="X38" s="48">
        <f>IF(F22=F36,0,X22-X36)</f>
        <v>-198458962</v>
      </c>
      <c r="Y38" s="48">
        <f t="shared" si="2"/>
        <v>1107064202</v>
      </c>
      <c r="Z38" s="49">
        <f>+IF(X38&lt;&gt;0,+(Y38/X38)*100,0)</f>
        <v>-557.8302893673302</v>
      </c>
      <c r="AA38" s="46">
        <f>+AA22-AA36</f>
        <v>-754639885</v>
      </c>
    </row>
    <row r="39" spans="1:27" ht="13.5">
      <c r="A39" s="23" t="s">
        <v>64</v>
      </c>
      <c r="B39" s="29"/>
      <c r="C39" s="6">
        <v>1859163902</v>
      </c>
      <c r="D39" s="6">
        <v>0</v>
      </c>
      <c r="E39" s="7">
        <v>1798873550</v>
      </c>
      <c r="F39" s="8">
        <v>1827266360</v>
      </c>
      <c r="G39" s="8">
        <v>127827000</v>
      </c>
      <c r="H39" s="8">
        <v>389210</v>
      </c>
      <c r="I39" s="8">
        <v>13443144</v>
      </c>
      <c r="J39" s="8">
        <v>141659354</v>
      </c>
      <c r="K39" s="8">
        <v>12172376</v>
      </c>
      <c r="L39" s="8">
        <v>106739311</v>
      </c>
      <c r="M39" s="8">
        <v>34637517</v>
      </c>
      <c r="N39" s="8">
        <v>153549204</v>
      </c>
      <c r="O39" s="8">
        <v>92929926</v>
      </c>
      <c r="P39" s="8">
        <v>4575344</v>
      </c>
      <c r="Q39" s="8">
        <v>234679864</v>
      </c>
      <c r="R39" s="8">
        <v>332185134</v>
      </c>
      <c r="S39" s="8">
        <v>49923397</v>
      </c>
      <c r="T39" s="8">
        <v>7100548</v>
      </c>
      <c r="U39" s="8">
        <v>37598343</v>
      </c>
      <c r="V39" s="8">
        <v>94622288</v>
      </c>
      <c r="W39" s="8">
        <v>722015980</v>
      </c>
      <c r="X39" s="8">
        <v>1806183549</v>
      </c>
      <c r="Y39" s="8">
        <v>-1084167569</v>
      </c>
      <c r="Z39" s="2">
        <v>-60.03</v>
      </c>
      <c r="AA39" s="6">
        <v>1827266360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-53527499</v>
      </c>
      <c r="Y40" s="26">
        <v>53527499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68886213</v>
      </c>
      <c r="F41" s="8">
        <v>65929395</v>
      </c>
      <c r="G41" s="51">
        <v>3513779</v>
      </c>
      <c r="H41" s="51">
        <v>5447744</v>
      </c>
      <c r="I41" s="51">
        <v>907924</v>
      </c>
      <c r="J41" s="8">
        <v>9869447</v>
      </c>
      <c r="K41" s="51">
        <v>4963425</v>
      </c>
      <c r="L41" s="51">
        <v>5886607</v>
      </c>
      <c r="M41" s="8">
        <v>9283550</v>
      </c>
      <c r="N41" s="51">
        <v>20133582</v>
      </c>
      <c r="O41" s="51">
        <v>91224</v>
      </c>
      <c r="P41" s="51">
        <v>2574386</v>
      </c>
      <c r="Q41" s="8">
        <v>3070175</v>
      </c>
      <c r="R41" s="51">
        <v>5735785</v>
      </c>
      <c r="S41" s="51">
        <v>5509650</v>
      </c>
      <c r="T41" s="8">
        <v>121667</v>
      </c>
      <c r="U41" s="51">
        <v>4858361</v>
      </c>
      <c r="V41" s="51">
        <v>10489678</v>
      </c>
      <c r="W41" s="51">
        <v>46228492</v>
      </c>
      <c r="X41" s="8">
        <v>-15171812</v>
      </c>
      <c r="Y41" s="51">
        <v>61400304</v>
      </c>
      <c r="Z41" s="52">
        <v>-404.7</v>
      </c>
      <c r="AA41" s="53">
        <v>65929395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175860763</v>
      </c>
      <c r="D42" s="55">
        <f>SUM(D38:D41)</f>
        <v>0</v>
      </c>
      <c r="E42" s="56">
        <f t="shared" si="3"/>
        <v>1553396431</v>
      </c>
      <c r="F42" s="57">
        <f t="shared" si="3"/>
        <v>1138555870</v>
      </c>
      <c r="G42" s="57">
        <f t="shared" si="3"/>
        <v>1415577043</v>
      </c>
      <c r="H42" s="57">
        <f t="shared" si="3"/>
        <v>-178128299</v>
      </c>
      <c r="I42" s="57">
        <f t="shared" si="3"/>
        <v>24934481</v>
      </c>
      <c r="J42" s="57">
        <f t="shared" si="3"/>
        <v>1262383225</v>
      </c>
      <c r="K42" s="57">
        <f t="shared" si="3"/>
        <v>-158254380</v>
      </c>
      <c r="L42" s="57">
        <f t="shared" si="3"/>
        <v>464734859</v>
      </c>
      <c r="M42" s="57">
        <f t="shared" si="3"/>
        <v>349685687</v>
      </c>
      <c r="N42" s="57">
        <f t="shared" si="3"/>
        <v>656166166</v>
      </c>
      <c r="O42" s="57">
        <f t="shared" si="3"/>
        <v>21423460</v>
      </c>
      <c r="P42" s="57">
        <f t="shared" si="3"/>
        <v>-80689062</v>
      </c>
      <c r="Q42" s="57">
        <f t="shared" si="3"/>
        <v>452704466</v>
      </c>
      <c r="R42" s="57">
        <f t="shared" si="3"/>
        <v>393438864</v>
      </c>
      <c r="S42" s="57">
        <f t="shared" si="3"/>
        <v>97209362</v>
      </c>
      <c r="T42" s="57">
        <f t="shared" si="3"/>
        <v>-173175480</v>
      </c>
      <c r="U42" s="57">
        <f t="shared" si="3"/>
        <v>-559172425</v>
      </c>
      <c r="V42" s="57">
        <f t="shared" si="3"/>
        <v>-635138543</v>
      </c>
      <c r="W42" s="57">
        <f t="shared" si="3"/>
        <v>1676849712</v>
      </c>
      <c r="X42" s="57">
        <f t="shared" si="3"/>
        <v>1539025276</v>
      </c>
      <c r="Y42" s="57">
        <f t="shared" si="3"/>
        <v>137824436</v>
      </c>
      <c r="Z42" s="58">
        <f>+IF(X42&lt;&gt;0,+(Y42/X42)*100,0)</f>
        <v>8.955306852283302</v>
      </c>
      <c r="AA42" s="55">
        <f>SUM(AA38:AA41)</f>
        <v>1138555870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175860763</v>
      </c>
      <c r="D44" s="63">
        <f>+D42-D43</f>
        <v>0</v>
      </c>
      <c r="E44" s="64">
        <f t="shared" si="4"/>
        <v>1553396431</v>
      </c>
      <c r="F44" s="65">
        <f t="shared" si="4"/>
        <v>1138555870</v>
      </c>
      <c r="G44" s="65">
        <f t="shared" si="4"/>
        <v>1415577043</v>
      </c>
      <c r="H44" s="65">
        <f t="shared" si="4"/>
        <v>-178128299</v>
      </c>
      <c r="I44" s="65">
        <f t="shared" si="4"/>
        <v>24934481</v>
      </c>
      <c r="J44" s="65">
        <f t="shared" si="4"/>
        <v>1262383225</v>
      </c>
      <c r="K44" s="65">
        <f t="shared" si="4"/>
        <v>-158254380</v>
      </c>
      <c r="L44" s="65">
        <f t="shared" si="4"/>
        <v>464734859</v>
      </c>
      <c r="M44" s="65">
        <f t="shared" si="4"/>
        <v>349685687</v>
      </c>
      <c r="N44" s="65">
        <f t="shared" si="4"/>
        <v>656166166</v>
      </c>
      <c r="O44" s="65">
        <f t="shared" si="4"/>
        <v>21423460</v>
      </c>
      <c r="P44" s="65">
        <f t="shared" si="4"/>
        <v>-80689062</v>
      </c>
      <c r="Q44" s="65">
        <f t="shared" si="4"/>
        <v>452704466</v>
      </c>
      <c r="R44" s="65">
        <f t="shared" si="4"/>
        <v>393438864</v>
      </c>
      <c r="S44" s="65">
        <f t="shared" si="4"/>
        <v>97209362</v>
      </c>
      <c r="T44" s="65">
        <f t="shared" si="4"/>
        <v>-173175480</v>
      </c>
      <c r="U44" s="65">
        <f t="shared" si="4"/>
        <v>-559172425</v>
      </c>
      <c r="V44" s="65">
        <f t="shared" si="4"/>
        <v>-635138543</v>
      </c>
      <c r="W44" s="65">
        <f t="shared" si="4"/>
        <v>1676849712</v>
      </c>
      <c r="X44" s="65">
        <f t="shared" si="4"/>
        <v>1539025276</v>
      </c>
      <c r="Y44" s="65">
        <f t="shared" si="4"/>
        <v>137824436</v>
      </c>
      <c r="Z44" s="66">
        <f>+IF(X44&lt;&gt;0,+(Y44/X44)*100,0)</f>
        <v>8.955306852283302</v>
      </c>
      <c r="AA44" s="63">
        <f>+AA42-AA43</f>
        <v>1138555870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175860763</v>
      </c>
      <c r="D46" s="55">
        <f>SUM(D44:D45)</f>
        <v>0</v>
      </c>
      <c r="E46" s="56">
        <f t="shared" si="5"/>
        <v>1553396431</v>
      </c>
      <c r="F46" s="57">
        <f t="shared" si="5"/>
        <v>1138555870</v>
      </c>
      <c r="G46" s="57">
        <f t="shared" si="5"/>
        <v>1415577043</v>
      </c>
      <c r="H46" s="57">
        <f t="shared" si="5"/>
        <v>-178128299</v>
      </c>
      <c r="I46" s="57">
        <f t="shared" si="5"/>
        <v>24934481</v>
      </c>
      <c r="J46" s="57">
        <f t="shared" si="5"/>
        <v>1262383225</v>
      </c>
      <c r="K46" s="57">
        <f t="shared" si="5"/>
        <v>-158254380</v>
      </c>
      <c r="L46" s="57">
        <f t="shared" si="5"/>
        <v>464734859</v>
      </c>
      <c r="M46" s="57">
        <f t="shared" si="5"/>
        <v>349685687</v>
      </c>
      <c r="N46" s="57">
        <f t="shared" si="5"/>
        <v>656166166</v>
      </c>
      <c r="O46" s="57">
        <f t="shared" si="5"/>
        <v>21423460</v>
      </c>
      <c r="P46" s="57">
        <f t="shared" si="5"/>
        <v>-80689062</v>
      </c>
      <c r="Q46" s="57">
        <f t="shared" si="5"/>
        <v>452704466</v>
      </c>
      <c r="R46" s="57">
        <f t="shared" si="5"/>
        <v>393438864</v>
      </c>
      <c r="S46" s="57">
        <f t="shared" si="5"/>
        <v>97209362</v>
      </c>
      <c r="T46" s="57">
        <f t="shared" si="5"/>
        <v>-173175480</v>
      </c>
      <c r="U46" s="57">
        <f t="shared" si="5"/>
        <v>-559172425</v>
      </c>
      <c r="V46" s="57">
        <f t="shared" si="5"/>
        <v>-635138543</v>
      </c>
      <c r="W46" s="57">
        <f t="shared" si="5"/>
        <v>1676849712</v>
      </c>
      <c r="X46" s="57">
        <f t="shared" si="5"/>
        <v>1539025276</v>
      </c>
      <c r="Y46" s="57">
        <f t="shared" si="5"/>
        <v>137824436</v>
      </c>
      <c r="Z46" s="58">
        <f>+IF(X46&lt;&gt;0,+(Y46/X46)*100,0)</f>
        <v>8.955306852283302</v>
      </c>
      <c r="AA46" s="55">
        <f>SUM(AA44:AA45)</f>
        <v>1138555870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175860763</v>
      </c>
      <c r="D48" s="71">
        <f>SUM(D46:D47)</f>
        <v>0</v>
      </c>
      <c r="E48" s="72">
        <f t="shared" si="6"/>
        <v>1553396431</v>
      </c>
      <c r="F48" s="73">
        <f t="shared" si="6"/>
        <v>1138555870</v>
      </c>
      <c r="G48" s="73">
        <f t="shared" si="6"/>
        <v>1415577043</v>
      </c>
      <c r="H48" s="74">
        <f t="shared" si="6"/>
        <v>-178128299</v>
      </c>
      <c r="I48" s="74">
        <f t="shared" si="6"/>
        <v>24934481</v>
      </c>
      <c r="J48" s="74">
        <f t="shared" si="6"/>
        <v>1262383225</v>
      </c>
      <c r="K48" s="74">
        <f t="shared" si="6"/>
        <v>-158254380</v>
      </c>
      <c r="L48" s="74">
        <f t="shared" si="6"/>
        <v>464734859</v>
      </c>
      <c r="M48" s="73">
        <f t="shared" si="6"/>
        <v>349685687</v>
      </c>
      <c r="N48" s="73">
        <f t="shared" si="6"/>
        <v>656166166</v>
      </c>
      <c r="O48" s="74">
        <f t="shared" si="6"/>
        <v>21423460</v>
      </c>
      <c r="P48" s="74">
        <f t="shared" si="6"/>
        <v>-80689062</v>
      </c>
      <c r="Q48" s="74">
        <f t="shared" si="6"/>
        <v>452704466</v>
      </c>
      <c r="R48" s="74">
        <f t="shared" si="6"/>
        <v>393438864</v>
      </c>
      <c r="S48" s="74">
        <f t="shared" si="6"/>
        <v>97209362</v>
      </c>
      <c r="T48" s="73">
        <f t="shared" si="6"/>
        <v>-173175480</v>
      </c>
      <c r="U48" s="73">
        <f t="shared" si="6"/>
        <v>-559172425</v>
      </c>
      <c r="V48" s="74">
        <f t="shared" si="6"/>
        <v>-635138543</v>
      </c>
      <c r="W48" s="74">
        <f t="shared" si="6"/>
        <v>1676849712</v>
      </c>
      <c r="X48" s="74">
        <f t="shared" si="6"/>
        <v>1539025276</v>
      </c>
      <c r="Y48" s="74">
        <f t="shared" si="6"/>
        <v>137824436</v>
      </c>
      <c r="Z48" s="75">
        <f>+IF(X48&lt;&gt;0,+(Y48/X48)*100,0)</f>
        <v>8.955306852283302</v>
      </c>
      <c r="AA48" s="76">
        <f>SUM(AA46:AA47)</f>
        <v>1138555870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12668157</v>
      </c>
      <c r="D5" s="6">
        <v>0</v>
      </c>
      <c r="E5" s="7">
        <v>16086267</v>
      </c>
      <c r="F5" s="8">
        <v>16086267</v>
      </c>
      <c r="G5" s="8">
        <v>13164208</v>
      </c>
      <c r="H5" s="8">
        <v>-50950</v>
      </c>
      <c r="I5" s="8">
        <v>-46207</v>
      </c>
      <c r="J5" s="8">
        <v>13067051</v>
      </c>
      <c r="K5" s="8">
        <v>6510</v>
      </c>
      <c r="L5" s="8">
        <v>0</v>
      </c>
      <c r="M5" s="8">
        <v>-10129</v>
      </c>
      <c r="N5" s="8">
        <v>-3619</v>
      </c>
      <c r="O5" s="8">
        <v>-646896</v>
      </c>
      <c r="P5" s="8">
        <v>-6847</v>
      </c>
      <c r="Q5" s="8">
        <v>-1616</v>
      </c>
      <c r="R5" s="8">
        <v>-655359</v>
      </c>
      <c r="S5" s="8">
        <v>-5290</v>
      </c>
      <c r="T5" s="8">
        <v>0</v>
      </c>
      <c r="U5" s="8">
        <v>0</v>
      </c>
      <c r="V5" s="8">
        <v>-5290</v>
      </c>
      <c r="W5" s="8">
        <v>12402783</v>
      </c>
      <c r="X5" s="8">
        <v>16086267</v>
      </c>
      <c r="Y5" s="8">
        <v>-3683484</v>
      </c>
      <c r="Z5" s="2">
        <v>-22.9</v>
      </c>
      <c r="AA5" s="6">
        <v>16086267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38956413</v>
      </c>
      <c r="D7" s="6">
        <v>0</v>
      </c>
      <c r="E7" s="7">
        <v>34977326</v>
      </c>
      <c r="F7" s="8">
        <v>34977326</v>
      </c>
      <c r="G7" s="8">
        <v>2428014</v>
      </c>
      <c r="H7" s="8">
        <v>3098311</v>
      </c>
      <c r="I7" s="8">
        <v>2778230</v>
      </c>
      <c r="J7" s="8">
        <v>8304555</v>
      </c>
      <c r="K7" s="8">
        <v>-2615930</v>
      </c>
      <c r="L7" s="8">
        <v>2428070</v>
      </c>
      <c r="M7" s="8">
        <v>1602839</v>
      </c>
      <c r="N7" s="8">
        <v>1414979</v>
      </c>
      <c r="O7" s="8">
        <v>2583285</v>
      </c>
      <c r="P7" s="8">
        <v>2570290</v>
      </c>
      <c r="Q7" s="8">
        <v>1722850</v>
      </c>
      <c r="R7" s="8">
        <v>6876425</v>
      </c>
      <c r="S7" s="8">
        <v>2142180</v>
      </c>
      <c r="T7" s="8">
        <v>588591</v>
      </c>
      <c r="U7" s="8">
        <v>5701160</v>
      </c>
      <c r="V7" s="8">
        <v>8431931</v>
      </c>
      <c r="W7" s="8">
        <v>25027890</v>
      </c>
      <c r="X7" s="8">
        <v>34977326</v>
      </c>
      <c r="Y7" s="8">
        <v>-9949436</v>
      </c>
      <c r="Z7" s="2">
        <v>-28.45</v>
      </c>
      <c r="AA7" s="6">
        <v>34977326</v>
      </c>
    </row>
    <row r="8" spans="1:27" ht="13.5">
      <c r="A8" s="25" t="s">
        <v>35</v>
      </c>
      <c r="B8" s="24"/>
      <c r="C8" s="6">
        <v>22755250</v>
      </c>
      <c r="D8" s="6">
        <v>0</v>
      </c>
      <c r="E8" s="7">
        <v>36319964</v>
      </c>
      <c r="F8" s="8">
        <v>36319964</v>
      </c>
      <c r="G8" s="8">
        <v>2500109</v>
      </c>
      <c r="H8" s="8">
        <v>2783854</v>
      </c>
      <c r="I8" s="8">
        <v>19183166</v>
      </c>
      <c r="J8" s="8">
        <v>24467129</v>
      </c>
      <c r="K8" s="8">
        <v>10456351</v>
      </c>
      <c r="L8" s="8">
        <v>2204198</v>
      </c>
      <c r="M8" s="8">
        <v>4857535</v>
      </c>
      <c r="N8" s="8">
        <v>17518084</v>
      </c>
      <c r="O8" s="8">
        <v>2275746</v>
      </c>
      <c r="P8" s="8">
        <v>3149581</v>
      </c>
      <c r="Q8" s="8">
        <v>4722568</v>
      </c>
      <c r="R8" s="8">
        <v>10147895</v>
      </c>
      <c r="S8" s="8">
        <v>3536918</v>
      </c>
      <c r="T8" s="8">
        <v>2029818</v>
      </c>
      <c r="U8" s="8">
        <v>-1719870</v>
      </c>
      <c r="V8" s="8">
        <v>3846866</v>
      </c>
      <c r="W8" s="8">
        <v>55979974</v>
      </c>
      <c r="X8" s="8">
        <v>34924888</v>
      </c>
      <c r="Y8" s="8">
        <v>21055086</v>
      </c>
      <c r="Z8" s="2">
        <v>60.29</v>
      </c>
      <c r="AA8" s="6">
        <v>36319964</v>
      </c>
    </row>
    <row r="9" spans="1:27" ht="13.5">
      <c r="A9" s="25" t="s">
        <v>36</v>
      </c>
      <c r="B9" s="24"/>
      <c r="C9" s="6">
        <v>17848969</v>
      </c>
      <c r="D9" s="6">
        <v>0</v>
      </c>
      <c r="E9" s="7">
        <v>22689004</v>
      </c>
      <c r="F9" s="8">
        <v>22689004</v>
      </c>
      <c r="G9" s="8">
        <v>1637481</v>
      </c>
      <c r="H9" s="8">
        <v>1639305</v>
      </c>
      <c r="I9" s="8">
        <v>1636933</v>
      </c>
      <c r="J9" s="8">
        <v>4913719</v>
      </c>
      <c r="K9" s="8">
        <v>-1636067</v>
      </c>
      <c r="L9" s="8">
        <v>1635259</v>
      </c>
      <c r="M9" s="8">
        <v>1476819</v>
      </c>
      <c r="N9" s="8">
        <v>1476011</v>
      </c>
      <c r="O9" s="8">
        <v>1476311</v>
      </c>
      <c r="P9" s="8">
        <v>1474215</v>
      </c>
      <c r="Q9" s="8">
        <v>1477770</v>
      </c>
      <c r="R9" s="8">
        <v>4428296</v>
      </c>
      <c r="S9" s="8">
        <v>1476059</v>
      </c>
      <c r="T9" s="8">
        <v>1357453</v>
      </c>
      <c r="U9" s="8">
        <v>1248836</v>
      </c>
      <c r="V9" s="8">
        <v>4082348</v>
      </c>
      <c r="W9" s="8">
        <v>14900374</v>
      </c>
      <c r="X9" s="8">
        <v>22689004</v>
      </c>
      <c r="Y9" s="8">
        <v>-7788630</v>
      </c>
      <c r="Z9" s="2">
        <v>-34.33</v>
      </c>
      <c r="AA9" s="6">
        <v>22689004</v>
      </c>
    </row>
    <row r="10" spans="1:27" ht="13.5">
      <c r="A10" s="25" t="s">
        <v>37</v>
      </c>
      <c r="B10" s="24"/>
      <c r="C10" s="6">
        <v>10153027</v>
      </c>
      <c r="D10" s="6">
        <v>0</v>
      </c>
      <c r="E10" s="7">
        <v>12703748</v>
      </c>
      <c r="F10" s="26">
        <v>12703748</v>
      </c>
      <c r="G10" s="26">
        <v>927489</v>
      </c>
      <c r="H10" s="26">
        <v>927552</v>
      </c>
      <c r="I10" s="26">
        <v>927488</v>
      </c>
      <c r="J10" s="26">
        <v>2782529</v>
      </c>
      <c r="K10" s="26">
        <v>-926276</v>
      </c>
      <c r="L10" s="26">
        <v>939307</v>
      </c>
      <c r="M10" s="26">
        <v>842616</v>
      </c>
      <c r="N10" s="26">
        <v>855647</v>
      </c>
      <c r="O10" s="26">
        <v>841956</v>
      </c>
      <c r="P10" s="26">
        <v>839735</v>
      </c>
      <c r="Q10" s="26">
        <v>837863</v>
      </c>
      <c r="R10" s="26">
        <v>2519554</v>
      </c>
      <c r="S10" s="26">
        <v>841486</v>
      </c>
      <c r="T10" s="26">
        <v>776916</v>
      </c>
      <c r="U10" s="26">
        <v>723051</v>
      </c>
      <c r="V10" s="26">
        <v>2341453</v>
      </c>
      <c r="W10" s="26">
        <v>8499183</v>
      </c>
      <c r="X10" s="26">
        <v>12703748</v>
      </c>
      <c r="Y10" s="26">
        <v>-4204565</v>
      </c>
      <c r="Z10" s="27">
        <v>-33.1</v>
      </c>
      <c r="AA10" s="28">
        <v>12703748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-6232</v>
      </c>
      <c r="U11" s="8">
        <v>-102989</v>
      </c>
      <c r="V11" s="8">
        <v>-109221</v>
      </c>
      <c r="W11" s="8">
        <v>-109221</v>
      </c>
      <c r="X11" s="8"/>
      <c r="Y11" s="8">
        <v>-109221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1028035</v>
      </c>
      <c r="D12" s="6">
        <v>0</v>
      </c>
      <c r="E12" s="7">
        <v>1112500</v>
      </c>
      <c r="F12" s="8">
        <v>1112500</v>
      </c>
      <c r="G12" s="8">
        <v>164136</v>
      </c>
      <c r="H12" s="8">
        <v>85961</v>
      </c>
      <c r="I12" s="8">
        <v>84570</v>
      </c>
      <c r="J12" s="8">
        <v>334667</v>
      </c>
      <c r="K12" s="8">
        <v>-73327</v>
      </c>
      <c r="L12" s="8">
        <v>2397</v>
      </c>
      <c r="M12" s="8">
        <v>159993</v>
      </c>
      <c r="N12" s="8">
        <v>89063</v>
      </c>
      <c r="O12" s="8">
        <v>82512</v>
      </c>
      <c r="P12" s="8">
        <v>85984</v>
      </c>
      <c r="Q12" s="8">
        <v>81165</v>
      </c>
      <c r="R12" s="8">
        <v>249661</v>
      </c>
      <c r="S12" s="8">
        <v>118534</v>
      </c>
      <c r="T12" s="8">
        <v>79228</v>
      </c>
      <c r="U12" s="8">
        <v>105115</v>
      </c>
      <c r="V12" s="8">
        <v>302877</v>
      </c>
      <c r="W12" s="8">
        <v>976268</v>
      </c>
      <c r="X12" s="8">
        <v>1112500</v>
      </c>
      <c r="Y12" s="8">
        <v>-136232</v>
      </c>
      <c r="Z12" s="2">
        <v>-12.25</v>
      </c>
      <c r="AA12" s="6">
        <v>1112500</v>
      </c>
    </row>
    <row r="13" spans="1:27" ht="13.5">
      <c r="A13" s="23" t="s">
        <v>40</v>
      </c>
      <c r="B13" s="29"/>
      <c r="C13" s="6">
        <v>531083</v>
      </c>
      <c r="D13" s="6">
        <v>0</v>
      </c>
      <c r="E13" s="7">
        <v>200000</v>
      </c>
      <c r="F13" s="8">
        <v>200000</v>
      </c>
      <c r="G13" s="8">
        <v>953</v>
      </c>
      <c r="H13" s="8">
        <v>4386</v>
      </c>
      <c r="I13" s="8">
        <v>108834</v>
      </c>
      <c r="J13" s="8">
        <v>114173</v>
      </c>
      <c r="K13" s="8">
        <v>-2668</v>
      </c>
      <c r="L13" s="8">
        <v>115531</v>
      </c>
      <c r="M13" s="8">
        <v>24090</v>
      </c>
      <c r="N13" s="8">
        <v>136953</v>
      </c>
      <c r="O13" s="8">
        <v>891</v>
      </c>
      <c r="P13" s="8">
        <v>59130</v>
      </c>
      <c r="Q13" s="8">
        <v>2711</v>
      </c>
      <c r="R13" s="8">
        <v>62732</v>
      </c>
      <c r="S13" s="8">
        <v>88256</v>
      </c>
      <c r="T13" s="8">
        <v>65048</v>
      </c>
      <c r="U13" s="8">
        <v>50297</v>
      </c>
      <c r="V13" s="8">
        <v>203601</v>
      </c>
      <c r="W13" s="8">
        <v>517459</v>
      </c>
      <c r="X13" s="8">
        <v>200000</v>
      </c>
      <c r="Y13" s="8">
        <v>317459</v>
      </c>
      <c r="Z13" s="2">
        <v>158.73</v>
      </c>
      <c r="AA13" s="6">
        <v>200000</v>
      </c>
    </row>
    <row r="14" spans="1:27" ht="13.5">
      <c r="A14" s="23" t="s">
        <v>41</v>
      </c>
      <c r="B14" s="29"/>
      <c r="C14" s="6">
        <v>18869495</v>
      </c>
      <c r="D14" s="6">
        <v>0</v>
      </c>
      <c r="E14" s="7">
        <v>20000000</v>
      </c>
      <c r="F14" s="8">
        <v>20000000</v>
      </c>
      <c r="G14" s="8">
        <v>1653861</v>
      </c>
      <c r="H14" s="8">
        <v>1689652</v>
      </c>
      <c r="I14" s="8">
        <v>1735199</v>
      </c>
      <c r="J14" s="8">
        <v>5078712</v>
      </c>
      <c r="K14" s="8">
        <v>-1984505</v>
      </c>
      <c r="L14" s="8">
        <v>1886854</v>
      </c>
      <c r="M14" s="8">
        <v>1763640</v>
      </c>
      <c r="N14" s="8">
        <v>1665989</v>
      </c>
      <c r="O14" s="8">
        <v>1848344</v>
      </c>
      <c r="P14" s="8">
        <v>1880144</v>
      </c>
      <c r="Q14" s="8">
        <v>1940237</v>
      </c>
      <c r="R14" s="8">
        <v>5668725</v>
      </c>
      <c r="S14" s="8">
        <v>1974847</v>
      </c>
      <c r="T14" s="8">
        <v>2002537</v>
      </c>
      <c r="U14" s="8">
        <v>1864768</v>
      </c>
      <c r="V14" s="8">
        <v>5842152</v>
      </c>
      <c r="W14" s="8">
        <v>18255578</v>
      </c>
      <c r="X14" s="8">
        <v>20000000</v>
      </c>
      <c r="Y14" s="8">
        <v>-1744422</v>
      </c>
      <c r="Z14" s="2">
        <v>-8.72</v>
      </c>
      <c r="AA14" s="6">
        <v>20000000</v>
      </c>
    </row>
    <row r="15" spans="1:27" ht="13.5">
      <c r="A15" s="23" t="s">
        <v>42</v>
      </c>
      <c r="B15" s="29"/>
      <c r="C15" s="6">
        <v>25031</v>
      </c>
      <c r="D15" s="6">
        <v>0</v>
      </c>
      <c r="E15" s="7">
        <v>20000</v>
      </c>
      <c r="F15" s="8">
        <v>20000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811</v>
      </c>
      <c r="N15" s="8">
        <v>811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26236</v>
      </c>
      <c r="V15" s="8">
        <v>26236</v>
      </c>
      <c r="W15" s="8">
        <v>27047</v>
      </c>
      <c r="X15" s="8">
        <v>20000</v>
      </c>
      <c r="Y15" s="8">
        <v>7047</v>
      </c>
      <c r="Z15" s="2">
        <v>35.24</v>
      </c>
      <c r="AA15" s="6">
        <v>20000</v>
      </c>
    </row>
    <row r="16" spans="1:27" ht="13.5">
      <c r="A16" s="23" t="s">
        <v>43</v>
      </c>
      <c r="B16" s="29"/>
      <c r="C16" s="6">
        <v>491350</v>
      </c>
      <c r="D16" s="6">
        <v>0</v>
      </c>
      <c r="E16" s="7">
        <v>150000</v>
      </c>
      <c r="F16" s="8">
        <v>150000</v>
      </c>
      <c r="G16" s="8">
        <v>16400</v>
      </c>
      <c r="H16" s="8">
        <v>0</v>
      </c>
      <c r="I16" s="8">
        <v>0</v>
      </c>
      <c r="J16" s="8">
        <v>16400</v>
      </c>
      <c r="K16" s="8">
        <v>0</v>
      </c>
      <c r="L16" s="8">
        <v>0</v>
      </c>
      <c r="M16" s="8">
        <v>0</v>
      </c>
      <c r="N16" s="8">
        <v>0</v>
      </c>
      <c r="O16" s="8">
        <v>2310</v>
      </c>
      <c r="P16" s="8">
        <v>250</v>
      </c>
      <c r="Q16" s="8">
        <v>0</v>
      </c>
      <c r="R16" s="8">
        <v>2560</v>
      </c>
      <c r="S16" s="8">
        <v>0</v>
      </c>
      <c r="T16" s="8">
        <v>0</v>
      </c>
      <c r="U16" s="8">
        <v>0</v>
      </c>
      <c r="V16" s="8">
        <v>0</v>
      </c>
      <c r="W16" s="8">
        <v>18960</v>
      </c>
      <c r="X16" s="8">
        <v>150000</v>
      </c>
      <c r="Y16" s="8">
        <v>-131040</v>
      </c>
      <c r="Z16" s="2">
        <v>-87.36</v>
      </c>
      <c r="AA16" s="6">
        <v>150000</v>
      </c>
    </row>
    <row r="17" spans="1:27" ht="13.5">
      <c r="A17" s="23" t="s">
        <v>44</v>
      </c>
      <c r="B17" s="29"/>
      <c r="C17" s="6">
        <v>690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80</v>
      </c>
      <c r="P17" s="8">
        <v>592</v>
      </c>
      <c r="Q17" s="8">
        <v>0</v>
      </c>
      <c r="R17" s="8">
        <v>672</v>
      </c>
      <c r="S17" s="8">
        <v>0</v>
      </c>
      <c r="T17" s="8">
        <v>0</v>
      </c>
      <c r="U17" s="8">
        <v>0</v>
      </c>
      <c r="V17" s="8">
        <v>0</v>
      </c>
      <c r="W17" s="8">
        <v>672</v>
      </c>
      <c r="X17" s="8"/>
      <c r="Y17" s="8">
        <v>672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70722349</v>
      </c>
      <c r="D19" s="6">
        <v>0</v>
      </c>
      <c r="E19" s="7">
        <v>73420353</v>
      </c>
      <c r="F19" s="8">
        <v>73420353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29288662</v>
      </c>
      <c r="N19" s="8">
        <v>29288662</v>
      </c>
      <c r="O19" s="8">
        <v>0</v>
      </c>
      <c r="P19" s="8">
        <v>0</v>
      </c>
      <c r="Q19" s="8">
        <v>0</v>
      </c>
      <c r="R19" s="8">
        <v>0</v>
      </c>
      <c r="S19" s="8">
        <v>366967</v>
      </c>
      <c r="T19" s="8">
        <v>9654502</v>
      </c>
      <c r="U19" s="8">
        <v>4542637</v>
      </c>
      <c r="V19" s="8">
        <v>14564106</v>
      </c>
      <c r="W19" s="8">
        <v>43852768</v>
      </c>
      <c r="X19" s="8">
        <v>71600900</v>
      </c>
      <c r="Y19" s="8">
        <v>-27748132</v>
      </c>
      <c r="Z19" s="2">
        <v>-38.75</v>
      </c>
      <c r="AA19" s="6">
        <v>73420353</v>
      </c>
    </row>
    <row r="20" spans="1:27" ht="13.5">
      <c r="A20" s="23" t="s">
        <v>47</v>
      </c>
      <c r="B20" s="29"/>
      <c r="C20" s="6">
        <v>1354566</v>
      </c>
      <c r="D20" s="6">
        <v>0</v>
      </c>
      <c r="E20" s="7">
        <v>429098</v>
      </c>
      <c r="F20" s="26">
        <v>429098</v>
      </c>
      <c r="G20" s="26">
        <v>30687</v>
      </c>
      <c r="H20" s="26">
        <v>42270</v>
      </c>
      <c r="I20" s="26">
        <v>63598</v>
      </c>
      <c r="J20" s="26">
        <v>136555</v>
      </c>
      <c r="K20" s="26">
        <v>-47060</v>
      </c>
      <c r="L20" s="26">
        <v>147410</v>
      </c>
      <c r="M20" s="26">
        <v>25989</v>
      </c>
      <c r="N20" s="26">
        <v>126339</v>
      </c>
      <c r="O20" s="26">
        <v>97753</v>
      </c>
      <c r="P20" s="26">
        <v>150600</v>
      </c>
      <c r="Q20" s="26">
        <v>29624</v>
      </c>
      <c r="R20" s="26">
        <v>277977</v>
      </c>
      <c r="S20" s="26">
        <v>52864</v>
      </c>
      <c r="T20" s="26">
        <v>113140</v>
      </c>
      <c r="U20" s="26">
        <v>144588</v>
      </c>
      <c r="V20" s="26">
        <v>310592</v>
      </c>
      <c r="W20" s="26">
        <v>851463</v>
      </c>
      <c r="X20" s="26">
        <v>487098</v>
      </c>
      <c r="Y20" s="26">
        <v>364365</v>
      </c>
      <c r="Z20" s="27">
        <v>74.8</v>
      </c>
      <c r="AA20" s="28">
        <v>429098</v>
      </c>
    </row>
    <row r="21" spans="1:27" ht="13.5">
      <c r="A21" s="23" t="s">
        <v>48</v>
      </c>
      <c r="B21" s="29"/>
      <c r="C21" s="6">
        <v>759223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196163638</v>
      </c>
      <c r="D22" s="33">
        <f>SUM(D5:D21)</f>
        <v>0</v>
      </c>
      <c r="E22" s="34">
        <f t="shared" si="0"/>
        <v>218108260</v>
      </c>
      <c r="F22" s="35">
        <f t="shared" si="0"/>
        <v>218108260</v>
      </c>
      <c r="G22" s="35">
        <f t="shared" si="0"/>
        <v>22523338</v>
      </c>
      <c r="H22" s="35">
        <f t="shared" si="0"/>
        <v>10220341</v>
      </c>
      <c r="I22" s="35">
        <f t="shared" si="0"/>
        <v>26471811</v>
      </c>
      <c r="J22" s="35">
        <f t="shared" si="0"/>
        <v>59215490</v>
      </c>
      <c r="K22" s="35">
        <f t="shared" si="0"/>
        <v>3177028</v>
      </c>
      <c r="L22" s="35">
        <f t="shared" si="0"/>
        <v>9359026</v>
      </c>
      <c r="M22" s="35">
        <f t="shared" si="0"/>
        <v>40032865</v>
      </c>
      <c r="N22" s="35">
        <f t="shared" si="0"/>
        <v>52568919</v>
      </c>
      <c r="O22" s="35">
        <f t="shared" si="0"/>
        <v>8562292</v>
      </c>
      <c r="P22" s="35">
        <f t="shared" si="0"/>
        <v>10203674</v>
      </c>
      <c r="Q22" s="35">
        <f t="shared" si="0"/>
        <v>10813172</v>
      </c>
      <c r="R22" s="35">
        <f t="shared" si="0"/>
        <v>29579138</v>
      </c>
      <c r="S22" s="35">
        <f t="shared" si="0"/>
        <v>10592821</v>
      </c>
      <c r="T22" s="35">
        <f t="shared" si="0"/>
        <v>16661001</v>
      </c>
      <c r="U22" s="35">
        <f t="shared" si="0"/>
        <v>12583829</v>
      </c>
      <c r="V22" s="35">
        <f t="shared" si="0"/>
        <v>39837651</v>
      </c>
      <c r="W22" s="35">
        <f t="shared" si="0"/>
        <v>181201198</v>
      </c>
      <c r="X22" s="35">
        <f t="shared" si="0"/>
        <v>214951731</v>
      </c>
      <c r="Y22" s="35">
        <f t="shared" si="0"/>
        <v>-33750533</v>
      </c>
      <c r="Z22" s="36">
        <f>+IF(X22&lt;&gt;0,+(Y22/X22)*100,0)</f>
        <v>-15.701447410069939</v>
      </c>
      <c r="AA22" s="33">
        <f>SUM(AA5:AA21)</f>
        <v>218108260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60994457</v>
      </c>
      <c r="D25" s="6">
        <v>0</v>
      </c>
      <c r="E25" s="7">
        <v>71968275</v>
      </c>
      <c r="F25" s="8">
        <v>71968275</v>
      </c>
      <c r="G25" s="8">
        <v>5628765</v>
      </c>
      <c r="H25" s="8">
        <v>5436335</v>
      </c>
      <c r="I25" s="8">
        <v>5465380</v>
      </c>
      <c r="J25" s="8">
        <v>16530480</v>
      </c>
      <c r="K25" s="8">
        <v>5130052</v>
      </c>
      <c r="L25" s="8">
        <v>5691514</v>
      </c>
      <c r="M25" s="8">
        <v>5358733</v>
      </c>
      <c r="N25" s="8">
        <v>16180299</v>
      </c>
      <c r="O25" s="8">
        <v>5746390</v>
      </c>
      <c r="P25" s="8">
        <v>5058182</v>
      </c>
      <c r="Q25" s="8">
        <v>5739073</v>
      </c>
      <c r="R25" s="8">
        <v>16543645</v>
      </c>
      <c r="S25" s="8">
        <v>4821148</v>
      </c>
      <c r="T25" s="8">
        <v>5562236</v>
      </c>
      <c r="U25" s="8">
        <v>5374295</v>
      </c>
      <c r="V25" s="8">
        <v>15757679</v>
      </c>
      <c r="W25" s="8">
        <v>65012103</v>
      </c>
      <c r="X25" s="8">
        <v>71968275</v>
      </c>
      <c r="Y25" s="8">
        <v>-6956172</v>
      </c>
      <c r="Z25" s="2">
        <v>-9.67</v>
      </c>
      <c r="AA25" s="6">
        <v>71968275</v>
      </c>
    </row>
    <row r="26" spans="1:27" ht="13.5">
      <c r="A26" s="25" t="s">
        <v>52</v>
      </c>
      <c r="B26" s="24"/>
      <c r="C26" s="6">
        <v>4909057</v>
      </c>
      <c r="D26" s="6">
        <v>0</v>
      </c>
      <c r="E26" s="7">
        <v>5714645</v>
      </c>
      <c r="F26" s="8">
        <v>5714645</v>
      </c>
      <c r="G26" s="8">
        <v>349955</v>
      </c>
      <c r="H26" s="8">
        <v>387441</v>
      </c>
      <c r="I26" s="8">
        <v>341291</v>
      </c>
      <c r="J26" s="8">
        <v>1078687</v>
      </c>
      <c r="K26" s="8">
        <v>341291</v>
      </c>
      <c r="L26" s="8">
        <v>341291</v>
      </c>
      <c r="M26" s="8">
        <v>341291</v>
      </c>
      <c r="N26" s="8">
        <v>1023873</v>
      </c>
      <c r="O26" s="8">
        <v>337327</v>
      </c>
      <c r="P26" s="8">
        <v>381923</v>
      </c>
      <c r="Q26" s="8">
        <v>400537</v>
      </c>
      <c r="R26" s="8">
        <v>1119787</v>
      </c>
      <c r="S26" s="8">
        <v>1075372</v>
      </c>
      <c r="T26" s="8">
        <v>634560</v>
      </c>
      <c r="U26" s="8">
        <v>508191</v>
      </c>
      <c r="V26" s="8">
        <v>2218123</v>
      </c>
      <c r="W26" s="8">
        <v>5440470</v>
      </c>
      <c r="X26" s="8">
        <v>5714645</v>
      </c>
      <c r="Y26" s="8">
        <v>-274175</v>
      </c>
      <c r="Z26" s="2">
        <v>-4.8</v>
      </c>
      <c r="AA26" s="6">
        <v>5714645</v>
      </c>
    </row>
    <row r="27" spans="1:27" ht="13.5">
      <c r="A27" s="25" t="s">
        <v>53</v>
      </c>
      <c r="B27" s="24"/>
      <c r="C27" s="6">
        <v>48773392</v>
      </c>
      <c r="D27" s="6">
        <v>0</v>
      </c>
      <c r="E27" s="7">
        <v>20090000</v>
      </c>
      <c r="F27" s="8">
        <v>20090000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18690000</v>
      </c>
      <c r="Y27" s="8">
        <v>-18690000</v>
      </c>
      <c r="Z27" s="2">
        <v>-100</v>
      </c>
      <c r="AA27" s="6">
        <v>20090000</v>
      </c>
    </row>
    <row r="28" spans="1:27" ht="13.5">
      <c r="A28" s="25" t="s">
        <v>54</v>
      </c>
      <c r="B28" s="24"/>
      <c r="C28" s="6">
        <v>23794813</v>
      </c>
      <c r="D28" s="6">
        <v>0</v>
      </c>
      <c r="E28" s="7">
        <v>11991000</v>
      </c>
      <c r="F28" s="8">
        <v>11991000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11991000</v>
      </c>
      <c r="Y28" s="8">
        <v>-11991000</v>
      </c>
      <c r="Z28" s="2">
        <v>-100</v>
      </c>
      <c r="AA28" s="6">
        <v>11991000</v>
      </c>
    </row>
    <row r="29" spans="1:27" ht="13.5">
      <c r="A29" s="25" t="s">
        <v>55</v>
      </c>
      <c r="B29" s="24"/>
      <c r="C29" s="6">
        <v>888298</v>
      </c>
      <c r="D29" s="6">
        <v>0</v>
      </c>
      <c r="E29" s="7">
        <v>512000</v>
      </c>
      <c r="F29" s="8">
        <v>512000</v>
      </c>
      <c r="G29" s="8">
        <v>0</v>
      </c>
      <c r="H29" s="8">
        <v>0</v>
      </c>
      <c r="I29" s="8">
        <v>0</v>
      </c>
      <c r="J29" s="8">
        <v>0</v>
      </c>
      <c r="K29" s="8">
        <v>57014</v>
      </c>
      <c r="L29" s="8">
        <v>0</v>
      </c>
      <c r="M29" s="8">
        <v>0</v>
      </c>
      <c r="N29" s="8">
        <v>57014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539619</v>
      </c>
      <c r="U29" s="8">
        <v>-277516</v>
      </c>
      <c r="V29" s="8">
        <v>262103</v>
      </c>
      <c r="W29" s="8">
        <v>319117</v>
      </c>
      <c r="X29" s="8">
        <v>512000</v>
      </c>
      <c r="Y29" s="8">
        <v>-192883</v>
      </c>
      <c r="Z29" s="2">
        <v>-37.67</v>
      </c>
      <c r="AA29" s="6">
        <v>512000</v>
      </c>
    </row>
    <row r="30" spans="1:27" ht="13.5">
      <c r="A30" s="25" t="s">
        <v>56</v>
      </c>
      <c r="B30" s="24"/>
      <c r="C30" s="6">
        <v>30795916</v>
      </c>
      <c r="D30" s="6">
        <v>0</v>
      </c>
      <c r="E30" s="7">
        <v>33646500</v>
      </c>
      <c r="F30" s="8">
        <v>33646500</v>
      </c>
      <c r="G30" s="8">
        <v>4823662</v>
      </c>
      <c r="H30" s="8">
        <v>57932</v>
      </c>
      <c r="I30" s="8">
        <v>6669698</v>
      </c>
      <c r="J30" s="8">
        <v>11551292</v>
      </c>
      <c r="K30" s="8">
        <v>116614</v>
      </c>
      <c r="L30" s="8">
        <v>73467</v>
      </c>
      <c r="M30" s="8">
        <v>4377744</v>
      </c>
      <c r="N30" s="8">
        <v>4567825</v>
      </c>
      <c r="O30" s="8">
        <v>2125712</v>
      </c>
      <c r="P30" s="8">
        <v>79943</v>
      </c>
      <c r="Q30" s="8">
        <v>6511818</v>
      </c>
      <c r="R30" s="8">
        <v>8717473</v>
      </c>
      <c r="S30" s="8">
        <v>80677</v>
      </c>
      <c r="T30" s="8">
        <v>2315054</v>
      </c>
      <c r="U30" s="8">
        <v>6991137</v>
      </c>
      <c r="V30" s="8">
        <v>9386868</v>
      </c>
      <c r="W30" s="8">
        <v>34223458</v>
      </c>
      <c r="X30" s="8">
        <v>33646500</v>
      </c>
      <c r="Y30" s="8">
        <v>576958</v>
      </c>
      <c r="Z30" s="2">
        <v>1.71</v>
      </c>
      <c r="AA30" s="6">
        <v>33646500</v>
      </c>
    </row>
    <row r="31" spans="1:27" ht="13.5">
      <c r="A31" s="25" t="s">
        <v>57</v>
      </c>
      <c r="B31" s="24"/>
      <c r="C31" s="6">
        <v>11096054</v>
      </c>
      <c r="D31" s="6">
        <v>0</v>
      </c>
      <c r="E31" s="7">
        <v>8400458</v>
      </c>
      <c r="F31" s="8">
        <v>8400458</v>
      </c>
      <c r="G31" s="8">
        <v>156684</v>
      </c>
      <c r="H31" s="8">
        <v>430933</v>
      </c>
      <c r="I31" s="8">
        <v>794904</v>
      </c>
      <c r="J31" s="8">
        <v>1382521</v>
      </c>
      <c r="K31" s="8">
        <v>244202</v>
      </c>
      <c r="L31" s="8">
        <v>188658</v>
      </c>
      <c r="M31" s="8">
        <v>246110</v>
      </c>
      <c r="N31" s="8">
        <v>678970</v>
      </c>
      <c r="O31" s="8">
        <v>142217</v>
      </c>
      <c r="P31" s="8">
        <v>103626</v>
      </c>
      <c r="Q31" s="8">
        <v>147578</v>
      </c>
      <c r="R31" s="8">
        <v>393421</v>
      </c>
      <c r="S31" s="8">
        <v>124228</v>
      </c>
      <c r="T31" s="8">
        <v>716355</v>
      </c>
      <c r="U31" s="8">
        <v>455010</v>
      </c>
      <c r="V31" s="8">
        <v>1295593</v>
      </c>
      <c r="W31" s="8">
        <v>3750505</v>
      </c>
      <c r="X31" s="8">
        <v>8400458</v>
      </c>
      <c r="Y31" s="8">
        <v>-4649953</v>
      </c>
      <c r="Z31" s="2">
        <v>-55.35</v>
      </c>
      <c r="AA31" s="6">
        <v>8400458</v>
      </c>
    </row>
    <row r="32" spans="1:27" ht="13.5">
      <c r="A32" s="25" t="s">
        <v>58</v>
      </c>
      <c r="B32" s="24"/>
      <c r="C32" s="6">
        <v>8332095</v>
      </c>
      <c r="D32" s="6">
        <v>0</v>
      </c>
      <c r="E32" s="7">
        <v>0</v>
      </c>
      <c r="F32" s="8">
        <v>0</v>
      </c>
      <c r="G32" s="8">
        <v>104060</v>
      </c>
      <c r="H32" s="8">
        <v>307310</v>
      </c>
      <c r="I32" s="8">
        <v>1374361</v>
      </c>
      <c r="J32" s="8">
        <v>1785731</v>
      </c>
      <c r="K32" s="8">
        <v>1004704</v>
      </c>
      <c r="L32" s="8">
        <v>1733993</v>
      </c>
      <c r="M32" s="8">
        <v>1993149</v>
      </c>
      <c r="N32" s="8">
        <v>4731846</v>
      </c>
      <c r="O32" s="8">
        <v>238139</v>
      </c>
      <c r="P32" s="8">
        <v>681410</v>
      </c>
      <c r="Q32" s="8">
        <v>293831</v>
      </c>
      <c r="R32" s="8">
        <v>1213380</v>
      </c>
      <c r="S32" s="8">
        <v>160956</v>
      </c>
      <c r="T32" s="8">
        <v>2260898</v>
      </c>
      <c r="U32" s="8">
        <v>1803351</v>
      </c>
      <c r="V32" s="8">
        <v>4225205</v>
      </c>
      <c r="W32" s="8">
        <v>11956162</v>
      </c>
      <c r="X32" s="8"/>
      <c r="Y32" s="8">
        <v>11956162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23447771</v>
      </c>
      <c r="D33" s="6">
        <v>0</v>
      </c>
      <c r="E33" s="7">
        <v>0</v>
      </c>
      <c r="F33" s="8">
        <v>0</v>
      </c>
      <c r="G33" s="8">
        <v>112721</v>
      </c>
      <c r="H33" s="8">
        <v>170427</v>
      </c>
      <c r="I33" s="8">
        <v>184654</v>
      </c>
      <c r="J33" s="8">
        <v>467802</v>
      </c>
      <c r="K33" s="8">
        <v>0</v>
      </c>
      <c r="L33" s="8">
        <v>33575</v>
      </c>
      <c r="M33" s="8">
        <v>10063991</v>
      </c>
      <c r="N33" s="8">
        <v>10097566</v>
      </c>
      <c r="O33" s="8">
        <v>309978</v>
      </c>
      <c r="P33" s="8">
        <v>138181</v>
      </c>
      <c r="Q33" s="8">
        <v>311774</v>
      </c>
      <c r="R33" s="8">
        <v>759933</v>
      </c>
      <c r="S33" s="8">
        <v>137320</v>
      </c>
      <c r="T33" s="8">
        <v>402276</v>
      </c>
      <c r="U33" s="8">
        <v>299672</v>
      </c>
      <c r="V33" s="8">
        <v>839268</v>
      </c>
      <c r="W33" s="8">
        <v>12164569</v>
      </c>
      <c r="X33" s="8"/>
      <c r="Y33" s="8">
        <v>12164569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-4164357</v>
      </c>
      <c r="D34" s="6">
        <v>0</v>
      </c>
      <c r="E34" s="7">
        <v>60513464</v>
      </c>
      <c r="F34" s="8">
        <v>60513464</v>
      </c>
      <c r="G34" s="8">
        <v>701816</v>
      </c>
      <c r="H34" s="8">
        <v>2427515</v>
      </c>
      <c r="I34" s="8">
        <v>2860404</v>
      </c>
      <c r="J34" s="8">
        <v>5989735</v>
      </c>
      <c r="K34" s="8">
        <v>1192809</v>
      </c>
      <c r="L34" s="8">
        <v>1211392</v>
      </c>
      <c r="M34" s="8">
        <v>2371809</v>
      </c>
      <c r="N34" s="8">
        <v>4776010</v>
      </c>
      <c r="O34" s="8">
        <v>2136587</v>
      </c>
      <c r="P34" s="8">
        <v>611076</v>
      </c>
      <c r="Q34" s="8">
        <v>3047258</v>
      </c>
      <c r="R34" s="8">
        <v>5794921</v>
      </c>
      <c r="S34" s="8">
        <v>1205447</v>
      </c>
      <c r="T34" s="8">
        <v>3965750</v>
      </c>
      <c r="U34" s="8">
        <v>7374034</v>
      </c>
      <c r="V34" s="8">
        <v>12545231</v>
      </c>
      <c r="W34" s="8">
        <v>29105897</v>
      </c>
      <c r="X34" s="8">
        <v>60513464</v>
      </c>
      <c r="Y34" s="8">
        <v>-31407567</v>
      </c>
      <c r="Z34" s="2">
        <v>-51.9</v>
      </c>
      <c r="AA34" s="6">
        <v>60513464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208867496</v>
      </c>
      <c r="D36" s="33">
        <f>SUM(D25:D35)</f>
        <v>0</v>
      </c>
      <c r="E36" s="34">
        <f t="shared" si="1"/>
        <v>212836342</v>
      </c>
      <c r="F36" s="35">
        <f t="shared" si="1"/>
        <v>212836342</v>
      </c>
      <c r="G36" s="35">
        <f t="shared" si="1"/>
        <v>11877663</v>
      </c>
      <c r="H36" s="35">
        <f t="shared" si="1"/>
        <v>9217893</v>
      </c>
      <c r="I36" s="35">
        <f t="shared" si="1"/>
        <v>17690692</v>
      </c>
      <c r="J36" s="35">
        <f t="shared" si="1"/>
        <v>38786248</v>
      </c>
      <c r="K36" s="35">
        <f t="shared" si="1"/>
        <v>8086686</v>
      </c>
      <c r="L36" s="35">
        <f t="shared" si="1"/>
        <v>9273890</v>
      </c>
      <c r="M36" s="35">
        <f t="shared" si="1"/>
        <v>24752827</v>
      </c>
      <c r="N36" s="35">
        <f t="shared" si="1"/>
        <v>42113403</v>
      </c>
      <c r="O36" s="35">
        <f t="shared" si="1"/>
        <v>11036350</v>
      </c>
      <c r="P36" s="35">
        <f t="shared" si="1"/>
        <v>7054341</v>
      </c>
      <c r="Q36" s="35">
        <f t="shared" si="1"/>
        <v>16451869</v>
      </c>
      <c r="R36" s="35">
        <f t="shared" si="1"/>
        <v>34542560</v>
      </c>
      <c r="S36" s="35">
        <f t="shared" si="1"/>
        <v>7605148</v>
      </c>
      <c r="T36" s="35">
        <f t="shared" si="1"/>
        <v>16396748</v>
      </c>
      <c r="U36" s="35">
        <f t="shared" si="1"/>
        <v>22528174</v>
      </c>
      <c r="V36" s="35">
        <f t="shared" si="1"/>
        <v>46530070</v>
      </c>
      <c r="W36" s="35">
        <f t="shared" si="1"/>
        <v>161972281</v>
      </c>
      <c r="X36" s="35">
        <f t="shared" si="1"/>
        <v>211436342</v>
      </c>
      <c r="Y36" s="35">
        <f t="shared" si="1"/>
        <v>-49464061</v>
      </c>
      <c r="Z36" s="36">
        <f>+IF(X36&lt;&gt;0,+(Y36/X36)*100,0)</f>
        <v>-23.39430418257993</v>
      </c>
      <c r="AA36" s="33">
        <f>SUM(AA25:AA35)</f>
        <v>212836342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-12703858</v>
      </c>
      <c r="D38" s="46">
        <f>+D22-D36</f>
        <v>0</v>
      </c>
      <c r="E38" s="47">
        <f t="shared" si="2"/>
        <v>5271918</v>
      </c>
      <c r="F38" s="48">
        <f t="shared" si="2"/>
        <v>5271918</v>
      </c>
      <c r="G38" s="48">
        <f t="shared" si="2"/>
        <v>10645675</v>
      </c>
      <c r="H38" s="48">
        <f t="shared" si="2"/>
        <v>1002448</v>
      </c>
      <c r="I38" s="48">
        <f t="shared" si="2"/>
        <v>8781119</v>
      </c>
      <c r="J38" s="48">
        <f t="shared" si="2"/>
        <v>20429242</v>
      </c>
      <c r="K38" s="48">
        <f t="shared" si="2"/>
        <v>-4909658</v>
      </c>
      <c r="L38" s="48">
        <f t="shared" si="2"/>
        <v>85136</v>
      </c>
      <c r="M38" s="48">
        <f t="shared" si="2"/>
        <v>15280038</v>
      </c>
      <c r="N38" s="48">
        <f t="shared" si="2"/>
        <v>10455516</v>
      </c>
      <c r="O38" s="48">
        <f t="shared" si="2"/>
        <v>-2474058</v>
      </c>
      <c r="P38" s="48">
        <f t="shared" si="2"/>
        <v>3149333</v>
      </c>
      <c r="Q38" s="48">
        <f t="shared" si="2"/>
        <v>-5638697</v>
      </c>
      <c r="R38" s="48">
        <f t="shared" si="2"/>
        <v>-4963422</v>
      </c>
      <c r="S38" s="48">
        <f t="shared" si="2"/>
        <v>2987673</v>
      </c>
      <c r="T38" s="48">
        <f t="shared" si="2"/>
        <v>264253</v>
      </c>
      <c r="U38" s="48">
        <f t="shared" si="2"/>
        <v>-9944345</v>
      </c>
      <c r="V38" s="48">
        <f t="shared" si="2"/>
        <v>-6692419</v>
      </c>
      <c r="W38" s="48">
        <f t="shared" si="2"/>
        <v>19228917</v>
      </c>
      <c r="X38" s="48">
        <f>IF(F22=F36,0,X22-X36)</f>
        <v>3515389</v>
      </c>
      <c r="Y38" s="48">
        <f t="shared" si="2"/>
        <v>15713528</v>
      </c>
      <c r="Z38" s="49">
        <f>+IF(X38&lt;&gt;0,+(Y38/X38)*100,0)</f>
        <v>446.9925803374818</v>
      </c>
      <c r="AA38" s="46">
        <f>+AA22-AA36</f>
        <v>5271918</v>
      </c>
    </row>
    <row r="39" spans="1:27" ht="13.5">
      <c r="A39" s="23" t="s">
        <v>64</v>
      </c>
      <c r="B39" s="29"/>
      <c r="C39" s="6">
        <v>31062239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7995786</v>
      </c>
      <c r="N39" s="8">
        <v>7995786</v>
      </c>
      <c r="O39" s="8">
        <v>0</v>
      </c>
      <c r="P39" s="8">
        <v>0</v>
      </c>
      <c r="Q39" s="8">
        <v>0</v>
      </c>
      <c r="R39" s="8">
        <v>0</v>
      </c>
      <c r="S39" s="8">
        <v>8723350</v>
      </c>
      <c r="T39" s="8">
        <v>1031342</v>
      </c>
      <c r="U39" s="8">
        <v>6065638</v>
      </c>
      <c r="V39" s="8">
        <v>15820330</v>
      </c>
      <c r="W39" s="8">
        <v>23816116</v>
      </c>
      <c r="X39" s="8"/>
      <c r="Y39" s="8">
        <v>23816116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3505500</v>
      </c>
      <c r="F41" s="8">
        <v>3505500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3505500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18358381</v>
      </c>
      <c r="D42" s="55">
        <f>SUM(D38:D41)</f>
        <v>0</v>
      </c>
      <c r="E42" s="56">
        <f t="shared" si="3"/>
        <v>8777418</v>
      </c>
      <c r="F42" s="57">
        <f t="shared" si="3"/>
        <v>8777418</v>
      </c>
      <c r="G42" s="57">
        <f t="shared" si="3"/>
        <v>10645675</v>
      </c>
      <c r="H42" s="57">
        <f t="shared" si="3"/>
        <v>1002448</v>
      </c>
      <c r="I42" s="57">
        <f t="shared" si="3"/>
        <v>8781119</v>
      </c>
      <c r="J42" s="57">
        <f t="shared" si="3"/>
        <v>20429242</v>
      </c>
      <c r="K42" s="57">
        <f t="shared" si="3"/>
        <v>-4909658</v>
      </c>
      <c r="L42" s="57">
        <f t="shared" si="3"/>
        <v>85136</v>
      </c>
      <c r="M42" s="57">
        <f t="shared" si="3"/>
        <v>23275824</v>
      </c>
      <c r="N42" s="57">
        <f t="shared" si="3"/>
        <v>18451302</v>
      </c>
      <c r="O42" s="57">
        <f t="shared" si="3"/>
        <v>-2474058</v>
      </c>
      <c r="P42" s="57">
        <f t="shared" si="3"/>
        <v>3149333</v>
      </c>
      <c r="Q42" s="57">
        <f t="shared" si="3"/>
        <v>-5638697</v>
      </c>
      <c r="R42" s="57">
        <f t="shared" si="3"/>
        <v>-4963422</v>
      </c>
      <c r="S42" s="57">
        <f t="shared" si="3"/>
        <v>11711023</v>
      </c>
      <c r="T42" s="57">
        <f t="shared" si="3"/>
        <v>1295595</v>
      </c>
      <c r="U42" s="57">
        <f t="shared" si="3"/>
        <v>-3878707</v>
      </c>
      <c r="V42" s="57">
        <f t="shared" si="3"/>
        <v>9127911</v>
      </c>
      <c r="W42" s="57">
        <f t="shared" si="3"/>
        <v>43045033</v>
      </c>
      <c r="X42" s="57">
        <f t="shared" si="3"/>
        <v>3515389</v>
      </c>
      <c r="Y42" s="57">
        <f t="shared" si="3"/>
        <v>39529644</v>
      </c>
      <c r="Z42" s="58">
        <f>+IF(X42&lt;&gt;0,+(Y42/X42)*100,0)</f>
        <v>1124.474247373477</v>
      </c>
      <c r="AA42" s="55">
        <f>SUM(AA38:AA41)</f>
        <v>8777418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18358381</v>
      </c>
      <c r="D44" s="63">
        <f>+D42-D43</f>
        <v>0</v>
      </c>
      <c r="E44" s="64">
        <f t="shared" si="4"/>
        <v>8777418</v>
      </c>
      <c r="F44" s="65">
        <f t="shared" si="4"/>
        <v>8777418</v>
      </c>
      <c r="G44" s="65">
        <f t="shared" si="4"/>
        <v>10645675</v>
      </c>
      <c r="H44" s="65">
        <f t="shared" si="4"/>
        <v>1002448</v>
      </c>
      <c r="I44" s="65">
        <f t="shared" si="4"/>
        <v>8781119</v>
      </c>
      <c r="J44" s="65">
        <f t="shared" si="4"/>
        <v>20429242</v>
      </c>
      <c r="K44" s="65">
        <f t="shared" si="4"/>
        <v>-4909658</v>
      </c>
      <c r="L44" s="65">
        <f t="shared" si="4"/>
        <v>85136</v>
      </c>
      <c r="M44" s="65">
        <f t="shared" si="4"/>
        <v>23275824</v>
      </c>
      <c r="N44" s="65">
        <f t="shared" si="4"/>
        <v>18451302</v>
      </c>
      <c r="O44" s="65">
        <f t="shared" si="4"/>
        <v>-2474058</v>
      </c>
      <c r="P44" s="65">
        <f t="shared" si="4"/>
        <v>3149333</v>
      </c>
      <c r="Q44" s="65">
        <f t="shared" si="4"/>
        <v>-5638697</v>
      </c>
      <c r="R44" s="65">
        <f t="shared" si="4"/>
        <v>-4963422</v>
      </c>
      <c r="S44" s="65">
        <f t="shared" si="4"/>
        <v>11711023</v>
      </c>
      <c r="T44" s="65">
        <f t="shared" si="4"/>
        <v>1295595</v>
      </c>
      <c r="U44" s="65">
        <f t="shared" si="4"/>
        <v>-3878707</v>
      </c>
      <c r="V44" s="65">
        <f t="shared" si="4"/>
        <v>9127911</v>
      </c>
      <c r="W44" s="65">
        <f t="shared" si="4"/>
        <v>43045033</v>
      </c>
      <c r="X44" s="65">
        <f t="shared" si="4"/>
        <v>3515389</v>
      </c>
      <c r="Y44" s="65">
        <f t="shared" si="4"/>
        <v>39529644</v>
      </c>
      <c r="Z44" s="66">
        <f>+IF(X44&lt;&gt;0,+(Y44/X44)*100,0)</f>
        <v>1124.474247373477</v>
      </c>
      <c r="AA44" s="63">
        <f>+AA42-AA43</f>
        <v>8777418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18358381</v>
      </c>
      <c r="D46" s="55">
        <f>SUM(D44:D45)</f>
        <v>0</v>
      </c>
      <c r="E46" s="56">
        <f t="shared" si="5"/>
        <v>8777418</v>
      </c>
      <c r="F46" s="57">
        <f t="shared" si="5"/>
        <v>8777418</v>
      </c>
      <c r="G46" s="57">
        <f t="shared" si="5"/>
        <v>10645675</v>
      </c>
      <c r="H46" s="57">
        <f t="shared" si="5"/>
        <v>1002448</v>
      </c>
      <c r="I46" s="57">
        <f t="shared" si="5"/>
        <v>8781119</v>
      </c>
      <c r="J46" s="57">
        <f t="shared" si="5"/>
        <v>20429242</v>
      </c>
      <c r="K46" s="57">
        <f t="shared" si="5"/>
        <v>-4909658</v>
      </c>
      <c r="L46" s="57">
        <f t="shared" si="5"/>
        <v>85136</v>
      </c>
      <c r="M46" s="57">
        <f t="shared" si="5"/>
        <v>23275824</v>
      </c>
      <c r="N46" s="57">
        <f t="shared" si="5"/>
        <v>18451302</v>
      </c>
      <c r="O46" s="57">
        <f t="shared" si="5"/>
        <v>-2474058</v>
      </c>
      <c r="P46" s="57">
        <f t="shared" si="5"/>
        <v>3149333</v>
      </c>
      <c r="Q46" s="57">
        <f t="shared" si="5"/>
        <v>-5638697</v>
      </c>
      <c r="R46" s="57">
        <f t="shared" si="5"/>
        <v>-4963422</v>
      </c>
      <c r="S46" s="57">
        <f t="shared" si="5"/>
        <v>11711023</v>
      </c>
      <c r="T46" s="57">
        <f t="shared" si="5"/>
        <v>1295595</v>
      </c>
      <c r="U46" s="57">
        <f t="shared" si="5"/>
        <v>-3878707</v>
      </c>
      <c r="V46" s="57">
        <f t="shared" si="5"/>
        <v>9127911</v>
      </c>
      <c r="W46" s="57">
        <f t="shared" si="5"/>
        <v>43045033</v>
      </c>
      <c r="X46" s="57">
        <f t="shared" si="5"/>
        <v>3515389</v>
      </c>
      <c r="Y46" s="57">
        <f t="shared" si="5"/>
        <v>39529644</v>
      </c>
      <c r="Z46" s="58">
        <f>+IF(X46&lt;&gt;0,+(Y46/X46)*100,0)</f>
        <v>1124.474247373477</v>
      </c>
      <c r="AA46" s="55">
        <f>SUM(AA44:AA45)</f>
        <v>8777418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18358381</v>
      </c>
      <c r="D48" s="71">
        <f>SUM(D46:D47)</f>
        <v>0</v>
      </c>
      <c r="E48" s="72">
        <f t="shared" si="6"/>
        <v>8777418</v>
      </c>
      <c r="F48" s="73">
        <f t="shared" si="6"/>
        <v>8777418</v>
      </c>
      <c r="G48" s="73">
        <f t="shared" si="6"/>
        <v>10645675</v>
      </c>
      <c r="H48" s="74">
        <f t="shared" si="6"/>
        <v>1002448</v>
      </c>
      <c r="I48" s="74">
        <f t="shared" si="6"/>
        <v>8781119</v>
      </c>
      <c r="J48" s="74">
        <f t="shared" si="6"/>
        <v>20429242</v>
      </c>
      <c r="K48" s="74">
        <f t="shared" si="6"/>
        <v>-4909658</v>
      </c>
      <c r="L48" s="74">
        <f t="shared" si="6"/>
        <v>85136</v>
      </c>
      <c r="M48" s="73">
        <f t="shared" si="6"/>
        <v>23275824</v>
      </c>
      <c r="N48" s="73">
        <f t="shared" si="6"/>
        <v>18451302</v>
      </c>
      <c r="O48" s="74">
        <f t="shared" si="6"/>
        <v>-2474058</v>
      </c>
      <c r="P48" s="74">
        <f t="shared" si="6"/>
        <v>3149333</v>
      </c>
      <c r="Q48" s="74">
        <f t="shared" si="6"/>
        <v>-5638697</v>
      </c>
      <c r="R48" s="74">
        <f t="shared" si="6"/>
        <v>-4963422</v>
      </c>
      <c r="S48" s="74">
        <f t="shared" si="6"/>
        <v>11711023</v>
      </c>
      <c r="T48" s="73">
        <f t="shared" si="6"/>
        <v>1295595</v>
      </c>
      <c r="U48" s="73">
        <f t="shared" si="6"/>
        <v>-3878707</v>
      </c>
      <c r="V48" s="74">
        <f t="shared" si="6"/>
        <v>9127911</v>
      </c>
      <c r="W48" s="74">
        <f t="shared" si="6"/>
        <v>43045033</v>
      </c>
      <c r="X48" s="74">
        <f t="shared" si="6"/>
        <v>3515389</v>
      </c>
      <c r="Y48" s="74">
        <f t="shared" si="6"/>
        <v>39529644</v>
      </c>
      <c r="Z48" s="75">
        <f>+IF(X48&lt;&gt;0,+(Y48/X48)*100,0)</f>
        <v>1124.474247373477</v>
      </c>
      <c r="AA48" s="76">
        <f>SUM(AA46:AA47)</f>
        <v>8777418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7741113</v>
      </c>
      <c r="D5" s="6">
        <v>0</v>
      </c>
      <c r="E5" s="7">
        <v>17908495</v>
      </c>
      <c r="F5" s="8">
        <v>17908000</v>
      </c>
      <c r="G5" s="8">
        <v>634404</v>
      </c>
      <c r="H5" s="8">
        <v>1423179</v>
      </c>
      <c r="I5" s="8">
        <v>1423483</v>
      </c>
      <c r="J5" s="8">
        <v>3481066</v>
      </c>
      <c r="K5" s="8">
        <v>1608655</v>
      </c>
      <c r="L5" s="8">
        <v>2015871</v>
      </c>
      <c r="M5" s="8">
        <v>1328223</v>
      </c>
      <c r="N5" s="8">
        <v>4952749</v>
      </c>
      <c r="O5" s="8">
        <v>1327501</v>
      </c>
      <c r="P5" s="8">
        <v>1327537</v>
      </c>
      <c r="Q5" s="8">
        <v>1326031</v>
      </c>
      <c r="R5" s="8">
        <v>3981069</v>
      </c>
      <c r="S5" s="8">
        <v>1046889</v>
      </c>
      <c r="T5" s="8">
        <v>1045946</v>
      </c>
      <c r="U5" s="8">
        <v>1613692</v>
      </c>
      <c r="V5" s="8">
        <v>3706527</v>
      </c>
      <c r="W5" s="8">
        <v>16121411</v>
      </c>
      <c r="X5" s="8">
        <v>17908495</v>
      </c>
      <c r="Y5" s="8">
        <v>-1787084</v>
      </c>
      <c r="Z5" s="2">
        <v>-9.98</v>
      </c>
      <c r="AA5" s="6">
        <v>17908000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1371</v>
      </c>
      <c r="V6" s="8">
        <v>1371</v>
      </c>
      <c r="W6" s="8">
        <v>1371</v>
      </c>
      <c r="X6" s="8"/>
      <c r="Y6" s="8">
        <v>1371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20416065</v>
      </c>
      <c r="D7" s="6">
        <v>0</v>
      </c>
      <c r="E7" s="7">
        <v>24414858</v>
      </c>
      <c r="F7" s="8">
        <v>24459000</v>
      </c>
      <c r="G7" s="8">
        <v>2296996</v>
      </c>
      <c r="H7" s="8">
        <v>2740566</v>
      </c>
      <c r="I7" s="8">
        <v>2159963</v>
      </c>
      <c r="J7" s="8">
        <v>7197525</v>
      </c>
      <c r="K7" s="8">
        <v>175</v>
      </c>
      <c r="L7" s="8">
        <v>2030779</v>
      </c>
      <c r="M7" s="8">
        <v>1834116</v>
      </c>
      <c r="N7" s="8">
        <v>3865070</v>
      </c>
      <c r="O7" s="8">
        <v>2213978</v>
      </c>
      <c r="P7" s="8">
        <v>1913540</v>
      </c>
      <c r="Q7" s="8">
        <v>1932173</v>
      </c>
      <c r="R7" s="8">
        <v>6059691</v>
      </c>
      <c r="S7" s="8">
        <v>1875725</v>
      </c>
      <c r="T7" s="8">
        <v>1872163</v>
      </c>
      <c r="U7" s="8">
        <v>1356902</v>
      </c>
      <c r="V7" s="8">
        <v>5104790</v>
      </c>
      <c r="W7" s="8">
        <v>22227076</v>
      </c>
      <c r="X7" s="8">
        <v>24459493</v>
      </c>
      <c r="Y7" s="8">
        <v>-2232417</v>
      </c>
      <c r="Z7" s="2">
        <v>-9.13</v>
      </c>
      <c r="AA7" s="6">
        <v>24459000</v>
      </c>
    </row>
    <row r="8" spans="1:27" ht="13.5">
      <c r="A8" s="25" t="s">
        <v>35</v>
      </c>
      <c r="B8" s="24"/>
      <c r="C8" s="6">
        <v>22430759</v>
      </c>
      <c r="D8" s="6">
        <v>0</v>
      </c>
      <c r="E8" s="7">
        <v>22518648</v>
      </c>
      <c r="F8" s="8">
        <v>22164000</v>
      </c>
      <c r="G8" s="8">
        <v>2144873</v>
      </c>
      <c r="H8" s="8">
        <v>2092093</v>
      </c>
      <c r="I8" s="8">
        <v>2027435</v>
      </c>
      <c r="J8" s="8">
        <v>6264401</v>
      </c>
      <c r="K8" s="8">
        <v>2268402</v>
      </c>
      <c r="L8" s="8">
        <v>2222386</v>
      </c>
      <c r="M8" s="8">
        <v>2053176</v>
      </c>
      <c r="N8" s="8">
        <v>6543964</v>
      </c>
      <c r="O8" s="8">
        <v>1956049</v>
      </c>
      <c r="P8" s="8">
        <v>1929515</v>
      </c>
      <c r="Q8" s="8">
        <v>1901259</v>
      </c>
      <c r="R8" s="8">
        <v>5786823</v>
      </c>
      <c r="S8" s="8">
        <v>1650694</v>
      </c>
      <c r="T8" s="8">
        <v>1481584</v>
      </c>
      <c r="U8" s="8">
        <v>2008530</v>
      </c>
      <c r="V8" s="8">
        <v>5140808</v>
      </c>
      <c r="W8" s="8">
        <v>23735996</v>
      </c>
      <c r="X8" s="8">
        <v>15989092</v>
      </c>
      <c r="Y8" s="8">
        <v>7746904</v>
      </c>
      <c r="Z8" s="2">
        <v>48.45</v>
      </c>
      <c r="AA8" s="6">
        <v>22164000</v>
      </c>
    </row>
    <row r="9" spans="1:27" ht="13.5">
      <c r="A9" s="25" t="s">
        <v>36</v>
      </c>
      <c r="B9" s="24"/>
      <c r="C9" s="6">
        <v>20041906</v>
      </c>
      <c r="D9" s="6">
        <v>0</v>
      </c>
      <c r="E9" s="7">
        <v>18412899</v>
      </c>
      <c r="F9" s="8">
        <v>18413000</v>
      </c>
      <c r="G9" s="8">
        <v>1698437</v>
      </c>
      <c r="H9" s="8">
        <v>1697774</v>
      </c>
      <c r="I9" s="8">
        <v>1697829</v>
      </c>
      <c r="J9" s="8">
        <v>5094040</v>
      </c>
      <c r="K9" s="8">
        <v>1767584</v>
      </c>
      <c r="L9" s="8">
        <v>1692374</v>
      </c>
      <c r="M9" s="8">
        <v>1692264</v>
      </c>
      <c r="N9" s="8">
        <v>5152222</v>
      </c>
      <c r="O9" s="8">
        <v>1687057</v>
      </c>
      <c r="P9" s="8">
        <v>1687719</v>
      </c>
      <c r="Q9" s="8">
        <v>1686341</v>
      </c>
      <c r="R9" s="8">
        <v>5061117</v>
      </c>
      <c r="S9" s="8">
        <v>1406116</v>
      </c>
      <c r="T9" s="8">
        <v>1407385</v>
      </c>
      <c r="U9" s="8">
        <v>1689731</v>
      </c>
      <c r="V9" s="8">
        <v>4503232</v>
      </c>
      <c r="W9" s="8">
        <v>19810611</v>
      </c>
      <c r="X9" s="8">
        <v>18412899</v>
      </c>
      <c r="Y9" s="8">
        <v>1397712</v>
      </c>
      <c r="Z9" s="2">
        <v>7.59</v>
      </c>
      <c r="AA9" s="6">
        <v>18413000</v>
      </c>
    </row>
    <row r="10" spans="1:27" ht="13.5">
      <c r="A10" s="25" t="s">
        <v>37</v>
      </c>
      <c r="B10" s="24"/>
      <c r="C10" s="6">
        <v>9803998</v>
      </c>
      <c r="D10" s="6">
        <v>0</v>
      </c>
      <c r="E10" s="7">
        <v>8836486</v>
      </c>
      <c r="F10" s="26">
        <v>11337000</v>
      </c>
      <c r="G10" s="26">
        <v>988221</v>
      </c>
      <c r="H10" s="26">
        <v>801239</v>
      </c>
      <c r="I10" s="26">
        <v>801124</v>
      </c>
      <c r="J10" s="26">
        <v>2590584</v>
      </c>
      <c r="K10" s="26">
        <v>0</v>
      </c>
      <c r="L10" s="26">
        <v>798124</v>
      </c>
      <c r="M10" s="26">
        <v>798124</v>
      </c>
      <c r="N10" s="26">
        <v>1596248</v>
      </c>
      <c r="O10" s="26">
        <v>796147</v>
      </c>
      <c r="P10" s="26">
        <v>797055</v>
      </c>
      <c r="Q10" s="26">
        <v>796861</v>
      </c>
      <c r="R10" s="26">
        <v>2390063</v>
      </c>
      <c r="S10" s="26">
        <v>631784</v>
      </c>
      <c r="T10" s="26">
        <v>632031</v>
      </c>
      <c r="U10" s="26">
        <v>697793</v>
      </c>
      <c r="V10" s="26">
        <v>1961608</v>
      </c>
      <c r="W10" s="26">
        <v>8538503</v>
      </c>
      <c r="X10" s="26">
        <v>8836486</v>
      </c>
      <c r="Y10" s="26">
        <v>-297983</v>
      </c>
      <c r="Z10" s="27">
        <v>-3.37</v>
      </c>
      <c r="AA10" s="28">
        <v>11337000</v>
      </c>
    </row>
    <row r="11" spans="1:27" ht="13.5">
      <c r="A11" s="25" t="s">
        <v>38</v>
      </c>
      <c r="B11" s="29"/>
      <c r="C11" s="6">
        <v>3247</v>
      </c>
      <c r="D11" s="6">
        <v>0</v>
      </c>
      <c r="E11" s="7">
        <v>129000</v>
      </c>
      <c r="F11" s="8">
        <v>211000</v>
      </c>
      <c r="G11" s="8">
        <v>32052</v>
      </c>
      <c r="H11" s="8">
        <v>40566</v>
      </c>
      <c r="I11" s="8">
        <v>34789</v>
      </c>
      <c r="J11" s="8">
        <v>107407</v>
      </c>
      <c r="K11" s="8">
        <v>20440</v>
      </c>
      <c r="L11" s="8">
        <v>19488</v>
      </c>
      <c r="M11" s="8">
        <v>24182</v>
      </c>
      <c r="N11" s="8">
        <v>64110</v>
      </c>
      <c r="O11" s="8">
        <v>24503</v>
      </c>
      <c r="P11" s="8">
        <v>23851</v>
      </c>
      <c r="Q11" s="8">
        <v>45213</v>
      </c>
      <c r="R11" s="8">
        <v>93567</v>
      </c>
      <c r="S11" s="8">
        <v>51332</v>
      </c>
      <c r="T11" s="8">
        <v>3550</v>
      </c>
      <c r="U11" s="8">
        <v>13734</v>
      </c>
      <c r="V11" s="8">
        <v>68616</v>
      </c>
      <c r="W11" s="8">
        <v>333700</v>
      </c>
      <c r="X11" s="8">
        <v>129000</v>
      </c>
      <c r="Y11" s="8">
        <v>204700</v>
      </c>
      <c r="Z11" s="2">
        <v>158.68</v>
      </c>
      <c r="AA11" s="6">
        <v>211000</v>
      </c>
    </row>
    <row r="12" spans="1:27" ht="13.5">
      <c r="A12" s="25" t="s">
        <v>39</v>
      </c>
      <c r="B12" s="29"/>
      <c r="C12" s="6">
        <v>244250</v>
      </c>
      <c r="D12" s="6">
        <v>0</v>
      </c>
      <c r="E12" s="7">
        <v>48723</v>
      </c>
      <c r="F12" s="8">
        <v>100000</v>
      </c>
      <c r="G12" s="8">
        <v>1156</v>
      </c>
      <c r="H12" s="8">
        <v>1144</v>
      </c>
      <c r="I12" s="8">
        <v>4985</v>
      </c>
      <c r="J12" s="8">
        <v>7285</v>
      </c>
      <c r="K12" s="8">
        <v>4351</v>
      </c>
      <c r="L12" s="8">
        <v>3139</v>
      </c>
      <c r="M12" s="8">
        <v>4389</v>
      </c>
      <c r="N12" s="8">
        <v>11879</v>
      </c>
      <c r="O12" s="8">
        <v>3976</v>
      </c>
      <c r="P12" s="8">
        <v>3445</v>
      </c>
      <c r="Q12" s="8">
        <v>2392</v>
      </c>
      <c r="R12" s="8">
        <v>9813</v>
      </c>
      <c r="S12" s="8">
        <v>1650</v>
      </c>
      <c r="T12" s="8">
        <v>531</v>
      </c>
      <c r="U12" s="8">
        <v>12487</v>
      </c>
      <c r="V12" s="8">
        <v>14668</v>
      </c>
      <c r="W12" s="8">
        <v>43645</v>
      </c>
      <c r="X12" s="8">
        <v>48723</v>
      </c>
      <c r="Y12" s="8">
        <v>-5078</v>
      </c>
      <c r="Z12" s="2">
        <v>-10.42</v>
      </c>
      <c r="AA12" s="6">
        <v>100000</v>
      </c>
    </row>
    <row r="13" spans="1:27" ht="13.5">
      <c r="A13" s="23" t="s">
        <v>40</v>
      </c>
      <c r="B13" s="29"/>
      <c r="C13" s="6">
        <v>314702</v>
      </c>
      <c r="D13" s="6">
        <v>0</v>
      </c>
      <c r="E13" s="7">
        <v>1317</v>
      </c>
      <c r="F13" s="8">
        <v>98000</v>
      </c>
      <c r="G13" s="8">
        <v>50</v>
      </c>
      <c r="H13" s="8">
        <v>0</v>
      </c>
      <c r="I13" s="8">
        <v>0</v>
      </c>
      <c r="J13" s="8">
        <v>50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4114</v>
      </c>
      <c r="V13" s="8">
        <v>4114</v>
      </c>
      <c r="W13" s="8">
        <v>4164</v>
      </c>
      <c r="X13" s="8">
        <v>22232</v>
      </c>
      <c r="Y13" s="8">
        <v>-18068</v>
      </c>
      <c r="Z13" s="2">
        <v>-81.27</v>
      </c>
      <c r="AA13" s="6">
        <v>98000</v>
      </c>
    </row>
    <row r="14" spans="1:27" ht="13.5">
      <c r="A14" s="23" t="s">
        <v>41</v>
      </c>
      <c r="B14" s="29"/>
      <c r="C14" s="6">
        <v>7187180</v>
      </c>
      <c r="D14" s="6">
        <v>0</v>
      </c>
      <c r="E14" s="7">
        <v>6510000</v>
      </c>
      <c r="F14" s="8">
        <v>8511000</v>
      </c>
      <c r="G14" s="8">
        <v>-45</v>
      </c>
      <c r="H14" s="8">
        <v>0</v>
      </c>
      <c r="I14" s="8">
        <v>-58440</v>
      </c>
      <c r="J14" s="8">
        <v>-58485</v>
      </c>
      <c r="K14" s="8">
        <v>-7</v>
      </c>
      <c r="L14" s="8">
        <v>3973298</v>
      </c>
      <c r="M14" s="8">
        <v>426064</v>
      </c>
      <c r="N14" s="8">
        <v>4399355</v>
      </c>
      <c r="O14" s="8">
        <v>2350140</v>
      </c>
      <c r="P14" s="8">
        <v>505609</v>
      </c>
      <c r="Q14" s="8">
        <v>532199</v>
      </c>
      <c r="R14" s="8">
        <v>3387948</v>
      </c>
      <c r="S14" s="8">
        <v>551117</v>
      </c>
      <c r="T14" s="8">
        <v>663780</v>
      </c>
      <c r="U14" s="8">
        <v>-2712071</v>
      </c>
      <c r="V14" s="8">
        <v>-1497174</v>
      </c>
      <c r="W14" s="8">
        <v>6231644</v>
      </c>
      <c r="X14" s="8">
        <v>6510000</v>
      </c>
      <c r="Y14" s="8">
        <v>-278356</v>
      </c>
      <c r="Z14" s="2">
        <v>-4.28</v>
      </c>
      <c r="AA14" s="6">
        <v>8511000</v>
      </c>
    </row>
    <row r="15" spans="1:27" ht="13.5">
      <c r="A15" s="23" t="s">
        <v>42</v>
      </c>
      <c r="B15" s="29"/>
      <c r="C15" s="6">
        <v>5026</v>
      </c>
      <c r="D15" s="6">
        <v>0</v>
      </c>
      <c r="E15" s="7">
        <v>0</v>
      </c>
      <c r="F15" s="8">
        <v>10000</v>
      </c>
      <c r="G15" s="8">
        <v>0</v>
      </c>
      <c r="H15" s="8">
        <v>0</v>
      </c>
      <c r="I15" s="8">
        <v>2335</v>
      </c>
      <c r="J15" s="8">
        <v>2335</v>
      </c>
      <c r="K15" s="8">
        <v>0</v>
      </c>
      <c r="L15" s="8">
        <v>0</v>
      </c>
      <c r="M15" s="8">
        <v>2357</v>
      </c>
      <c r="N15" s="8">
        <v>2357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4692</v>
      </c>
      <c r="X15" s="8">
        <v>11884</v>
      </c>
      <c r="Y15" s="8">
        <v>-7192</v>
      </c>
      <c r="Z15" s="2">
        <v>-60.52</v>
      </c>
      <c r="AA15" s="6">
        <v>10000</v>
      </c>
    </row>
    <row r="16" spans="1:27" ht="13.5">
      <c r="A16" s="23" t="s">
        <v>43</v>
      </c>
      <c r="B16" s="29"/>
      <c r="C16" s="6">
        <v>16005</v>
      </c>
      <c r="D16" s="6">
        <v>0</v>
      </c>
      <c r="E16" s="7">
        <v>247500</v>
      </c>
      <c r="F16" s="8">
        <v>27000</v>
      </c>
      <c r="G16" s="8">
        <v>1491</v>
      </c>
      <c r="H16" s="8">
        <v>3289</v>
      </c>
      <c r="I16" s="8">
        <v>2105</v>
      </c>
      <c r="J16" s="8">
        <v>6885</v>
      </c>
      <c r="K16" s="8">
        <v>3860</v>
      </c>
      <c r="L16" s="8">
        <v>439</v>
      </c>
      <c r="M16" s="8">
        <v>0</v>
      </c>
      <c r="N16" s="8">
        <v>4299</v>
      </c>
      <c r="O16" s="8">
        <v>13640</v>
      </c>
      <c r="P16" s="8">
        <v>2719</v>
      </c>
      <c r="Q16" s="8">
        <v>7105</v>
      </c>
      <c r="R16" s="8">
        <v>23464</v>
      </c>
      <c r="S16" s="8">
        <v>2851</v>
      </c>
      <c r="T16" s="8">
        <v>877</v>
      </c>
      <c r="U16" s="8">
        <v>1491</v>
      </c>
      <c r="V16" s="8">
        <v>5219</v>
      </c>
      <c r="W16" s="8">
        <v>39867</v>
      </c>
      <c r="X16" s="8">
        <v>247500</v>
      </c>
      <c r="Y16" s="8">
        <v>-207633</v>
      </c>
      <c r="Z16" s="2">
        <v>-83.89</v>
      </c>
      <c r="AA16" s="6">
        <v>27000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84321233</v>
      </c>
      <c r="D19" s="6">
        <v>0</v>
      </c>
      <c r="E19" s="7">
        <v>93392000</v>
      </c>
      <c r="F19" s="8">
        <v>85160000</v>
      </c>
      <c r="G19" s="8">
        <v>46279522</v>
      </c>
      <c r="H19" s="8">
        <v>0</v>
      </c>
      <c r="I19" s="8">
        <v>1836675</v>
      </c>
      <c r="J19" s="8">
        <v>48116197</v>
      </c>
      <c r="K19" s="8">
        <v>2513783</v>
      </c>
      <c r="L19" s="8">
        <v>8767730</v>
      </c>
      <c r="M19" s="8">
        <v>0</v>
      </c>
      <c r="N19" s="8">
        <v>11281513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22980000</v>
      </c>
      <c r="V19" s="8">
        <v>22980000</v>
      </c>
      <c r="W19" s="8">
        <v>82377710</v>
      </c>
      <c r="X19" s="8">
        <v>88607000</v>
      </c>
      <c r="Y19" s="8">
        <v>-6229290</v>
      </c>
      <c r="Z19" s="2">
        <v>-7.03</v>
      </c>
      <c r="AA19" s="6">
        <v>85160000</v>
      </c>
    </row>
    <row r="20" spans="1:27" ht="13.5">
      <c r="A20" s="23" t="s">
        <v>47</v>
      </c>
      <c r="B20" s="29"/>
      <c r="C20" s="6">
        <v>438619</v>
      </c>
      <c r="D20" s="6">
        <v>0</v>
      </c>
      <c r="E20" s="7">
        <v>263000</v>
      </c>
      <c r="F20" s="26">
        <v>3710000</v>
      </c>
      <c r="G20" s="26">
        <v>2222404</v>
      </c>
      <c r="H20" s="26">
        <v>2571175</v>
      </c>
      <c r="I20" s="26">
        <v>1121211</v>
      </c>
      <c r="J20" s="26">
        <v>5914790</v>
      </c>
      <c r="K20" s="26">
        <v>1563150</v>
      </c>
      <c r="L20" s="26">
        <v>-242532</v>
      </c>
      <c r="M20" s="26">
        <v>-268930</v>
      </c>
      <c r="N20" s="26">
        <v>1051688</v>
      </c>
      <c r="O20" s="26">
        <v>85</v>
      </c>
      <c r="P20" s="26">
        <v>1415630</v>
      </c>
      <c r="Q20" s="26">
        <v>1474624</v>
      </c>
      <c r="R20" s="26">
        <v>2890339</v>
      </c>
      <c r="S20" s="26">
        <v>-941499</v>
      </c>
      <c r="T20" s="26">
        <v>28473</v>
      </c>
      <c r="U20" s="26">
        <v>-956749</v>
      </c>
      <c r="V20" s="26">
        <v>-1869775</v>
      </c>
      <c r="W20" s="26">
        <v>7987042</v>
      </c>
      <c r="X20" s="26">
        <v>263405</v>
      </c>
      <c r="Y20" s="26">
        <v>7723637</v>
      </c>
      <c r="Z20" s="27">
        <v>2932.23</v>
      </c>
      <c r="AA20" s="28">
        <v>3710000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172964103</v>
      </c>
      <c r="D22" s="33">
        <f>SUM(D5:D21)</f>
        <v>0</v>
      </c>
      <c r="E22" s="34">
        <f t="shared" si="0"/>
        <v>192682926</v>
      </c>
      <c r="F22" s="35">
        <f t="shared" si="0"/>
        <v>192108000</v>
      </c>
      <c r="G22" s="35">
        <f t="shared" si="0"/>
        <v>56299561</v>
      </c>
      <c r="H22" s="35">
        <f t="shared" si="0"/>
        <v>11371025</v>
      </c>
      <c r="I22" s="35">
        <f t="shared" si="0"/>
        <v>11053494</v>
      </c>
      <c r="J22" s="35">
        <f t="shared" si="0"/>
        <v>78724080</v>
      </c>
      <c r="K22" s="35">
        <f t="shared" si="0"/>
        <v>9750393</v>
      </c>
      <c r="L22" s="35">
        <f t="shared" si="0"/>
        <v>21281096</v>
      </c>
      <c r="M22" s="35">
        <f t="shared" si="0"/>
        <v>7893965</v>
      </c>
      <c r="N22" s="35">
        <f t="shared" si="0"/>
        <v>38925454</v>
      </c>
      <c r="O22" s="35">
        <f t="shared" si="0"/>
        <v>10373076</v>
      </c>
      <c r="P22" s="35">
        <f t="shared" si="0"/>
        <v>9606620</v>
      </c>
      <c r="Q22" s="35">
        <f t="shared" si="0"/>
        <v>9704198</v>
      </c>
      <c r="R22" s="35">
        <f t="shared" si="0"/>
        <v>29683894</v>
      </c>
      <c r="S22" s="35">
        <f t="shared" si="0"/>
        <v>6276659</v>
      </c>
      <c r="T22" s="35">
        <f t="shared" si="0"/>
        <v>7136320</v>
      </c>
      <c r="U22" s="35">
        <f t="shared" si="0"/>
        <v>26711025</v>
      </c>
      <c r="V22" s="35">
        <f t="shared" si="0"/>
        <v>40124004</v>
      </c>
      <c r="W22" s="35">
        <f t="shared" si="0"/>
        <v>187457432</v>
      </c>
      <c r="X22" s="35">
        <f t="shared" si="0"/>
        <v>181446209</v>
      </c>
      <c r="Y22" s="35">
        <f t="shared" si="0"/>
        <v>6011223</v>
      </c>
      <c r="Z22" s="36">
        <f>+IF(X22&lt;&gt;0,+(Y22/X22)*100,0)</f>
        <v>3.312950451337344</v>
      </c>
      <c r="AA22" s="33">
        <f>SUM(AA5:AA21)</f>
        <v>192108000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60384468</v>
      </c>
      <c r="D25" s="6">
        <v>0</v>
      </c>
      <c r="E25" s="7">
        <v>64554487</v>
      </c>
      <c r="F25" s="8">
        <v>66054000</v>
      </c>
      <c r="G25" s="8">
        <v>4477713</v>
      </c>
      <c r="H25" s="8">
        <v>4735238</v>
      </c>
      <c r="I25" s="8">
        <v>4771996</v>
      </c>
      <c r="J25" s="8">
        <v>13984947</v>
      </c>
      <c r="K25" s="8">
        <v>5537293</v>
      </c>
      <c r="L25" s="8">
        <v>6262709</v>
      </c>
      <c r="M25" s="8">
        <v>5312470</v>
      </c>
      <c r="N25" s="8">
        <v>17112472</v>
      </c>
      <c r="O25" s="8">
        <v>5075772</v>
      </c>
      <c r="P25" s="8">
        <v>5101783</v>
      </c>
      <c r="Q25" s="8">
        <v>6119639</v>
      </c>
      <c r="R25" s="8">
        <v>16297194</v>
      </c>
      <c r="S25" s="8">
        <v>6370255</v>
      </c>
      <c r="T25" s="8">
        <v>6113942</v>
      </c>
      <c r="U25" s="8">
        <v>7036416</v>
      </c>
      <c r="V25" s="8">
        <v>19520613</v>
      </c>
      <c r="W25" s="8">
        <v>66915226</v>
      </c>
      <c r="X25" s="8">
        <v>64554487</v>
      </c>
      <c r="Y25" s="8">
        <v>2360739</v>
      </c>
      <c r="Z25" s="2">
        <v>3.66</v>
      </c>
      <c r="AA25" s="6">
        <v>66054000</v>
      </c>
    </row>
    <row r="26" spans="1:27" ht="13.5">
      <c r="A26" s="25" t="s">
        <v>52</v>
      </c>
      <c r="B26" s="24"/>
      <c r="C26" s="6">
        <v>5438660</v>
      </c>
      <c r="D26" s="6">
        <v>0</v>
      </c>
      <c r="E26" s="7">
        <v>6712380</v>
      </c>
      <c r="F26" s="8">
        <v>6712000</v>
      </c>
      <c r="G26" s="8">
        <v>404164</v>
      </c>
      <c r="H26" s="8">
        <v>341083</v>
      </c>
      <c r="I26" s="8">
        <v>341363</v>
      </c>
      <c r="J26" s="8">
        <v>1086610</v>
      </c>
      <c r="K26" s="8">
        <v>551578</v>
      </c>
      <c r="L26" s="8">
        <v>345640</v>
      </c>
      <c r="M26" s="8">
        <v>392640</v>
      </c>
      <c r="N26" s="8">
        <v>1289858</v>
      </c>
      <c r="O26" s="8">
        <v>383033</v>
      </c>
      <c r="P26" s="8">
        <v>381242</v>
      </c>
      <c r="Q26" s="8">
        <v>377352</v>
      </c>
      <c r="R26" s="8">
        <v>1141627</v>
      </c>
      <c r="S26" s="8">
        <v>370101</v>
      </c>
      <c r="T26" s="8">
        <v>396415</v>
      </c>
      <c r="U26" s="8">
        <v>482371</v>
      </c>
      <c r="V26" s="8">
        <v>1248887</v>
      </c>
      <c r="W26" s="8">
        <v>4766982</v>
      </c>
      <c r="X26" s="8">
        <v>6712380</v>
      </c>
      <c r="Y26" s="8">
        <v>-1945398</v>
      </c>
      <c r="Z26" s="2">
        <v>-28.98</v>
      </c>
      <c r="AA26" s="6">
        <v>6712000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11868849</v>
      </c>
      <c r="F27" s="8">
        <v>39837453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11868849</v>
      </c>
      <c r="Y27" s="8">
        <v>-11868849</v>
      </c>
      <c r="Z27" s="2">
        <v>-100</v>
      </c>
      <c r="AA27" s="6">
        <v>39837453</v>
      </c>
    </row>
    <row r="28" spans="1:27" ht="13.5">
      <c r="A28" s="25" t="s">
        <v>54</v>
      </c>
      <c r="B28" s="24"/>
      <c r="C28" s="6">
        <v>1474137</v>
      </c>
      <c r="D28" s="6">
        <v>0</v>
      </c>
      <c r="E28" s="7">
        <v>1007040</v>
      </c>
      <c r="F28" s="8">
        <v>28790069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1007040</v>
      </c>
      <c r="Y28" s="8">
        <v>-1007040</v>
      </c>
      <c r="Z28" s="2">
        <v>-100</v>
      </c>
      <c r="AA28" s="6">
        <v>28790069</v>
      </c>
    </row>
    <row r="29" spans="1:27" ht="13.5">
      <c r="A29" s="25" t="s">
        <v>55</v>
      </c>
      <c r="B29" s="24"/>
      <c r="C29" s="6">
        <v>1610206</v>
      </c>
      <c r="D29" s="6">
        <v>0</v>
      </c>
      <c r="E29" s="7">
        <v>0</v>
      </c>
      <c r="F29" s="8">
        <v>0</v>
      </c>
      <c r="G29" s="8">
        <v>0</v>
      </c>
      <c r="H29" s="8">
        <v>18</v>
      </c>
      <c r="I29" s="8">
        <v>227629</v>
      </c>
      <c r="J29" s="8">
        <v>227647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188207</v>
      </c>
      <c r="V29" s="8">
        <v>188207</v>
      </c>
      <c r="W29" s="8">
        <v>415854</v>
      </c>
      <c r="X29" s="8">
        <v>1315716</v>
      </c>
      <c r="Y29" s="8">
        <v>-899862</v>
      </c>
      <c r="Z29" s="2">
        <v>-68.39</v>
      </c>
      <c r="AA29" s="6">
        <v>0</v>
      </c>
    </row>
    <row r="30" spans="1:27" ht="13.5">
      <c r="A30" s="25" t="s">
        <v>56</v>
      </c>
      <c r="B30" s="24"/>
      <c r="C30" s="6">
        <v>19568848</v>
      </c>
      <c r="D30" s="6">
        <v>0</v>
      </c>
      <c r="E30" s="7">
        <v>35298225</v>
      </c>
      <c r="F30" s="8">
        <v>35298000</v>
      </c>
      <c r="G30" s="8">
        <v>0</v>
      </c>
      <c r="H30" s="8">
        <v>910688</v>
      </c>
      <c r="I30" s="8">
        <v>5597115</v>
      </c>
      <c r="J30" s="8">
        <v>6507803</v>
      </c>
      <c r="K30" s="8">
        <v>44148</v>
      </c>
      <c r="L30" s="8">
        <v>0</v>
      </c>
      <c r="M30" s="8">
        <v>0</v>
      </c>
      <c r="N30" s="8">
        <v>44148</v>
      </c>
      <c r="O30" s="8">
        <v>0</v>
      </c>
      <c r="P30" s="8">
        <v>0</v>
      </c>
      <c r="Q30" s="8">
        <v>0</v>
      </c>
      <c r="R30" s="8">
        <v>0</v>
      </c>
      <c r="S30" s="8">
        <v>26051169</v>
      </c>
      <c r="T30" s="8">
        <v>1834269</v>
      </c>
      <c r="U30" s="8">
        <v>4009793</v>
      </c>
      <c r="V30" s="8">
        <v>31895231</v>
      </c>
      <c r="W30" s="8">
        <v>38447182</v>
      </c>
      <c r="X30" s="8">
        <v>35298225</v>
      </c>
      <c r="Y30" s="8">
        <v>3148957</v>
      </c>
      <c r="Z30" s="2">
        <v>8.92</v>
      </c>
      <c r="AA30" s="6">
        <v>35298000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14625282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205894</v>
      </c>
      <c r="T31" s="8">
        <v>55205</v>
      </c>
      <c r="U31" s="8">
        <v>230125</v>
      </c>
      <c r="V31" s="8">
        <v>491224</v>
      </c>
      <c r="W31" s="8">
        <v>491224</v>
      </c>
      <c r="X31" s="8"/>
      <c r="Y31" s="8">
        <v>491224</v>
      </c>
      <c r="Z31" s="2">
        <v>0</v>
      </c>
      <c r="AA31" s="6">
        <v>14625282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30000</v>
      </c>
      <c r="F32" s="8">
        <v>1397000</v>
      </c>
      <c r="G32" s="8">
        <v>0</v>
      </c>
      <c r="H32" s="8">
        <v>15901</v>
      </c>
      <c r="I32" s="8">
        <v>28281</v>
      </c>
      <c r="J32" s="8">
        <v>44182</v>
      </c>
      <c r="K32" s="8">
        <v>6106</v>
      </c>
      <c r="L32" s="8">
        <v>9779</v>
      </c>
      <c r="M32" s="8">
        <v>1473</v>
      </c>
      <c r="N32" s="8">
        <v>17358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836857</v>
      </c>
      <c r="V32" s="8">
        <v>836857</v>
      </c>
      <c r="W32" s="8">
        <v>898397</v>
      </c>
      <c r="X32" s="8">
        <v>30000</v>
      </c>
      <c r="Y32" s="8">
        <v>868397</v>
      </c>
      <c r="Z32" s="2">
        <v>2894.66</v>
      </c>
      <c r="AA32" s="6">
        <v>1397000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1140363</v>
      </c>
      <c r="V33" s="8">
        <v>1140363</v>
      </c>
      <c r="W33" s="8">
        <v>1140363</v>
      </c>
      <c r="X33" s="8"/>
      <c r="Y33" s="8">
        <v>1140363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41311796</v>
      </c>
      <c r="D34" s="6">
        <v>0</v>
      </c>
      <c r="E34" s="7">
        <v>60522000</v>
      </c>
      <c r="F34" s="8">
        <v>46145889</v>
      </c>
      <c r="G34" s="8">
        <v>1326758</v>
      </c>
      <c r="H34" s="8">
        <v>2904378</v>
      </c>
      <c r="I34" s="8">
        <v>10233873</v>
      </c>
      <c r="J34" s="8">
        <v>14465009</v>
      </c>
      <c r="K34" s="8">
        <v>4763360</v>
      </c>
      <c r="L34" s="8">
        <v>5960198</v>
      </c>
      <c r="M34" s="8">
        <v>1549225</v>
      </c>
      <c r="N34" s="8">
        <v>12272783</v>
      </c>
      <c r="O34" s="8">
        <v>1539244</v>
      </c>
      <c r="P34" s="8">
        <v>258121</v>
      </c>
      <c r="Q34" s="8">
        <v>186561</v>
      </c>
      <c r="R34" s="8">
        <v>1983926</v>
      </c>
      <c r="S34" s="8">
        <v>677478</v>
      </c>
      <c r="T34" s="8">
        <v>659796</v>
      </c>
      <c r="U34" s="8">
        <v>6464764</v>
      </c>
      <c r="V34" s="8">
        <v>7802038</v>
      </c>
      <c r="W34" s="8">
        <v>36523756</v>
      </c>
      <c r="X34" s="8">
        <v>60104064</v>
      </c>
      <c r="Y34" s="8">
        <v>-23580308</v>
      </c>
      <c r="Z34" s="2">
        <v>-39.23</v>
      </c>
      <c r="AA34" s="6">
        <v>46145889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129788115</v>
      </c>
      <c r="D36" s="33">
        <f>SUM(D25:D35)</f>
        <v>0</v>
      </c>
      <c r="E36" s="34">
        <f t="shared" si="1"/>
        <v>179992981</v>
      </c>
      <c r="F36" s="35">
        <f t="shared" si="1"/>
        <v>238859693</v>
      </c>
      <c r="G36" s="35">
        <f t="shared" si="1"/>
        <v>6208635</v>
      </c>
      <c r="H36" s="35">
        <f t="shared" si="1"/>
        <v>8907306</v>
      </c>
      <c r="I36" s="35">
        <f t="shared" si="1"/>
        <v>21200257</v>
      </c>
      <c r="J36" s="35">
        <f t="shared" si="1"/>
        <v>36316198</v>
      </c>
      <c r="K36" s="35">
        <f t="shared" si="1"/>
        <v>10902485</v>
      </c>
      <c r="L36" s="35">
        <f t="shared" si="1"/>
        <v>12578326</v>
      </c>
      <c r="M36" s="35">
        <f t="shared" si="1"/>
        <v>7255808</v>
      </c>
      <c r="N36" s="35">
        <f t="shared" si="1"/>
        <v>30736619</v>
      </c>
      <c r="O36" s="35">
        <f t="shared" si="1"/>
        <v>6998049</v>
      </c>
      <c r="P36" s="35">
        <f t="shared" si="1"/>
        <v>5741146</v>
      </c>
      <c r="Q36" s="35">
        <f t="shared" si="1"/>
        <v>6683552</v>
      </c>
      <c r="R36" s="35">
        <f t="shared" si="1"/>
        <v>19422747</v>
      </c>
      <c r="S36" s="35">
        <f t="shared" si="1"/>
        <v>33674897</v>
      </c>
      <c r="T36" s="35">
        <f t="shared" si="1"/>
        <v>9059627</v>
      </c>
      <c r="U36" s="35">
        <f t="shared" si="1"/>
        <v>20388896</v>
      </c>
      <c r="V36" s="35">
        <f t="shared" si="1"/>
        <v>63123420</v>
      </c>
      <c r="W36" s="35">
        <f t="shared" si="1"/>
        <v>149598984</v>
      </c>
      <c r="X36" s="35">
        <f t="shared" si="1"/>
        <v>180890761</v>
      </c>
      <c r="Y36" s="35">
        <f t="shared" si="1"/>
        <v>-31291777</v>
      </c>
      <c r="Z36" s="36">
        <f>+IF(X36&lt;&gt;0,+(Y36/X36)*100,0)</f>
        <v>-17.298714885720447</v>
      </c>
      <c r="AA36" s="33">
        <f>SUM(AA25:AA35)</f>
        <v>238859693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43175988</v>
      </c>
      <c r="D38" s="46">
        <f>+D22-D36</f>
        <v>0</v>
      </c>
      <c r="E38" s="47">
        <f t="shared" si="2"/>
        <v>12689945</v>
      </c>
      <c r="F38" s="48">
        <f t="shared" si="2"/>
        <v>-46751693</v>
      </c>
      <c r="G38" s="48">
        <f t="shared" si="2"/>
        <v>50090926</v>
      </c>
      <c r="H38" s="48">
        <f t="shared" si="2"/>
        <v>2463719</v>
      </c>
      <c r="I38" s="48">
        <f t="shared" si="2"/>
        <v>-10146763</v>
      </c>
      <c r="J38" s="48">
        <f t="shared" si="2"/>
        <v>42407882</v>
      </c>
      <c r="K38" s="48">
        <f t="shared" si="2"/>
        <v>-1152092</v>
      </c>
      <c r="L38" s="48">
        <f t="shared" si="2"/>
        <v>8702770</v>
      </c>
      <c r="M38" s="48">
        <f t="shared" si="2"/>
        <v>638157</v>
      </c>
      <c r="N38" s="48">
        <f t="shared" si="2"/>
        <v>8188835</v>
      </c>
      <c r="O38" s="48">
        <f t="shared" si="2"/>
        <v>3375027</v>
      </c>
      <c r="P38" s="48">
        <f t="shared" si="2"/>
        <v>3865474</v>
      </c>
      <c r="Q38" s="48">
        <f t="shared" si="2"/>
        <v>3020646</v>
      </c>
      <c r="R38" s="48">
        <f t="shared" si="2"/>
        <v>10261147</v>
      </c>
      <c r="S38" s="48">
        <f t="shared" si="2"/>
        <v>-27398238</v>
      </c>
      <c r="T38" s="48">
        <f t="shared" si="2"/>
        <v>-1923307</v>
      </c>
      <c r="U38" s="48">
        <f t="shared" si="2"/>
        <v>6322129</v>
      </c>
      <c r="V38" s="48">
        <f t="shared" si="2"/>
        <v>-22999416</v>
      </c>
      <c r="W38" s="48">
        <f t="shared" si="2"/>
        <v>37858448</v>
      </c>
      <c r="X38" s="48">
        <f>IF(F22=F36,0,X22-X36)</f>
        <v>555448</v>
      </c>
      <c r="Y38" s="48">
        <f t="shared" si="2"/>
        <v>37303000</v>
      </c>
      <c r="Z38" s="49">
        <f>+IF(X38&lt;&gt;0,+(Y38/X38)*100,0)</f>
        <v>6715.840186660138</v>
      </c>
      <c r="AA38" s="46">
        <f>+AA22-AA36</f>
        <v>-46751693</v>
      </c>
    </row>
    <row r="39" spans="1:27" ht="13.5">
      <c r="A39" s="23" t="s">
        <v>64</v>
      </c>
      <c r="B39" s="29"/>
      <c r="C39" s="6">
        <v>50484434</v>
      </c>
      <c r="D39" s="6">
        <v>0</v>
      </c>
      <c r="E39" s="7">
        <v>67212000</v>
      </c>
      <c r="F39" s="8">
        <v>74731000</v>
      </c>
      <c r="G39" s="8">
        <v>0</v>
      </c>
      <c r="H39" s="8">
        <v>409000</v>
      </c>
      <c r="I39" s="8">
        <v>0</v>
      </c>
      <c r="J39" s="8">
        <v>409000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409000</v>
      </c>
      <c r="X39" s="8">
        <v>74731000</v>
      </c>
      <c r="Y39" s="8">
        <v>-74322000</v>
      </c>
      <c r="Z39" s="2">
        <v>-99.45</v>
      </c>
      <c r="AA39" s="6">
        <v>74731000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12791079</v>
      </c>
      <c r="Y40" s="26">
        <v>-12791079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93660422</v>
      </c>
      <c r="D42" s="55">
        <f>SUM(D38:D41)</f>
        <v>0</v>
      </c>
      <c r="E42" s="56">
        <f t="shared" si="3"/>
        <v>79901945</v>
      </c>
      <c r="F42" s="57">
        <f t="shared" si="3"/>
        <v>27979307</v>
      </c>
      <c r="G42" s="57">
        <f t="shared" si="3"/>
        <v>50090926</v>
      </c>
      <c r="H42" s="57">
        <f t="shared" si="3"/>
        <v>2872719</v>
      </c>
      <c r="I42" s="57">
        <f t="shared" si="3"/>
        <v>-10146763</v>
      </c>
      <c r="J42" s="57">
        <f t="shared" si="3"/>
        <v>42816882</v>
      </c>
      <c r="K42" s="57">
        <f t="shared" si="3"/>
        <v>-1152092</v>
      </c>
      <c r="L42" s="57">
        <f t="shared" si="3"/>
        <v>8702770</v>
      </c>
      <c r="M42" s="57">
        <f t="shared" si="3"/>
        <v>638157</v>
      </c>
      <c r="N42" s="57">
        <f t="shared" si="3"/>
        <v>8188835</v>
      </c>
      <c r="O42" s="57">
        <f t="shared" si="3"/>
        <v>3375027</v>
      </c>
      <c r="P42" s="57">
        <f t="shared" si="3"/>
        <v>3865474</v>
      </c>
      <c r="Q42" s="57">
        <f t="shared" si="3"/>
        <v>3020646</v>
      </c>
      <c r="R42" s="57">
        <f t="shared" si="3"/>
        <v>10261147</v>
      </c>
      <c r="S42" s="57">
        <f t="shared" si="3"/>
        <v>-27398238</v>
      </c>
      <c r="T42" s="57">
        <f t="shared" si="3"/>
        <v>-1923307</v>
      </c>
      <c r="U42" s="57">
        <f t="shared" si="3"/>
        <v>6322129</v>
      </c>
      <c r="V42" s="57">
        <f t="shared" si="3"/>
        <v>-22999416</v>
      </c>
      <c r="W42" s="57">
        <f t="shared" si="3"/>
        <v>38267448</v>
      </c>
      <c r="X42" s="57">
        <f t="shared" si="3"/>
        <v>88077527</v>
      </c>
      <c r="Y42" s="57">
        <f t="shared" si="3"/>
        <v>-49810079</v>
      </c>
      <c r="Z42" s="58">
        <f>+IF(X42&lt;&gt;0,+(Y42/X42)*100,0)</f>
        <v>-56.55254035459011</v>
      </c>
      <c r="AA42" s="55">
        <f>SUM(AA38:AA41)</f>
        <v>27979307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93660422</v>
      </c>
      <c r="D44" s="63">
        <f>+D42-D43</f>
        <v>0</v>
      </c>
      <c r="E44" s="64">
        <f t="shared" si="4"/>
        <v>79901945</v>
      </c>
      <c r="F44" s="65">
        <f t="shared" si="4"/>
        <v>27979307</v>
      </c>
      <c r="G44" s="65">
        <f t="shared" si="4"/>
        <v>50090926</v>
      </c>
      <c r="H44" s="65">
        <f t="shared" si="4"/>
        <v>2872719</v>
      </c>
      <c r="I44" s="65">
        <f t="shared" si="4"/>
        <v>-10146763</v>
      </c>
      <c r="J44" s="65">
        <f t="shared" si="4"/>
        <v>42816882</v>
      </c>
      <c r="K44" s="65">
        <f t="shared" si="4"/>
        <v>-1152092</v>
      </c>
      <c r="L44" s="65">
        <f t="shared" si="4"/>
        <v>8702770</v>
      </c>
      <c r="M44" s="65">
        <f t="shared" si="4"/>
        <v>638157</v>
      </c>
      <c r="N44" s="65">
        <f t="shared" si="4"/>
        <v>8188835</v>
      </c>
      <c r="O44" s="65">
        <f t="shared" si="4"/>
        <v>3375027</v>
      </c>
      <c r="P44" s="65">
        <f t="shared" si="4"/>
        <v>3865474</v>
      </c>
      <c r="Q44" s="65">
        <f t="shared" si="4"/>
        <v>3020646</v>
      </c>
      <c r="R44" s="65">
        <f t="shared" si="4"/>
        <v>10261147</v>
      </c>
      <c r="S44" s="65">
        <f t="shared" si="4"/>
        <v>-27398238</v>
      </c>
      <c r="T44" s="65">
        <f t="shared" si="4"/>
        <v>-1923307</v>
      </c>
      <c r="U44" s="65">
        <f t="shared" si="4"/>
        <v>6322129</v>
      </c>
      <c r="V44" s="65">
        <f t="shared" si="4"/>
        <v>-22999416</v>
      </c>
      <c r="W44" s="65">
        <f t="shared" si="4"/>
        <v>38267448</v>
      </c>
      <c r="X44" s="65">
        <f t="shared" si="4"/>
        <v>88077527</v>
      </c>
      <c r="Y44" s="65">
        <f t="shared" si="4"/>
        <v>-49810079</v>
      </c>
      <c r="Z44" s="66">
        <f>+IF(X44&lt;&gt;0,+(Y44/X44)*100,0)</f>
        <v>-56.55254035459011</v>
      </c>
      <c r="AA44" s="63">
        <f>+AA42-AA43</f>
        <v>27979307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93660422</v>
      </c>
      <c r="D46" s="55">
        <f>SUM(D44:D45)</f>
        <v>0</v>
      </c>
      <c r="E46" s="56">
        <f t="shared" si="5"/>
        <v>79901945</v>
      </c>
      <c r="F46" s="57">
        <f t="shared" si="5"/>
        <v>27979307</v>
      </c>
      <c r="G46" s="57">
        <f t="shared" si="5"/>
        <v>50090926</v>
      </c>
      <c r="H46" s="57">
        <f t="shared" si="5"/>
        <v>2872719</v>
      </c>
      <c r="I46" s="57">
        <f t="shared" si="5"/>
        <v>-10146763</v>
      </c>
      <c r="J46" s="57">
        <f t="shared" si="5"/>
        <v>42816882</v>
      </c>
      <c r="K46" s="57">
        <f t="shared" si="5"/>
        <v>-1152092</v>
      </c>
      <c r="L46" s="57">
        <f t="shared" si="5"/>
        <v>8702770</v>
      </c>
      <c r="M46" s="57">
        <f t="shared" si="5"/>
        <v>638157</v>
      </c>
      <c r="N46" s="57">
        <f t="shared" si="5"/>
        <v>8188835</v>
      </c>
      <c r="O46" s="57">
        <f t="shared" si="5"/>
        <v>3375027</v>
      </c>
      <c r="P46" s="57">
        <f t="shared" si="5"/>
        <v>3865474</v>
      </c>
      <c r="Q46" s="57">
        <f t="shared" si="5"/>
        <v>3020646</v>
      </c>
      <c r="R46" s="57">
        <f t="shared" si="5"/>
        <v>10261147</v>
      </c>
      <c r="S46" s="57">
        <f t="shared" si="5"/>
        <v>-27398238</v>
      </c>
      <c r="T46" s="57">
        <f t="shared" si="5"/>
        <v>-1923307</v>
      </c>
      <c r="U46" s="57">
        <f t="shared" si="5"/>
        <v>6322129</v>
      </c>
      <c r="V46" s="57">
        <f t="shared" si="5"/>
        <v>-22999416</v>
      </c>
      <c r="W46" s="57">
        <f t="shared" si="5"/>
        <v>38267448</v>
      </c>
      <c r="X46" s="57">
        <f t="shared" si="5"/>
        <v>88077527</v>
      </c>
      <c r="Y46" s="57">
        <f t="shared" si="5"/>
        <v>-49810079</v>
      </c>
      <c r="Z46" s="58">
        <f>+IF(X46&lt;&gt;0,+(Y46/X46)*100,0)</f>
        <v>-56.55254035459011</v>
      </c>
      <c r="AA46" s="55">
        <f>SUM(AA44:AA45)</f>
        <v>27979307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93660422</v>
      </c>
      <c r="D48" s="71">
        <f>SUM(D46:D47)</f>
        <v>0</v>
      </c>
      <c r="E48" s="72">
        <f t="shared" si="6"/>
        <v>79901945</v>
      </c>
      <c r="F48" s="73">
        <f t="shared" si="6"/>
        <v>27979307</v>
      </c>
      <c r="G48" s="73">
        <f t="shared" si="6"/>
        <v>50090926</v>
      </c>
      <c r="H48" s="74">
        <f t="shared" si="6"/>
        <v>2872719</v>
      </c>
      <c r="I48" s="74">
        <f t="shared" si="6"/>
        <v>-10146763</v>
      </c>
      <c r="J48" s="74">
        <f t="shared" si="6"/>
        <v>42816882</v>
      </c>
      <c r="K48" s="74">
        <f t="shared" si="6"/>
        <v>-1152092</v>
      </c>
      <c r="L48" s="74">
        <f t="shared" si="6"/>
        <v>8702770</v>
      </c>
      <c r="M48" s="73">
        <f t="shared" si="6"/>
        <v>638157</v>
      </c>
      <c r="N48" s="73">
        <f t="shared" si="6"/>
        <v>8188835</v>
      </c>
      <c r="O48" s="74">
        <f t="shared" si="6"/>
        <v>3375027</v>
      </c>
      <c r="P48" s="74">
        <f t="shared" si="6"/>
        <v>3865474</v>
      </c>
      <c r="Q48" s="74">
        <f t="shared" si="6"/>
        <v>3020646</v>
      </c>
      <c r="R48" s="74">
        <f t="shared" si="6"/>
        <v>10261147</v>
      </c>
      <c r="S48" s="74">
        <f t="shared" si="6"/>
        <v>-27398238</v>
      </c>
      <c r="T48" s="73">
        <f t="shared" si="6"/>
        <v>-1923307</v>
      </c>
      <c r="U48" s="73">
        <f t="shared" si="6"/>
        <v>6322129</v>
      </c>
      <c r="V48" s="74">
        <f t="shared" si="6"/>
        <v>-22999416</v>
      </c>
      <c r="W48" s="74">
        <f t="shared" si="6"/>
        <v>38267448</v>
      </c>
      <c r="X48" s="74">
        <f t="shared" si="6"/>
        <v>88077527</v>
      </c>
      <c r="Y48" s="74">
        <f t="shared" si="6"/>
        <v>-49810079</v>
      </c>
      <c r="Z48" s="75">
        <f>+IF(X48&lt;&gt;0,+(Y48/X48)*100,0)</f>
        <v>-56.55254035459011</v>
      </c>
      <c r="AA48" s="76">
        <f>SUM(AA46:AA47)</f>
        <v>27979307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192976982</v>
      </c>
      <c r="D5" s="6">
        <v>0</v>
      </c>
      <c r="E5" s="7">
        <v>180514208</v>
      </c>
      <c r="F5" s="8">
        <v>180514208</v>
      </c>
      <c r="G5" s="8">
        <v>25183506</v>
      </c>
      <c r="H5" s="8">
        <v>1181997</v>
      </c>
      <c r="I5" s="8">
        <v>17883500</v>
      </c>
      <c r="J5" s="8">
        <v>44249003</v>
      </c>
      <c r="K5" s="8">
        <v>17923227</v>
      </c>
      <c r="L5" s="8">
        <v>17958706</v>
      </c>
      <c r="M5" s="8">
        <v>17775414</v>
      </c>
      <c r="N5" s="8">
        <v>53657347</v>
      </c>
      <c r="O5" s="8">
        <v>17811994</v>
      </c>
      <c r="P5" s="8">
        <v>17816550</v>
      </c>
      <c r="Q5" s="8">
        <v>17821980</v>
      </c>
      <c r="R5" s="8">
        <v>53450524</v>
      </c>
      <c r="S5" s="8">
        <v>17840862</v>
      </c>
      <c r="T5" s="8">
        <v>17862188</v>
      </c>
      <c r="U5" s="8">
        <v>17890436</v>
      </c>
      <c r="V5" s="8">
        <v>53593486</v>
      </c>
      <c r="W5" s="8">
        <v>204950360</v>
      </c>
      <c r="X5" s="8">
        <v>180514209</v>
      </c>
      <c r="Y5" s="8">
        <v>24436151</v>
      </c>
      <c r="Z5" s="2">
        <v>13.54</v>
      </c>
      <c r="AA5" s="6">
        <v>180514208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436447921</v>
      </c>
      <c r="D7" s="6">
        <v>0</v>
      </c>
      <c r="E7" s="7">
        <v>664906014</v>
      </c>
      <c r="F7" s="8">
        <v>664906014</v>
      </c>
      <c r="G7" s="8">
        <v>29779269</v>
      </c>
      <c r="H7" s="8">
        <v>40610732</v>
      </c>
      <c r="I7" s="8">
        <v>44988748</v>
      </c>
      <c r="J7" s="8">
        <v>115378749</v>
      </c>
      <c r="K7" s="8">
        <v>38594874</v>
      </c>
      <c r="L7" s="8">
        <v>37269908</v>
      </c>
      <c r="M7" s="8">
        <v>32415821</v>
      </c>
      <c r="N7" s="8">
        <v>108280603</v>
      </c>
      <c r="O7" s="8">
        <v>33886177</v>
      </c>
      <c r="P7" s="8">
        <v>35741303</v>
      </c>
      <c r="Q7" s="8">
        <v>34230124</v>
      </c>
      <c r="R7" s="8">
        <v>103857604</v>
      </c>
      <c r="S7" s="8">
        <v>37294891</v>
      </c>
      <c r="T7" s="8">
        <v>38601317</v>
      </c>
      <c r="U7" s="8">
        <v>30936802</v>
      </c>
      <c r="V7" s="8">
        <v>106833010</v>
      </c>
      <c r="W7" s="8">
        <v>434349966</v>
      </c>
      <c r="X7" s="8">
        <v>664906014</v>
      </c>
      <c r="Y7" s="8">
        <v>-230556048</v>
      </c>
      <c r="Z7" s="2">
        <v>-34.67</v>
      </c>
      <c r="AA7" s="6">
        <v>664906014</v>
      </c>
    </row>
    <row r="8" spans="1:27" ht="13.5">
      <c r="A8" s="25" t="s">
        <v>35</v>
      </c>
      <c r="B8" s="24"/>
      <c r="C8" s="6">
        <v>232102505</v>
      </c>
      <c r="D8" s="6">
        <v>0</v>
      </c>
      <c r="E8" s="7">
        <v>196047370</v>
      </c>
      <c r="F8" s="8">
        <v>196047370</v>
      </c>
      <c r="G8" s="8">
        <v>26699793</v>
      </c>
      <c r="H8" s="8">
        <v>22277744</v>
      </c>
      <c r="I8" s="8">
        <v>29435483</v>
      </c>
      <c r="J8" s="8">
        <v>78413020</v>
      </c>
      <c r="K8" s="8">
        <v>37829055</v>
      </c>
      <c r="L8" s="8">
        <v>29274920</v>
      </c>
      <c r="M8" s="8">
        <v>31958310</v>
      </c>
      <c r="N8" s="8">
        <v>99062285</v>
      </c>
      <c r="O8" s="8">
        <v>31342364</v>
      </c>
      <c r="P8" s="8">
        <v>20308446</v>
      </c>
      <c r="Q8" s="8">
        <v>29105467</v>
      </c>
      <c r="R8" s="8">
        <v>80756277</v>
      </c>
      <c r="S8" s="8">
        <v>27784136</v>
      </c>
      <c r="T8" s="8">
        <v>32008358</v>
      </c>
      <c r="U8" s="8">
        <v>28141064</v>
      </c>
      <c r="V8" s="8">
        <v>87933558</v>
      </c>
      <c r="W8" s="8">
        <v>346165140</v>
      </c>
      <c r="X8" s="8">
        <v>196047370</v>
      </c>
      <c r="Y8" s="8">
        <v>150117770</v>
      </c>
      <c r="Z8" s="2">
        <v>76.57</v>
      </c>
      <c r="AA8" s="6">
        <v>196047370</v>
      </c>
    </row>
    <row r="9" spans="1:27" ht="13.5">
      <c r="A9" s="25" t="s">
        <v>36</v>
      </c>
      <c r="B9" s="24"/>
      <c r="C9" s="6">
        <v>115035234</v>
      </c>
      <c r="D9" s="6">
        <v>0</v>
      </c>
      <c r="E9" s="7">
        <v>115345783</v>
      </c>
      <c r="F9" s="8">
        <v>115345783</v>
      </c>
      <c r="G9" s="8">
        <v>12122206</v>
      </c>
      <c r="H9" s="8">
        <v>12280209</v>
      </c>
      <c r="I9" s="8">
        <v>11416202</v>
      </c>
      <c r="J9" s="8">
        <v>35818617</v>
      </c>
      <c r="K9" s="8">
        <v>11451328</v>
      </c>
      <c r="L9" s="8">
        <v>11487083</v>
      </c>
      <c r="M9" s="8">
        <v>11526491</v>
      </c>
      <c r="N9" s="8">
        <v>34464902</v>
      </c>
      <c r="O9" s="8">
        <v>11552832</v>
      </c>
      <c r="P9" s="8">
        <v>11578893</v>
      </c>
      <c r="Q9" s="8">
        <v>11607778</v>
      </c>
      <c r="R9" s="8">
        <v>34739503</v>
      </c>
      <c r="S9" s="8">
        <v>11637346</v>
      </c>
      <c r="T9" s="8">
        <v>11667730</v>
      </c>
      <c r="U9" s="8">
        <v>11678908</v>
      </c>
      <c r="V9" s="8">
        <v>34983984</v>
      </c>
      <c r="W9" s="8">
        <v>140007006</v>
      </c>
      <c r="X9" s="8">
        <v>115345783</v>
      </c>
      <c r="Y9" s="8">
        <v>24661223</v>
      </c>
      <c r="Z9" s="2">
        <v>21.38</v>
      </c>
      <c r="AA9" s="6">
        <v>115345783</v>
      </c>
    </row>
    <row r="10" spans="1:27" ht="13.5">
      <c r="A10" s="25" t="s">
        <v>37</v>
      </c>
      <c r="B10" s="24"/>
      <c r="C10" s="6">
        <v>71103711</v>
      </c>
      <c r="D10" s="6">
        <v>0</v>
      </c>
      <c r="E10" s="7">
        <v>64911556</v>
      </c>
      <c r="F10" s="26">
        <v>64911556</v>
      </c>
      <c r="G10" s="26">
        <v>7599141</v>
      </c>
      <c r="H10" s="26">
        <v>7676139</v>
      </c>
      <c r="I10" s="26">
        <v>7041962</v>
      </c>
      <c r="J10" s="26">
        <v>22317242</v>
      </c>
      <c r="K10" s="26">
        <v>7065686</v>
      </c>
      <c r="L10" s="26">
        <v>7088803</v>
      </c>
      <c r="M10" s="26">
        <v>7115391</v>
      </c>
      <c r="N10" s="26">
        <v>21269880</v>
      </c>
      <c r="O10" s="26">
        <v>7138084</v>
      </c>
      <c r="P10" s="26">
        <v>7160386</v>
      </c>
      <c r="Q10" s="26">
        <v>7180677</v>
      </c>
      <c r="R10" s="26">
        <v>21479147</v>
      </c>
      <c r="S10" s="26">
        <v>7202014</v>
      </c>
      <c r="T10" s="26">
        <v>7223020</v>
      </c>
      <c r="U10" s="26">
        <v>7246109</v>
      </c>
      <c r="V10" s="26">
        <v>21671143</v>
      </c>
      <c r="W10" s="26">
        <v>86737412</v>
      </c>
      <c r="X10" s="26">
        <v>64911556</v>
      </c>
      <c r="Y10" s="26">
        <v>21825856</v>
      </c>
      <c r="Z10" s="27">
        <v>33.62</v>
      </c>
      <c r="AA10" s="28">
        <v>64911556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10303659</v>
      </c>
      <c r="D12" s="6">
        <v>0</v>
      </c>
      <c r="E12" s="7">
        <v>8068000</v>
      </c>
      <c r="F12" s="8">
        <v>8068249</v>
      </c>
      <c r="G12" s="8">
        <v>941758</v>
      </c>
      <c r="H12" s="8">
        <v>932122</v>
      </c>
      <c r="I12" s="8">
        <v>976842</v>
      </c>
      <c r="J12" s="8">
        <v>2850722</v>
      </c>
      <c r="K12" s="8">
        <v>1016683</v>
      </c>
      <c r="L12" s="8">
        <v>980996</v>
      </c>
      <c r="M12" s="8">
        <v>982579</v>
      </c>
      <c r="N12" s="8">
        <v>2980258</v>
      </c>
      <c r="O12" s="8">
        <v>1017588</v>
      </c>
      <c r="P12" s="8">
        <v>10174001</v>
      </c>
      <c r="Q12" s="8">
        <v>1008337</v>
      </c>
      <c r="R12" s="8">
        <v>12199926</v>
      </c>
      <c r="S12" s="8">
        <v>962130</v>
      </c>
      <c r="T12" s="8">
        <v>953583</v>
      </c>
      <c r="U12" s="8">
        <v>956733</v>
      </c>
      <c r="V12" s="8">
        <v>2872446</v>
      </c>
      <c r="W12" s="8">
        <v>20903352</v>
      </c>
      <c r="X12" s="8">
        <v>8068249</v>
      </c>
      <c r="Y12" s="8">
        <v>12835103</v>
      </c>
      <c r="Z12" s="2">
        <v>159.08</v>
      </c>
      <c r="AA12" s="6">
        <v>8068249</v>
      </c>
    </row>
    <row r="13" spans="1:27" ht="13.5">
      <c r="A13" s="23" t="s">
        <v>40</v>
      </c>
      <c r="B13" s="29"/>
      <c r="C13" s="6">
        <v>6302888</v>
      </c>
      <c r="D13" s="6">
        <v>0</v>
      </c>
      <c r="E13" s="7">
        <v>22000000</v>
      </c>
      <c r="F13" s="8">
        <v>0</v>
      </c>
      <c r="G13" s="8">
        <v>0</v>
      </c>
      <c r="H13" s="8">
        <v>12485</v>
      </c>
      <c r="I13" s="8">
        <v>11440181</v>
      </c>
      <c r="J13" s="8">
        <v>11452666</v>
      </c>
      <c r="K13" s="8">
        <v>112143</v>
      </c>
      <c r="L13" s="8">
        <v>37138</v>
      </c>
      <c r="M13" s="8">
        <v>40281</v>
      </c>
      <c r="N13" s="8">
        <v>189562</v>
      </c>
      <c r="O13" s="8">
        <v>93061</v>
      </c>
      <c r="P13" s="8">
        <v>0</v>
      </c>
      <c r="Q13" s="8">
        <v>133938</v>
      </c>
      <c r="R13" s="8">
        <v>226999</v>
      </c>
      <c r="S13" s="8">
        <v>51861</v>
      </c>
      <c r="T13" s="8">
        <v>93152</v>
      </c>
      <c r="U13" s="8">
        <v>98889</v>
      </c>
      <c r="V13" s="8">
        <v>243902</v>
      </c>
      <c r="W13" s="8">
        <v>12113129</v>
      </c>
      <c r="X13" s="8"/>
      <c r="Y13" s="8">
        <v>12113129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122738450</v>
      </c>
      <c r="D14" s="6">
        <v>0</v>
      </c>
      <c r="E14" s="7">
        <v>86118515</v>
      </c>
      <c r="F14" s="8">
        <v>86118515</v>
      </c>
      <c r="G14" s="8">
        <v>11730381</v>
      </c>
      <c r="H14" s="8">
        <v>12197251</v>
      </c>
      <c r="I14" s="8">
        <v>7273350</v>
      </c>
      <c r="J14" s="8">
        <v>31200982</v>
      </c>
      <c r="K14" s="8">
        <v>7480549</v>
      </c>
      <c r="L14" s="8">
        <v>7772818</v>
      </c>
      <c r="M14" s="8">
        <v>7840923</v>
      </c>
      <c r="N14" s="8">
        <v>23094290</v>
      </c>
      <c r="O14" s="8">
        <v>8248544</v>
      </c>
      <c r="P14" s="8">
        <v>5634936</v>
      </c>
      <c r="Q14" s="8">
        <v>8349080</v>
      </c>
      <c r="R14" s="8">
        <v>22232560</v>
      </c>
      <c r="S14" s="8">
        <v>8640503</v>
      </c>
      <c r="T14" s="8">
        <v>8728522</v>
      </c>
      <c r="U14" s="8">
        <v>8877023</v>
      </c>
      <c r="V14" s="8">
        <v>26246048</v>
      </c>
      <c r="W14" s="8">
        <v>102773880</v>
      </c>
      <c r="X14" s="8">
        <v>86118515</v>
      </c>
      <c r="Y14" s="8">
        <v>16655365</v>
      </c>
      <c r="Z14" s="2">
        <v>19.34</v>
      </c>
      <c r="AA14" s="6">
        <v>86118515</v>
      </c>
    </row>
    <row r="15" spans="1:27" ht="13.5">
      <c r="A15" s="23" t="s">
        <v>42</v>
      </c>
      <c r="B15" s="29"/>
      <c r="C15" s="6">
        <v>15648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3915269</v>
      </c>
      <c r="D16" s="6">
        <v>0</v>
      </c>
      <c r="E16" s="7">
        <v>6892000</v>
      </c>
      <c r="F16" s="8">
        <v>6891925</v>
      </c>
      <c r="G16" s="8">
        <v>502226</v>
      </c>
      <c r="H16" s="8">
        <v>401947</v>
      </c>
      <c r="I16" s="8">
        <v>394789</v>
      </c>
      <c r="J16" s="8">
        <v>1298962</v>
      </c>
      <c r="K16" s="8">
        <v>168599</v>
      </c>
      <c r="L16" s="8">
        <v>135146</v>
      </c>
      <c r="M16" s="8">
        <v>217759</v>
      </c>
      <c r="N16" s="8">
        <v>521504</v>
      </c>
      <c r="O16" s="8">
        <v>105743</v>
      </c>
      <c r="P16" s="8">
        <v>267817</v>
      </c>
      <c r="Q16" s="8">
        <v>887719</v>
      </c>
      <c r="R16" s="8">
        <v>1261279</v>
      </c>
      <c r="S16" s="8">
        <v>136080</v>
      </c>
      <c r="T16" s="8">
        <v>158925</v>
      </c>
      <c r="U16" s="8">
        <v>206807</v>
      </c>
      <c r="V16" s="8">
        <v>501812</v>
      </c>
      <c r="W16" s="8">
        <v>3583557</v>
      </c>
      <c r="X16" s="8">
        <v>6891925</v>
      </c>
      <c r="Y16" s="8">
        <v>-3308368</v>
      </c>
      <c r="Z16" s="2">
        <v>-48</v>
      </c>
      <c r="AA16" s="6">
        <v>6891925</v>
      </c>
    </row>
    <row r="17" spans="1:27" ht="13.5">
      <c r="A17" s="23" t="s">
        <v>44</v>
      </c>
      <c r="B17" s="29"/>
      <c r="C17" s="6">
        <v>37730</v>
      </c>
      <c r="D17" s="6">
        <v>0</v>
      </c>
      <c r="E17" s="7">
        <v>0</v>
      </c>
      <c r="F17" s="8">
        <v>0</v>
      </c>
      <c r="G17" s="8">
        <v>4518</v>
      </c>
      <c r="H17" s="8">
        <v>4474</v>
      </c>
      <c r="I17" s="8">
        <v>1623</v>
      </c>
      <c r="J17" s="8">
        <v>10615</v>
      </c>
      <c r="K17" s="8">
        <v>6536</v>
      </c>
      <c r="L17" s="8">
        <v>5790</v>
      </c>
      <c r="M17" s="8">
        <v>132</v>
      </c>
      <c r="N17" s="8">
        <v>12458</v>
      </c>
      <c r="O17" s="8">
        <v>2807</v>
      </c>
      <c r="P17" s="8">
        <v>7456</v>
      </c>
      <c r="Q17" s="8">
        <v>5526</v>
      </c>
      <c r="R17" s="8">
        <v>15789</v>
      </c>
      <c r="S17" s="8">
        <v>3202</v>
      </c>
      <c r="T17" s="8">
        <v>2193</v>
      </c>
      <c r="U17" s="8">
        <v>4649</v>
      </c>
      <c r="V17" s="8">
        <v>10044</v>
      </c>
      <c r="W17" s="8">
        <v>48906</v>
      </c>
      <c r="X17" s="8"/>
      <c r="Y17" s="8">
        <v>48906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2474664</v>
      </c>
      <c r="P18" s="8">
        <v>6887</v>
      </c>
      <c r="Q18" s="8">
        <v>0</v>
      </c>
      <c r="R18" s="8">
        <v>2481551</v>
      </c>
      <c r="S18" s="8">
        <v>0</v>
      </c>
      <c r="T18" s="8">
        <v>0</v>
      </c>
      <c r="U18" s="8">
        <v>0</v>
      </c>
      <c r="V18" s="8">
        <v>0</v>
      </c>
      <c r="W18" s="8">
        <v>2481551</v>
      </c>
      <c r="X18" s="8"/>
      <c r="Y18" s="8">
        <v>2481551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428512177</v>
      </c>
      <c r="D19" s="6">
        <v>0</v>
      </c>
      <c r="E19" s="7">
        <v>417931000</v>
      </c>
      <c r="F19" s="8">
        <v>417931000</v>
      </c>
      <c r="G19" s="8">
        <v>166273000</v>
      </c>
      <c r="H19" s="8">
        <v>1389000</v>
      </c>
      <c r="I19" s="8">
        <v>0</v>
      </c>
      <c r="J19" s="8">
        <v>167662000</v>
      </c>
      <c r="K19" s="8">
        <v>0</v>
      </c>
      <c r="L19" s="8">
        <v>98173000</v>
      </c>
      <c r="M19" s="8">
        <v>342000</v>
      </c>
      <c r="N19" s="8">
        <v>98515000</v>
      </c>
      <c r="O19" s="8">
        <v>0</v>
      </c>
      <c r="P19" s="8">
        <v>0</v>
      </c>
      <c r="Q19" s="8">
        <v>342000</v>
      </c>
      <c r="R19" s="8">
        <v>342000</v>
      </c>
      <c r="S19" s="8">
        <v>0</v>
      </c>
      <c r="T19" s="8">
        <v>40500000</v>
      </c>
      <c r="U19" s="8">
        <v>112672000</v>
      </c>
      <c r="V19" s="8">
        <v>153172000</v>
      </c>
      <c r="W19" s="8">
        <v>419691000</v>
      </c>
      <c r="X19" s="8">
        <v>417931000</v>
      </c>
      <c r="Y19" s="8">
        <v>1760000</v>
      </c>
      <c r="Z19" s="2">
        <v>0.42</v>
      </c>
      <c r="AA19" s="6">
        <v>417931000</v>
      </c>
    </row>
    <row r="20" spans="1:27" ht="13.5">
      <c r="A20" s="23" t="s">
        <v>47</v>
      </c>
      <c r="B20" s="29"/>
      <c r="C20" s="6">
        <v>25532083</v>
      </c>
      <c r="D20" s="6">
        <v>0</v>
      </c>
      <c r="E20" s="7">
        <v>35091191</v>
      </c>
      <c r="F20" s="26">
        <v>47091329</v>
      </c>
      <c r="G20" s="26">
        <v>10295194</v>
      </c>
      <c r="H20" s="26">
        <v>5873283</v>
      </c>
      <c r="I20" s="26">
        <v>16254210</v>
      </c>
      <c r="J20" s="26">
        <v>32422687</v>
      </c>
      <c r="K20" s="26">
        <v>13562757</v>
      </c>
      <c r="L20" s="26">
        <v>16244181</v>
      </c>
      <c r="M20" s="26">
        <v>14237322</v>
      </c>
      <c r="N20" s="26">
        <v>44044260</v>
      </c>
      <c r="O20" s="26">
        <v>14755251</v>
      </c>
      <c r="P20" s="26">
        <v>15240617</v>
      </c>
      <c r="Q20" s="26">
        <v>21986582</v>
      </c>
      <c r="R20" s="26">
        <v>51982450</v>
      </c>
      <c r="S20" s="26">
        <v>15398145</v>
      </c>
      <c r="T20" s="26">
        <v>18528413</v>
      </c>
      <c r="U20" s="26">
        <v>17028457</v>
      </c>
      <c r="V20" s="26">
        <v>50955015</v>
      </c>
      <c r="W20" s="26">
        <v>179404412</v>
      </c>
      <c r="X20" s="26">
        <v>57090737</v>
      </c>
      <c r="Y20" s="26">
        <v>122313675</v>
      </c>
      <c r="Z20" s="27">
        <v>214.24</v>
      </c>
      <c r="AA20" s="28">
        <v>47091329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1645024257</v>
      </c>
      <c r="D22" s="33">
        <f>SUM(D5:D21)</f>
        <v>0</v>
      </c>
      <c r="E22" s="34">
        <f t="shared" si="0"/>
        <v>1797825637</v>
      </c>
      <c r="F22" s="35">
        <f t="shared" si="0"/>
        <v>1787825949</v>
      </c>
      <c r="G22" s="35">
        <f t="shared" si="0"/>
        <v>291130992</v>
      </c>
      <c r="H22" s="35">
        <f t="shared" si="0"/>
        <v>104837383</v>
      </c>
      <c r="I22" s="35">
        <f t="shared" si="0"/>
        <v>147106890</v>
      </c>
      <c r="J22" s="35">
        <f t="shared" si="0"/>
        <v>543075265</v>
      </c>
      <c r="K22" s="35">
        <f t="shared" si="0"/>
        <v>135211437</v>
      </c>
      <c r="L22" s="35">
        <f t="shared" si="0"/>
        <v>226428489</v>
      </c>
      <c r="M22" s="35">
        <f t="shared" si="0"/>
        <v>124452423</v>
      </c>
      <c r="N22" s="35">
        <f t="shared" si="0"/>
        <v>486092349</v>
      </c>
      <c r="O22" s="35">
        <f t="shared" si="0"/>
        <v>128429109</v>
      </c>
      <c r="P22" s="35">
        <f t="shared" si="0"/>
        <v>123937292</v>
      </c>
      <c r="Q22" s="35">
        <f t="shared" si="0"/>
        <v>132659208</v>
      </c>
      <c r="R22" s="35">
        <f t="shared" si="0"/>
        <v>385025609</v>
      </c>
      <c r="S22" s="35">
        <f t="shared" si="0"/>
        <v>126951170</v>
      </c>
      <c r="T22" s="35">
        <f t="shared" si="0"/>
        <v>176327401</v>
      </c>
      <c r="U22" s="35">
        <f t="shared" si="0"/>
        <v>235737877</v>
      </c>
      <c r="V22" s="35">
        <f t="shared" si="0"/>
        <v>539016448</v>
      </c>
      <c r="W22" s="35">
        <f t="shared" si="0"/>
        <v>1953209671</v>
      </c>
      <c r="X22" s="35">
        <f t="shared" si="0"/>
        <v>1797825358</v>
      </c>
      <c r="Y22" s="35">
        <f t="shared" si="0"/>
        <v>155384313</v>
      </c>
      <c r="Z22" s="36">
        <f>+IF(X22&lt;&gt;0,+(Y22/X22)*100,0)</f>
        <v>8.642903622900173</v>
      </c>
      <c r="AA22" s="33">
        <f>SUM(AA5:AA21)</f>
        <v>1787825949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482974006</v>
      </c>
      <c r="D25" s="6">
        <v>0</v>
      </c>
      <c r="E25" s="7">
        <v>541979991</v>
      </c>
      <c r="F25" s="8">
        <v>515062992</v>
      </c>
      <c r="G25" s="8">
        <v>42888843</v>
      </c>
      <c r="H25" s="8">
        <v>42486198</v>
      </c>
      <c r="I25" s="8">
        <v>45975918</v>
      </c>
      <c r="J25" s="8">
        <v>131350959</v>
      </c>
      <c r="K25" s="8">
        <v>45248440</v>
      </c>
      <c r="L25" s="8">
        <v>44448195</v>
      </c>
      <c r="M25" s="8">
        <v>44966900</v>
      </c>
      <c r="N25" s="8">
        <v>134663535</v>
      </c>
      <c r="O25" s="8">
        <v>43919940</v>
      </c>
      <c r="P25" s="8">
        <v>45751165</v>
      </c>
      <c r="Q25" s="8">
        <v>48153142</v>
      </c>
      <c r="R25" s="8">
        <v>137824247</v>
      </c>
      <c r="S25" s="8">
        <v>43677754</v>
      </c>
      <c r="T25" s="8">
        <v>46280319</v>
      </c>
      <c r="U25" s="8">
        <v>46632894</v>
      </c>
      <c r="V25" s="8">
        <v>136590967</v>
      </c>
      <c r="W25" s="8">
        <v>540429708</v>
      </c>
      <c r="X25" s="8">
        <v>515063000</v>
      </c>
      <c r="Y25" s="8">
        <v>25366708</v>
      </c>
      <c r="Z25" s="2">
        <v>4.92</v>
      </c>
      <c r="AA25" s="6">
        <v>515062992</v>
      </c>
    </row>
    <row r="26" spans="1:27" ht="13.5">
      <c r="A26" s="25" t="s">
        <v>52</v>
      </c>
      <c r="B26" s="24"/>
      <c r="C26" s="6">
        <v>24682338</v>
      </c>
      <c r="D26" s="6">
        <v>0</v>
      </c>
      <c r="E26" s="7">
        <v>0</v>
      </c>
      <c r="F26" s="8">
        <v>24567000</v>
      </c>
      <c r="G26" s="8">
        <v>2170244</v>
      </c>
      <c r="H26" s="8">
        <v>2182356</v>
      </c>
      <c r="I26" s="8">
        <v>2171212</v>
      </c>
      <c r="J26" s="8">
        <v>6523812</v>
      </c>
      <c r="K26" s="8">
        <v>2171212</v>
      </c>
      <c r="L26" s="8">
        <v>2171212</v>
      </c>
      <c r="M26" s="8">
        <v>2148863</v>
      </c>
      <c r="N26" s="8">
        <v>6491287</v>
      </c>
      <c r="O26" s="8">
        <v>2153601</v>
      </c>
      <c r="P26" s="8">
        <v>2153601</v>
      </c>
      <c r="Q26" s="8">
        <v>2180673</v>
      </c>
      <c r="R26" s="8">
        <v>6487875</v>
      </c>
      <c r="S26" s="8">
        <v>2156995</v>
      </c>
      <c r="T26" s="8">
        <v>2293206</v>
      </c>
      <c r="U26" s="8">
        <v>2275816</v>
      </c>
      <c r="V26" s="8">
        <v>6726017</v>
      </c>
      <c r="W26" s="8">
        <v>26228991</v>
      </c>
      <c r="X26" s="8">
        <v>26917000</v>
      </c>
      <c r="Y26" s="8">
        <v>-688009</v>
      </c>
      <c r="Z26" s="2">
        <v>-2.56</v>
      </c>
      <c r="AA26" s="6">
        <v>24567000</v>
      </c>
    </row>
    <row r="27" spans="1:27" ht="13.5">
      <c r="A27" s="25" t="s">
        <v>53</v>
      </c>
      <c r="B27" s="24"/>
      <c r="C27" s="6">
        <v>38941330</v>
      </c>
      <c r="D27" s="6">
        <v>0</v>
      </c>
      <c r="E27" s="7">
        <v>344917941</v>
      </c>
      <c r="F27" s="8">
        <v>109513086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344917941</v>
      </c>
      <c r="Y27" s="8">
        <v>-344917941</v>
      </c>
      <c r="Z27" s="2">
        <v>-100</v>
      </c>
      <c r="AA27" s="6">
        <v>109513086</v>
      </c>
    </row>
    <row r="28" spans="1:27" ht="13.5">
      <c r="A28" s="25" t="s">
        <v>54</v>
      </c>
      <c r="B28" s="24"/>
      <c r="C28" s="6">
        <v>274935538</v>
      </c>
      <c r="D28" s="6">
        <v>0</v>
      </c>
      <c r="E28" s="7">
        <v>0</v>
      </c>
      <c r="F28" s="8">
        <v>235404855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235404855</v>
      </c>
      <c r="Y28" s="8">
        <v>-235404855</v>
      </c>
      <c r="Z28" s="2">
        <v>-100</v>
      </c>
      <c r="AA28" s="6">
        <v>235404855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95751000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95751000</v>
      </c>
      <c r="Y29" s="8">
        <v>-95751000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665245239</v>
      </c>
      <c r="D30" s="6">
        <v>0</v>
      </c>
      <c r="E30" s="7">
        <v>553797093</v>
      </c>
      <c r="F30" s="8">
        <v>553797093</v>
      </c>
      <c r="G30" s="8">
        <v>97067997</v>
      </c>
      <c r="H30" s="8">
        <v>29889010</v>
      </c>
      <c r="I30" s="8">
        <v>18380119</v>
      </c>
      <c r="J30" s="8">
        <v>145337126</v>
      </c>
      <c r="K30" s="8">
        <v>15067780</v>
      </c>
      <c r="L30" s="8">
        <v>35934556</v>
      </c>
      <c r="M30" s="8">
        <v>29271179</v>
      </c>
      <c r="N30" s="8">
        <v>80273515</v>
      </c>
      <c r="O30" s="8">
        <v>15961400</v>
      </c>
      <c r="P30" s="8">
        <v>1658112</v>
      </c>
      <c r="Q30" s="8">
        <v>2326747</v>
      </c>
      <c r="R30" s="8">
        <v>19946259</v>
      </c>
      <c r="S30" s="8">
        <v>25185696</v>
      </c>
      <c r="T30" s="8">
        <v>35243297</v>
      </c>
      <c r="U30" s="8">
        <v>68342577</v>
      </c>
      <c r="V30" s="8">
        <v>128771570</v>
      </c>
      <c r="W30" s="8">
        <v>374328470</v>
      </c>
      <c r="X30" s="8">
        <v>553797093</v>
      </c>
      <c r="Y30" s="8">
        <v>-179468623</v>
      </c>
      <c r="Z30" s="2">
        <v>-32.41</v>
      </c>
      <c r="AA30" s="6">
        <v>553797093</v>
      </c>
    </row>
    <row r="31" spans="1:27" ht="13.5">
      <c r="A31" s="25" t="s">
        <v>57</v>
      </c>
      <c r="B31" s="24"/>
      <c r="C31" s="6">
        <v>37807657</v>
      </c>
      <c r="D31" s="6">
        <v>0</v>
      </c>
      <c r="E31" s="7">
        <v>159910521</v>
      </c>
      <c r="F31" s="8">
        <v>158560889</v>
      </c>
      <c r="G31" s="8">
        <v>1079853</v>
      </c>
      <c r="H31" s="8">
        <v>1404613</v>
      </c>
      <c r="I31" s="8">
        <v>1683845</v>
      </c>
      <c r="J31" s="8">
        <v>4168311</v>
      </c>
      <c r="K31" s="8">
        <v>1206056</v>
      </c>
      <c r="L31" s="8">
        <v>1514851</v>
      </c>
      <c r="M31" s="8">
        <v>9457007</v>
      </c>
      <c r="N31" s="8">
        <v>12177914</v>
      </c>
      <c r="O31" s="8">
        <v>1654623</v>
      </c>
      <c r="P31" s="8">
        <v>1027880</v>
      </c>
      <c r="Q31" s="8">
        <v>8372993</v>
      </c>
      <c r="R31" s="8">
        <v>11055496</v>
      </c>
      <c r="S31" s="8">
        <v>2540754</v>
      </c>
      <c r="T31" s="8">
        <v>3084389</v>
      </c>
      <c r="U31" s="8">
        <v>5458733</v>
      </c>
      <c r="V31" s="8">
        <v>11083876</v>
      </c>
      <c r="W31" s="8">
        <v>38485597</v>
      </c>
      <c r="X31" s="8"/>
      <c r="Y31" s="8">
        <v>38485597</v>
      </c>
      <c r="Z31" s="2">
        <v>0</v>
      </c>
      <c r="AA31" s="6">
        <v>158560889</v>
      </c>
    </row>
    <row r="32" spans="1:27" ht="13.5">
      <c r="A32" s="25" t="s">
        <v>58</v>
      </c>
      <c r="B32" s="24"/>
      <c r="C32" s="6">
        <v>120425649</v>
      </c>
      <c r="D32" s="6">
        <v>0</v>
      </c>
      <c r="E32" s="7">
        <v>8000000</v>
      </c>
      <c r="F32" s="8">
        <v>8000000</v>
      </c>
      <c r="G32" s="8">
        <v>25331</v>
      </c>
      <c r="H32" s="8">
        <v>0</v>
      </c>
      <c r="I32" s="8">
        <v>0</v>
      </c>
      <c r="J32" s="8">
        <v>25331</v>
      </c>
      <c r="K32" s="8">
        <v>765061</v>
      </c>
      <c r="L32" s="8">
        <v>2181640</v>
      </c>
      <c r="M32" s="8">
        <v>3837733</v>
      </c>
      <c r="N32" s="8">
        <v>6784434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531657</v>
      </c>
      <c r="U32" s="8">
        <v>606472</v>
      </c>
      <c r="V32" s="8">
        <v>1138129</v>
      </c>
      <c r="W32" s="8">
        <v>7947894</v>
      </c>
      <c r="X32" s="8">
        <v>8000000</v>
      </c>
      <c r="Y32" s="8">
        <v>-52106</v>
      </c>
      <c r="Z32" s="2">
        <v>-0.65</v>
      </c>
      <c r="AA32" s="6">
        <v>8000000</v>
      </c>
    </row>
    <row r="33" spans="1:27" ht="13.5">
      <c r="A33" s="25" t="s">
        <v>59</v>
      </c>
      <c r="B33" s="24"/>
      <c r="C33" s="6">
        <v>29457023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311842313</v>
      </c>
      <c r="D34" s="6">
        <v>0</v>
      </c>
      <c r="E34" s="7">
        <v>249715091</v>
      </c>
      <c r="F34" s="8">
        <v>339166034</v>
      </c>
      <c r="G34" s="8">
        <v>10895568</v>
      </c>
      <c r="H34" s="8">
        <v>20948973</v>
      </c>
      <c r="I34" s="8">
        <v>13298242</v>
      </c>
      <c r="J34" s="8">
        <v>45142783</v>
      </c>
      <c r="K34" s="8">
        <v>14488456</v>
      </c>
      <c r="L34" s="8">
        <v>14391352</v>
      </c>
      <c r="M34" s="8">
        <v>24478902</v>
      </c>
      <c r="N34" s="8">
        <v>53358710</v>
      </c>
      <c r="O34" s="8">
        <v>18217534</v>
      </c>
      <c r="P34" s="8">
        <v>25603997</v>
      </c>
      <c r="Q34" s="8">
        <v>35754767</v>
      </c>
      <c r="R34" s="8">
        <v>79576298</v>
      </c>
      <c r="S34" s="8">
        <v>25239299</v>
      </c>
      <c r="T34" s="8">
        <v>18095297</v>
      </c>
      <c r="U34" s="8">
        <v>48024571</v>
      </c>
      <c r="V34" s="8">
        <v>91359167</v>
      </c>
      <c r="W34" s="8">
        <v>269436958</v>
      </c>
      <c r="X34" s="8">
        <v>174220091</v>
      </c>
      <c r="Y34" s="8">
        <v>95216867</v>
      </c>
      <c r="Z34" s="2">
        <v>54.65</v>
      </c>
      <c r="AA34" s="6">
        <v>339166034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1986311093</v>
      </c>
      <c r="D36" s="33">
        <f>SUM(D25:D35)</f>
        <v>0</v>
      </c>
      <c r="E36" s="34">
        <f t="shared" si="1"/>
        <v>1954071637</v>
      </c>
      <c r="F36" s="35">
        <f t="shared" si="1"/>
        <v>1944071949</v>
      </c>
      <c r="G36" s="35">
        <f t="shared" si="1"/>
        <v>154127836</v>
      </c>
      <c r="H36" s="35">
        <f t="shared" si="1"/>
        <v>96911150</v>
      </c>
      <c r="I36" s="35">
        <f t="shared" si="1"/>
        <v>81509336</v>
      </c>
      <c r="J36" s="35">
        <f t="shared" si="1"/>
        <v>332548322</v>
      </c>
      <c r="K36" s="35">
        <f t="shared" si="1"/>
        <v>78947005</v>
      </c>
      <c r="L36" s="35">
        <f t="shared" si="1"/>
        <v>100641806</v>
      </c>
      <c r="M36" s="35">
        <f t="shared" si="1"/>
        <v>114160584</v>
      </c>
      <c r="N36" s="35">
        <f t="shared" si="1"/>
        <v>293749395</v>
      </c>
      <c r="O36" s="35">
        <f t="shared" si="1"/>
        <v>81907098</v>
      </c>
      <c r="P36" s="35">
        <f t="shared" si="1"/>
        <v>76194755</v>
      </c>
      <c r="Q36" s="35">
        <f t="shared" si="1"/>
        <v>96788322</v>
      </c>
      <c r="R36" s="35">
        <f t="shared" si="1"/>
        <v>254890175</v>
      </c>
      <c r="S36" s="35">
        <f t="shared" si="1"/>
        <v>98800498</v>
      </c>
      <c r="T36" s="35">
        <f t="shared" si="1"/>
        <v>105528165</v>
      </c>
      <c r="U36" s="35">
        <f t="shared" si="1"/>
        <v>171341063</v>
      </c>
      <c r="V36" s="35">
        <f t="shared" si="1"/>
        <v>375669726</v>
      </c>
      <c r="W36" s="35">
        <f t="shared" si="1"/>
        <v>1256857618</v>
      </c>
      <c r="X36" s="35">
        <f t="shared" si="1"/>
        <v>1954070980</v>
      </c>
      <c r="Y36" s="35">
        <f t="shared" si="1"/>
        <v>-697213362</v>
      </c>
      <c r="Z36" s="36">
        <f>+IF(X36&lt;&gt;0,+(Y36/X36)*100,0)</f>
        <v>-35.68004279967353</v>
      </c>
      <c r="AA36" s="33">
        <f>SUM(AA25:AA35)</f>
        <v>1944071949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-341286836</v>
      </c>
      <c r="D38" s="46">
        <f>+D22-D36</f>
        <v>0</v>
      </c>
      <c r="E38" s="47">
        <f t="shared" si="2"/>
        <v>-156246000</v>
      </c>
      <c r="F38" s="48">
        <f t="shared" si="2"/>
        <v>-156246000</v>
      </c>
      <c r="G38" s="48">
        <f t="shared" si="2"/>
        <v>137003156</v>
      </c>
      <c r="H38" s="48">
        <f t="shared" si="2"/>
        <v>7926233</v>
      </c>
      <c r="I38" s="48">
        <f t="shared" si="2"/>
        <v>65597554</v>
      </c>
      <c r="J38" s="48">
        <f t="shared" si="2"/>
        <v>210526943</v>
      </c>
      <c r="K38" s="48">
        <f t="shared" si="2"/>
        <v>56264432</v>
      </c>
      <c r="L38" s="48">
        <f t="shared" si="2"/>
        <v>125786683</v>
      </c>
      <c r="M38" s="48">
        <f t="shared" si="2"/>
        <v>10291839</v>
      </c>
      <c r="N38" s="48">
        <f t="shared" si="2"/>
        <v>192342954</v>
      </c>
      <c r="O38" s="48">
        <f t="shared" si="2"/>
        <v>46522011</v>
      </c>
      <c r="P38" s="48">
        <f t="shared" si="2"/>
        <v>47742537</v>
      </c>
      <c r="Q38" s="48">
        <f t="shared" si="2"/>
        <v>35870886</v>
      </c>
      <c r="R38" s="48">
        <f t="shared" si="2"/>
        <v>130135434</v>
      </c>
      <c r="S38" s="48">
        <f t="shared" si="2"/>
        <v>28150672</v>
      </c>
      <c r="T38" s="48">
        <f t="shared" si="2"/>
        <v>70799236</v>
      </c>
      <c r="U38" s="48">
        <f t="shared" si="2"/>
        <v>64396814</v>
      </c>
      <c r="V38" s="48">
        <f t="shared" si="2"/>
        <v>163346722</v>
      </c>
      <c r="W38" s="48">
        <f t="shared" si="2"/>
        <v>696352053</v>
      </c>
      <c r="X38" s="48">
        <f>IF(F22=F36,0,X22-X36)</f>
        <v>-156245622</v>
      </c>
      <c r="Y38" s="48">
        <f t="shared" si="2"/>
        <v>852597675</v>
      </c>
      <c r="Z38" s="49">
        <f>+IF(X38&lt;&gt;0,+(Y38/X38)*100,0)</f>
        <v>-545.6778014554545</v>
      </c>
      <c r="AA38" s="46">
        <f>+AA22-AA36</f>
        <v>-156246000</v>
      </c>
    </row>
    <row r="39" spans="1:27" ht="13.5">
      <c r="A39" s="23" t="s">
        <v>64</v>
      </c>
      <c r="B39" s="29"/>
      <c r="C39" s="6">
        <v>189129592</v>
      </c>
      <c r="D39" s="6">
        <v>0</v>
      </c>
      <c r="E39" s="7">
        <v>156246000</v>
      </c>
      <c r="F39" s="8">
        <v>156246000</v>
      </c>
      <c r="G39" s="8">
        <v>43722000</v>
      </c>
      <c r="H39" s="8">
        <v>0</v>
      </c>
      <c r="I39" s="8">
        <v>1500000</v>
      </c>
      <c r="J39" s="8">
        <v>45222000</v>
      </c>
      <c r="K39" s="8">
        <v>2000000</v>
      </c>
      <c r="L39" s="8">
        <v>64825000</v>
      </c>
      <c r="M39" s="8">
        <v>1700000</v>
      </c>
      <c r="N39" s="8">
        <v>68525000</v>
      </c>
      <c r="O39" s="8">
        <v>0</v>
      </c>
      <c r="P39" s="8">
        <v>0</v>
      </c>
      <c r="Q39" s="8">
        <v>50699000</v>
      </c>
      <c r="R39" s="8">
        <v>50699000</v>
      </c>
      <c r="S39" s="8">
        <v>0</v>
      </c>
      <c r="T39" s="8">
        <v>0</v>
      </c>
      <c r="U39" s="8">
        <v>0</v>
      </c>
      <c r="V39" s="8">
        <v>0</v>
      </c>
      <c r="W39" s="8">
        <v>164446000</v>
      </c>
      <c r="X39" s="8">
        <v>156246000</v>
      </c>
      <c r="Y39" s="8">
        <v>8200000</v>
      </c>
      <c r="Z39" s="2">
        <v>5.25</v>
      </c>
      <c r="AA39" s="6">
        <v>156246000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-152157244</v>
      </c>
      <c r="D42" s="55">
        <f>SUM(D38:D41)</f>
        <v>0</v>
      </c>
      <c r="E42" s="56">
        <f t="shared" si="3"/>
        <v>0</v>
      </c>
      <c r="F42" s="57">
        <f t="shared" si="3"/>
        <v>0</v>
      </c>
      <c r="G42" s="57">
        <f t="shared" si="3"/>
        <v>180725156</v>
      </c>
      <c r="H42" s="57">
        <f t="shared" si="3"/>
        <v>7926233</v>
      </c>
      <c r="I42" s="57">
        <f t="shared" si="3"/>
        <v>67097554</v>
      </c>
      <c r="J42" s="57">
        <f t="shared" si="3"/>
        <v>255748943</v>
      </c>
      <c r="K42" s="57">
        <f t="shared" si="3"/>
        <v>58264432</v>
      </c>
      <c r="L42" s="57">
        <f t="shared" si="3"/>
        <v>190611683</v>
      </c>
      <c r="M42" s="57">
        <f t="shared" si="3"/>
        <v>11991839</v>
      </c>
      <c r="N42" s="57">
        <f t="shared" si="3"/>
        <v>260867954</v>
      </c>
      <c r="O42" s="57">
        <f t="shared" si="3"/>
        <v>46522011</v>
      </c>
      <c r="P42" s="57">
        <f t="shared" si="3"/>
        <v>47742537</v>
      </c>
      <c r="Q42" s="57">
        <f t="shared" si="3"/>
        <v>86569886</v>
      </c>
      <c r="R42" s="57">
        <f t="shared" si="3"/>
        <v>180834434</v>
      </c>
      <c r="S42" s="57">
        <f t="shared" si="3"/>
        <v>28150672</v>
      </c>
      <c r="T42" s="57">
        <f t="shared" si="3"/>
        <v>70799236</v>
      </c>
      <c r="U42" s="57">
        <f t="shared" si="3"/>
        <v>64396814</v>
      </c>
      <c r="V42" s="57">
        <f t="shared" si="3"/>
        <v>163346722</v>
      </c>
      <c r="W42" s="57">
        <f t="shared" si="3"/>
        <v>860798053</v>
      </c>
      <c r="X42" s="57">
        <f t="shared" si="3"/>
        <v>378</v>
      </c>
      <c r="Y42" s="57">
        <f t="shared" si="3"/>
        <v>860797675</v>
      </c>
      <c r="Z42" s="58">
        <f>+IF(X42&lt;&gt;0,+(Y42/X42)*100,0)</f>
        <v>227724252.64550266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-152157244</v>
      </c>
      <c r="D44" s="63">
        <f>+D42-D43</f>
        <v>0</v>
      </c>
      <c r="E44" s="64">
        <f t="shared" si="4"/>
        <v>0</v>
      </c>
      <c r="F44" s="65">
        <f t="shared" si="4"/>
        <v>0</v>
      </c>
      <c r="G44" s="65">
        <f t="shared" si="4"/>
        <v>180725156</v>
      </c>
      <c r="H44" s="65">
        <f t="shared" si="4"/>
        <v>7926233</v>
      </c>
      <c r="I44" s="65">
        <f t="shared" si="4"/>
        <v>67097554</v>
      </c>
      <c r="J44" s="65">
        <f t="shared" si="4"/>
        <v>255748943</v>
      </c>
      <c r="K44" s="65">
        <f t="shared" si="4"/>
        <v>58264432</v>
      </c>
      <c r="L44" s="65">
        <f t="shared" si="4"/>
        <v>190611683</v>
      </c>
      <c r="M44" s="65">
        <f t="shared" si="4"/>
        <v>11991839</v>
      </c>
      <c r="N44" s="65">
        <f t="shared" si="4"/>
        <v>260867954</v>
      </c>
      <c r="O44" s="65">
        <f t="shared" si="4"/>
        <v>46522011</v>
      </c>
      <c r="P44" s="65">
        <f t="shared" si="4"/>
        <v>47742537</v>
      </c>
      <c r="Q44" s="65">
        <f t="shared" si="4"/>
        <v>86569886</v>
      </c>
      <c r="R44" s="65">
        <f t="shared" si="4"/>
        <v>180834434</v>
      </c>
      <c r="S44" s="65">
        <f t="shared" si="4"/>
        <v>28150672</v>
      </c>
      <c r="T44" s="65">
        <f t="shared" si="4"/>
        <v>70799236</v>
      </c>
      <c r="U44" s="65">
        <f t="shared" si="4"/>
        <v>64396814</v>
      </c>
      <c r="V44" s="65">
        <f t="shared" si="4"/>
        <v>163346722</v>
      </c>
      <c r="W44" s="65">
        <f t="shared" si="4"/>
        <v>860798053</v>
      </c>
      <c r="X44" s="65">
        <f t="shared" si="4"/>
        <v>378</v>
      </c>
      <c r="Y44" s="65">
        <f t="shared" si="4"/>
        <v>860797675</v>
      </c>
      <c r="Z44" s="66">
        <f>+IF(X44&lt;&gt;0,+(Y44/X44)*100,0)</f>
        <v>227724252.64550266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-152157244</v>
      </c>
      <c r="D46" s="55">
        <f>SUM(D44:D45)</f>
        <v>0</v>
      </c>
      <c r="E46" s="56">
        <f t="shared" si="5"/>
        <v>0</v>
      </c>
      <c r="F46" s="57">
        <f t="shared" si="5"/>
        <v>0</v>
      </c>
      <c r="G46" s="57">
        <f t="shared" si="5"/>
        <v>180725156</v>
      </c>
      <c r="H46" s="57">
        <f t="shared" si="5"/>
        <v>7926233</v>
      </c>
      <c r="I46" s="57">
        <f t="shared" si="5"/>
        <v>67097554</v>
      </c>
      <c r="J46" s="57">
        <f t="shared" si="5"/>
        <v>255748943</v>
      </c>
      <c r="K46" s="57">
        <f t="shared" si="5"/>
        <v>58264432</v>
      </c>
      <c r="L46" s="57">
        <f t="shared" si="5"/>
        <v>190611683</v>
      </c>
      <c r="M46" s="57">
        <f t="shared" si="5"/>
        <v>11991839</v>
      </c>
      <c r="N46" s="57">
        <f t="shared" si="5"/>
        <v>260867954</v>
      </c>
      <c r="O46" s="57">
        <f t="shared" si="5"/>
        <v>46522011</v>
      </c>
      <c r="P46" s="57">
        <f t="shared" si="5"/>
        <v>47742537</v>
      </c>
      <c r="Q46" s="57">
        <f t="shared" si="5"/>
        <v>86569886</v>
      </c>
      <c r="R46" s="57">
        <f t="shared" si="5"/>
        <v>180834434</v>
      </c>
      <c r="S46" s="57">
        <f t="shared" si="5"/>
        <v>28150672</v>
      </c>
      <c r="T46" s="57">
        <f t="shared" si="5"/>
        <v>70799236</v>
      </c>
      <c r="U46" s="57">
        <f t="shared" si="5"/>
        <v>64396814</v>
      </c>
      <c r="V46" s="57">
        <f t="shared" si="5"/>
        <v>163346722</v>
      </c>
      <c r="W46" s="57">
        <f t="shared" si="5"/>
        <v>860798053</v>
      </c>
      <c r="X46" s="57">
        <f t="shared" si="5"/>
        <v>378</v>
      </c>
      <c r="Y46" s="57">
        <f t="shared" si="5"/>
        <v>860797675</v>
      </c>
      <c r="Z46" s="58">
        <f>+IF(X46&lt;&gt;0,+(Y46/X46)*100,0)</f>
        <v>227724252.64550266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-152157244</v>
      </c>
      <c r="D48" s="71">
        <f>SUM(D46:D47)</f>
        <v>0</v>
      </c>
      <c r="E48" s="72">
        <f t="shared" si="6"/>
        <v>0</v>
      </c>
      <c r="F48" s="73">
        <f t="shared" si="6"/>
        <v>0</v>
      </c>
      <c r="G48" s="73">
        <f t="shared" si="6"/>
        <v>180725156</v>
      </c>
      <c r="H48" s="74">
        <f t="shared" si="6"/>
        <v>7926233</v>
      </c>
      <c r="I48" s="74">
        <f t="shared" si="6"/>
        <v>67097554</v>
      </c>
      <c r="J48" s="74">
        <f t="shared" si="6"/>
        <v>255748943</v>
      </c>
      <c r="K48" s="74">
        <f t="shared" si="6"/>
        <v>58264432</v>
      </c>
      <c r="L48" s="74">
        <f t="shared" si="6"/>
        <v>190611683</v>
      </c>
      <c r="M48" s="73">
        <f t="shared" si="6"/>
        <v>11991839</v>
      </c>
      <c r="N48" s="73">
        <f t="shared" si="6"/>
        <v>260867954</v>
      </c>
      <c r="O48" s="74">
        <f t="shared" si="6"/>
        <v>46522011</v>
      </c>
      <c r="P48" s="74">
        <f t="shared" si="6"/>
        <v>47742537</v>
      </c>
      <c r="Q48" s="74">
        <f t="shared" si="6"/>
        <v>86569886</v>
      </c>
      <c r="R48" s="74">
        <f t="shared" si="6"/>
        <v>180834434</v>
      </c>
      <c r="S48" s="74">
        <f t="shared" si="6"/>
        <v>28150672</v>
      </c>
      <c r="T48" s="73">
        <f t="shared" si="6"/>
        <v>70799236</v>
      </c>
      <c r="U48" s="73">
        <f t="shared" si="6"/>
        <v>64396814</v>
      </c>
      <c r="V48" s="74">
        <f t="shared" si="6"/>
        <v>163346722</v>
      </c>
      <c r="W48" s="74">
        <f t="shared" si="6"/>
        <v>860798053</v>
      </c>
      <c r="X48" s="74">
        <f t="shared" si="6"/>
        <v>378</v>
      </c>
      <c r="Y48" s="74">
        <f t="shared" si="6"/>
        <v>860797675</v>
      </c>
      <c r="Z48" s="75">
        <f>+IF(X48&lt;&gt;0,+(Y48/X48)*100,0)</f>
        <v>227724252.64550266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105296312</v>
      </c>
      <c r="D5" s="6">
        <v>0</v>
      </c>
      <c r="E5" s="7">
        <v>102113860</v>
      </c>
      <c r="F5" s="8">
        <v>111013860</v>
      </c>
      <c r="G5" s="8">
        <v>17499202</v>
      </c>
      <c r="H5" s="8">
        <v>8988756</v>
      </c>
      <c r="I5" s="8">
        <v>8755009</v>
      </c>
      <c r="J5" s="8">
        <v>35242967</v>
      </c>
      <c r="K5" s="8">
        <v>8831732</v>
      </c>
      <c r="L5" s="8">
        <v>8831582</v>
      </c>
      <c r="M5" s="8">
        <v>8831582</v>
      </c>
      <c r="N5" s="8">
        <v>26494896</v>
      </c>
      <c r="O5" s="8">
        <v>9779989</v>
      </c>
      <c r="P5" s="8">
        <v>8805478</v>
      </c>
      <c r="Q5" s="8">
        <v>8825373</v>
      </c>
      <c r="R5" s="8">
        <v>27410840</v>
      </c>
      <c r="S5" s="8">
        <v>8896021</v>
      </c>
      <c r="T5" s="8">
        <v>8893951</v>
      </c>
      <c r="U5" s="8">
        <v>8560451</v>
      </c>
      <c r="V5" s="8">
        <v>26350423</v>
      </c>
      <c r="W5" s="8">
        <v>115499126</v>
      </c>
      <c r="X5" s="8">
        <v>102113860</v>
      </c>
      <c r="Y5" s="8">
        <v>13385266</v>
      </c>
      <c r="Z5" s="2">
        <v>13.11</v>
      </c>
      <c r="AA5" s="6">
        <v>111013860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179302903</v>
      </c>
      <c r="D7" s="6">
        <v>0</v>
      </c>
      <c r="E7" s="7">
        <v>219951400</v>
      </c>
      <c r="F7" s="8">
        <v>219951400</v>
      </c>
      <c r="G7" s="8">
        <v>18080970</v>
      </c>
      <c r="H7" s="8">
        <v>12192463</v>
      </c>
      <c r="I7" s="8">
        <v>19154380</v>
      </c>
      <c r="J7" s="8">
        <v>49427813</v>
      </c>
      <c r="K7" s="8">
        <v>16224299</v>
      </c>
      <c r="L7" s="8">
        <v>16035492</v>
      </c>
      <c r="M7" s="8">
        <v>11821408</v>
      </c>
      <c r="N7" s="8">
        <v>44081199</v>
      </c>
      <c r="O7" s="8">
        <v>15112591</v>
      </c>
      <c r="P7" s="8">
        <v>12432176</v>
      </c>
      <c r="Q7" s="8">
        <v>11226098</v>
      </c>
      <c r="R7" s="8">
        <v>38770865</v>
      </c>
      <c r="S7" s="8">
        <v>15766136</v>
      </c>
      <c r="T7" s="8">
        <v>18960125</v>
      </c>
      <c r="U7" s="8">
        <v>21071978</v>
      </c>
      <c r="V7" s="8">
        <v>55798239</v>
      </c>
      <c r="W7" s="8">
        <v>188078116</v>
      </c>
      <c r="X7" s="8">
        <v>219951400</v>
      </c>
      <c r="Y7" s="8">
        <v>-31873284</v>
      </c>
      <c r="Z7" s="2">
        <v>-14.49</v>
      </c>
      <c r="AA7" s="6">
        <v>219951400</v>
      </c>
    </row>
    <row r="8" spans="1:27" ht="13.5">
      <c r="A8" s="25" t="s">
        <v>35</v>
      </c>
      <c r="B8" s="24"/>
      <c r="C8" s="6">
        <v>179906875</v>
      </c>
      <c r="D8" s="6">
        <v>0</v>
      </c>
      <c r="E8" s="7">
        <v>276185200</v>
      </c>
      <c r="F8" s="8">
        <v>273185200</v>
      </c>
      <c r="G8" s="8">
        <v>15840740</v>
      </c>
      <c r="H8" s="8">
        <v>18399416</v>
      </c>
      <c r="I8" s="8">
        <v>23688275</v>
      </c>
      <c r="J8" s="8">
        <v>57928431</v>
      </c>
      <c r="K8" s="8">
        <v>21075855</v>
      </c>
      <c r="L8" s="8">
        <v>20060314</v>
      </c>
      <c r="M8" s="8">
        <v>19426009</v>
      </c>
      <c r="N8" s="8">
        <v>60562178</v>
      </c>
      <c r="O8" s="8">
        <v>17506672</v>
      </c>
      <c r="P8" s="8">
        <v>21273867</v>
      </c>
      <c r="Q8" s="8">
        <v>18090850</v>
      </c>
      <c r="R8" s="8">
        <v>56871389</v>
      </c>
      <c r="S8" s="8">
        <v>22361018</v>
      </c>
      <c r="T8" s="8">
        <v>22057285</v>
      </c>
      <c r="U8" s="8">
        <v>27911187</v>
      </c>
      <c r="V8" s="8">
        <v>72329490</v>
      </c>
      <c r="W8" s="8">
        <v>247691488</v>
      </c>
      <c r="X8" s="8">
        <v>276185200</v>
      </c>
      <c r="Y8" s="8">
        <v>-28493712</v>
      </c>
      <c r="Z8" s="2">
        <v>-10.32</v>
      </c>
      <c r="AA8" s="6">
        <v>273185200</v>
      </c>
    </row>
    <row r="9" spans="1:27" ht="13.5">
      <c r="A9" s="25" t="s">
        <v>36</v>
      </c>
      <c r="B9" s="24"/>
      <c r="C9" s="6">
        <v>21736775</v>
      </c>
      <c r="D9" s="6">
        <v>0</v>
      </c>
      <c r="E9" s="7">
        <v>22837330</v>
      </c>
      <c r="F9" s="8">
        <v>22837330</v>
      </c>
      <c r="G9" s="8">
        <v>1662392</v>
      </c>
      <c r="H9" s="8">
        <v>2123903</v>
      </c>
      <c r="I9" s="8">
        <v>1640515</v>
      </c>
      <c r="J9" s="8">
        <v>5426810</v>
      </c>
      <c r="K9" s="8">
        <v>1642894</v>
      </c>
      <c r="L9" s="8">
        <v>1641499</v>
      </c>
      <c r="M9" s="8">
        <v>1642398</v>
      </c>
      <c r="N9" s="8">
        <v>4926791</v>
      </c>
      <c r="O9" s="8">
        <v>2539574</v>
      </c>
      <c r="P9" s="8">
        <v>1853775</v>
      </c>
      <c r="Q9" s="8">
        <v>1934445</v>
      </c>
      <c r="R9" s="8">
        <v>6327794</v>
      </c>
      <c r="S9" s="8">
        <v>1827686</v>
      </c>
      <c r="T9" s="8">
        <v>1802302</v>
      </c>
      <c r="U9" s="8">
        <v>1740719</v>
      </c>
      <c r="V9" s="8">
        <v>5370707</v>
      </c>
      <c r="W9" s="8">
        <v>22052102</v>
      </c>
      <c r="X9" s="8">
        <v>22837330</v>
      </c>
      <c r="Y9" s="8">
        <v>-785228</v>
      </c>
      <c r="Z9" s="2">
        <v>-3.44</v>
      </c>
      <c r="AA9" s="6">
        <v>22837330</v>
      </c>
    </row>
    <row r="10" spans="1:27" ht="13.5">
      <c r="A10" s="25" t="s">
        <v>37</v>
      </c>
      <c r="B10" s="24"/>
      <c r="C10" s="6">
        <v>29606480</v>
      </c>
      <c r="D10" s="6">
        <v>0</v>
      </c>
      <c r="E10" s="7">
        <v>39977820</v>
      </c>
      <c r="F10" s="26">
        <v>39977820</v>
      </c>
      <c r="G10" s="26">
        <v>1847782</v>
      </c>
      <c r="H10" s="26">
        <v>2797064</v>
      </c>
      <c r="I10" s="26">
        <v>2671586</v>
      </c>
      <c r="J10" s="26">
        <v>7316432</v>
      </c>
      <c r="K10" s="26">
        <v>2671628</v>
      </c>
      <c r="L10" s="26">
        <v>2669562</v>
      </c>
      <c r="M10" s="26">
        <v>2670981</v>
      </c>
      <c r="N10" s="26">
        <v>8012171</v>
      </c>
      <c r="O10" s="26">
        <v>2670886</v>
      </c>
      <c r="P10" s="26">
        <v>2675370</v>
      </c>
      <c r="Q10" s="26">
        <v>2674550</v>
      </c>
      <c r="R10" s="26">
        <v>8020806</v>
      </c>
      <c r="S10" s="26">
        <v>2681082</v>
      </c>
      <c r="T10" s="26">
        <v>2681451</v>
      </c>
      <c r="U10" s="26">
        <v>2681451</v>
      </c>
      <c r="V10" s="26">
        <v>8043984</v>
      </c>
      <c r="W10" s="26">
        <v>31393393</v>
      </c>
      <c r="X10" s="26">
        <v>39977820</v>
      </c>
      <c r="Y10" s="26">
        <v>-8584427</v>
      </c>
      <c r="Z10" s="27">
        <v>-21.47</v>
      </c>
      <c r="AA10" s="28">
        <v>39977820</v>
      </c>
    </row>
    <row r="11" spans="1:27" ht="13.5">
      <c r="A11" s="25" t="s">
        <v>38</v>
      </c>
      <c r="B11" s="29"/>
      <c r="C11" s="6">
        <v>8508000</v>
      </c>
      <c r="D11" s="6">
        <v>0</v>
      </c>
      <c r="E11" s="7">
        <v>9136000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9136400</v>
      </c>
      <c r="Y11" s="8">
        <v>-9136400</v>
      </c>
      <c r="Z11" s="2">
        <v>-100</v>
      </c>
      <c r="AA11" s="6">
        <v>0</v>
      </c>
    </row>
    <row r="12" spans="1:27" ht="13.5">
      <c r="A12" s="25" t="s">
        <v>39</v>
      </c>
      <c r="B12" s="29"/>
      <c r="C12" s="6">
        <v>4857962</v>
      </c>
      <c r="D12" s="6">
        <v>0</v>
      </c>
      <c r="E12" s="7">
        <v>5001910</v>
      </c>
      <c r="F12" s="8">
        <v>5001910</v>
      </c>
      <c r="G12" s="8">
        <v>321921</v>
      </c>
      <c r="H12" s="8">
        <v>359964</v>
      </c>
      <c r="I12" s="8">
        <v>459470</v>
      </c>
      <c r="J12" s="8">
        <v>1141355</v>
      </c>
      <c r="K12" s="8">
        <v>595098</v>
      </c>
      <c r="L12" s="8">
        <v>380625</v>
      </c>
      <c r="M12" s="8">
        <v>340749</v>
      </c>
      <c r="N12" s="8">
        <v>1316472</v>
      </c>
      <c r="O12" s="8">
        <v>325728</v>
      </c>
      <c r="P12" s="8">
        <v>336498</v>
      </c>
      <c r="Q12" s="8">
        <v>313441</v>
      </c>
      <c r="R12" s="8">
        <v>975667</v>
      </c>
      <c r="S12" s="8">
        <v>324317</v>
      </c>
      <c r="T12" s="8">
        <v>392275</v>
      </c>
      <c r="U12" s="8">
        <v>398464</v>
      </c>
      <c r="V12" s="8">
        <v>1115056</v>
      </c>
      <c r="W12" s="8">
        <v>4548550</v>
      </c>
      <c r="X12" s="8">
        <v>5001910</v>
      </c>
      <c r="Y12" s="8">
        <v>-453360</v>
      </c>
      <c r="Z12" s="2">
        <v>-9.06</v>
      </c>
      <c r="AA12" s="6">
        <v>5001910</v>
      </c>
    </row>
    <row r="13" spans="1:27" ht="13.5">
      <c r="A13" s="23" t="s">
        <v>40</v>
      </c>
      <c r="B13" s="29"/>
      <c r="C13" s="6">
        <v>2377821</v>
      </c>
      <c r="D13" s="6">
        <v>0</v>
      </c>
      <c r="E13" s="7">
        <v>2400000</v>
      </c>
      <c r="F13" s="8">
        <v>1300000</v>
      </c>
      <c r="G13" s="8">
        <v>7759</v>
      </c>
      <c r="H13" s="8">
        <v>68711</v>
      </c>
      <c r="I13" s="8">
        <v>382791</v>
      </c>
      <c r="J13" s="8">
        <v>459261</v>
      </c>
      <c r="K13" s="8">
        <v>128088</v>
      </c>
      <c r="L13" s="8">
        <v>134074</v>
      </c>
      <c r="M13" s="8">
        <v>69003</v>
      </c>
      <c r="N13" s="8">
        <v>331165</v>
      </c>
      <c r="O13" s="8">
        <v>99854</v>
      </c>
      <c r="P13" s="8">
        <v>127293</v>
      </c>
      <c r="Q13" s="8">
        <v>130946</v>
      </c>
      <c r="R13" s="8">
        <v>358093</v>
      </c>
      <c r="S13" s="8">
        <v>179973</v>
      </c>
      <c r="T13" s="8">
        <v>105038</v>
      </c>
      <c r="U13" s="8">
        <v>0</v>
      </c>
      <c r="V13" s="8">
        <v>285011</v>
      </c>
      <c r="W13" s="8">
        <v>1433530</v>
      </c>
      <c r="X13" s="8">
        <v>2400000</v>
      </c>
      <c r="Y13" s="8">
        <v>-966470</v>
      </c>
      <c r="Z13" s="2">
        <v>-40.27</v>
      </c>
      <c r="AA13" s="6">
        <v>1300000</v>
      </c>
    </row>
    <row r="14" spans="1:27" ht="13.5">
      <c r="A14" s="23" t="s">
        <v>41</v>
      </c>
      <c r="B14" s="29"/>
      <c r="C14" s="6">
        <v>18902985</v>
      </c>
      <c r="D14" s="6">
        <v>0</v>
      </c>
      <c r="E14" s="7">
        <v>18600000</v>
      </c>
      <c r="F14" s="8">
        <v>15300000</v>
      </c>
      <c r="G14" s="8">
        <v>2024117</v>
      </c>
      <c r="H14" s="8">
        <v>2152418</v>
      </c>
      <c r="I14" s="8">
        <v>2042451</v>
      </c>
      <c r="J14" s="8">
        <v>6218986</v>
      </c>
      <c r="K14" s="8">
        <v>1053224</v>
      </c>
      <c r="L14" s="8">
        <v>947332</v>
      </c>
      <c r="M14" s="8">
        <v>954504</v>
      </c>
      <c r="N14" s="8">
        <v>2955060</v>
      </c>
      <c r="O14" s="8">
        <v>891438</v>
      </c>
      <c r="P14" s="8">
        <v>895016</v>
      </c>
      <c r="Q14" s="8">
        <v>965369</v>
      </c>
      <c r="R14" s="8">
        <v>2751823</v>
      </c>
      <c r="S14" s="8">
        <v>1000295</v>
      </c>
      <c r="T14" s="8">
        <v>1073697</v>
      </c>
      <c r="U14" s="8">
        <v>1091934</v>
      </c>
      <c r="V14" s="8">
        <v>3165926</v>
      </c>
      <c r="W14" s="8">
        <v>15091795</v>
      </c>
      <c r="X14" s="8">
        <v>18600000</v>
      </c>
      <c r="Y14" s="8">
        <v>-3508205</v>
      </c>
      <c r="Z14" s="2">
        <v>-18.86</v>
      </c>
      <c r="AA14" s="6">
        <v>15300000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15854941</v>
      </c>
      <c r="D16" s="6">
        <v>0</v>
      </c>
      <c r="E16" s="7">
        <v>5022870</v>
      </c>
      <c r="F16" s="8">
        <v>5022870</v>
      </c>
      <c r="G16" s="8">
        <v>293957</v>
      </c>
      <c r="H16" s="8">
        <v>218724</v>
      </c>
      <c r="I16" s="8">
        <v>311616</v>
      </c>
      <c r="J16" s="8">
        <v>824297</v>
      </c>
      <c r="K16" s="8">
        <v>157746</v>
      </c>
      <c r="L16" s="8">
        <v>160653</v>
      </c>
      <c r="M16" s="8">
        <v>141687</v>
      </c>
      <c r="N16" s="8">
        <v>460086</v>
      </c>
      <c r="O16" s="8">
        <v>144607</v>
      </c>
      <c r="P16" s="8">
        <v>153639</v>
      </c>
      <c r="Q16" s="8">
        <v>96951</v>
      </c>
      <c r="R16" s="8">
        <v>395197</v>
      </c>
      <c r="S16" s="8">
        <v>158225</v>
      </c>
      <c r="T16" s="8">
        <v>184109</v>
      </c>
      <c r="U16" s="8">
        <v>51911</v>
      </c>
      <c r="V16" s="8">
        <v>394245</v>
      </c>
      <c r="W16" s="8">
        <v>2073825</v>
      </c>
      <c r="X16" s="8">
        <v>5022870</v>
      </c>
      <c r="Y16" s="8">
        <v>-2949045</v>
      </c>
      <c r="Z16" s="2">
        <v>-58.71</v>
      </c>
      <c r="AA16" s="6">
        <v>5022870</v>
      </c>
    </row>
    <row r="17" spans="1:27" ht="13.5">
      <c r="A17" s="23" t="s">
        <v>44</v>
      </c>
      <c r="B17" s="29"/>
      <c r="C17" s="6">
        <v>145594</v>
      </c>
      <c r="D17" s="6">
        <v>0</v>
      </c>
      <c r="E17" s="7">
        <v>171600</v>
      </c>
      <c r="F17" s="8">
        <v>171600</v>
      </c>
      <c r="G17" s="8">
        <v>12650</v>
      </c>
      <c r="H17" s="8">
        <v>625</v>
      </c>
      <c r="I17" s="8">
        <v>22550</v>
      </c>
      <c r="J17" s="8">
        <v>35825</v>
      </c>
      <c r="K17" s="8">
        <v>12225</v>
      </c>
      <c r="L17" s="8">
        <v>11475</v>
      </c>
      <c r="M17" s="8">
        <v>1800</v>
      </c>
      <c r="N17" s="8">
        <v>25500</v>
      </c>
      <c r="O17" s="8">
        <v>21585</v>
      </c>
      <c r="P17" s="8">
        <v>13250</v>
      </c>
      <c r="Q17" s="8">
        <v>50</v>
      </c>
      <c r="R17" s="8">
        <v>34885</v>
      </c>
      <c r="S17" s="8">
        <v>11800</v>
      </c>
      <c r="T17" s="8">
        <v>27155</v>
      </c>
      <c r="U17" s="8">
        <v>5350</v>
      </c>
      <c r="V17" s="8">
        <v>44305</v>
      </c>
      <c r="W17" s="8">
        <v>140515</v>
      </c>
      <c r="X17" s="8">
        <v>171600</v>
      </c>
      <c r="Y17" s="8">
        <v>-31085</v>
      </c>
      <c r="Z17" s="2">
        <v>-18.11</v>
      </c>
      <c r="AA17" s="6">
        <v>171600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104641636</v>
      </c>
      <c r="D19" s="6">
        <v>0</v>
      </c>
      <c r="E19" s="7">
        <v>118259250</v>
      </c>
      <c r="F19" s="8">
        <v>116281950</v>
      </c>
      <c r="G19" s="8">
        <v>0</v>
      </c>
      <c r="H19" s="8">
        <v>44309761</v>
      </c>
      <c r="I19" s="8">
        <v>3865125</v>
      </c>
      <c r="J19" s="8">
        <v>48174886</v>
      </c>
      <c r="K19" s="8">
        <v>255134</v>
      </c>
      <c r="L19" s="8">
        <v>117715</v>
      </c>
      <c r="M19" s="8">
        <v>38365954</v>
      </c>
      <c r="N19" s="8">
        <v>38738803</v>
      </c>
      <c r="O19" s="8">
        <v>753351</v>
      </c>
      <c r="P19" s="8">
        <v>-845000</v>
      </c>
      <c r="Q19" s="8">
        <v>2152432</v>
      </c>
      <c r="R19" s="8">
        <v>2060783</v>
      </c>
      <c r="S19" s="8">
        <v>28190065</v>
      </c>
      <c r="T19" s="8">
        <v>135525</v>
      </c>
      <c r="U19" s="8">
        <v>125377</v>
      </c>
      <c r="V19" s="8">
        <v>28450967</v>
      </c>
      <c r="W19" s="8">
        <v>117425439</v>
      </c>
      <c r="X19" s="8">
        <v>118259250</v>
      </c>
      <c r="Y19" s="8">
        <v>-833811</v>
      </c>
      <c r="Z19" s="2">
        <v>-0.71</v>
      </c>
      <c r="AA19" s="6">
        <v>116281950</v>
      </c>
    </row>
    <row r="20" spans="1:27" ht="13.5">
      <c r="A20" s="23" t="s">
        <v>47</v>
      </c>
      <c r="B20" s="29"/>
      <c r="C20" s="6">
        <v>10977542</v>
      </c>
      <c r="D20" s="6">
        <v>0</v>
      </c>
      <c r="E20" s="7">
        <v>4328940</v>
      </c>
      <c r="F20" s="26">
        <v>14250940</v>
      </c>
      <c r="G20" s="26">
        <v>1018819</v>
      </c>
      <c r="H20" s="26">
        <v>595096</v>
      </c>
      <c r="I20" s="26">
        <v>769569</v>
      </c>
      <c r="J20" s="26">
        <v>2383484</v>
      </c>
      <c r="K20" s="26">
        <v>746959</v>
      </c>
      <c r="L20" s="26">
        <v>765899</v>
      </c>
      <c r="M20" s="26">
        <v>698041</v>
      </c>
      <c r="N20" s="26">
        <v>2210899</v>
      </c>
      <c r="O20" s="26">
        <v>950794</v>
      </c>
      <c r="P20" s="26">
        <v>735209</v>
      </c>
      <c r="Q20" s="26">
        <v>562660</v>
      </c>
      <c r="R20" s="26">
        <v>2248663</v>
      </c>
      <c r="S20" s="26">
        <v>701905</v>
      </c>
      <c r="T20" s="26">
        <v>492104</v>
      </c>
      <c r="U20" s="26">
        <v>3138187</v>
      </c>
      <c r="V20" s="26">
        <v>4332196</v>
      </c>
      <c r="W20" s="26">
        <v>11175242</v>
      </c>
      <c r="X20" s="26">
        <v>4328000</v>
      </c>
      <c r="Y20" s="26">
        <v>6847242</v>
      </c>
      <c r="Z20" s="27">
        <v>158.21</v>
      </c>
      <c r="AA20" s="28">
        <v>14250940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548304</v>
      </c>
      <c r="V21" s="8">
        <v>548304</v>
      </c>
      <c r="W21" s="30">
        <v>548304</v>
      </c>
      <c r="X21" s="8">
        <v>5000000</v>
      </c>
      <c r="Y21" s="8">
        <v>-4451696</v>
      </c>
      <c r="Z21" s="2">
        <v>-89.03</v>
      </c>
      <c r="AA21" s="6">
        <v>5000000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682115826</v>
      </c>
      <c r="D22" s="33">
        <f>SUM(D5:D21)</f>
        <v>0</v>
      </c>
      <c r="E22" s="34">
        <f t="shared" si="0"/>
        <v>828986180</v>
      </c>
      <c r="F22" s="35">
        <f t="shared" si="0"/>
        <v>829294880</v>
      </c>
      <c r="G22" s="35">
        <f t="shared" si="0"/>
        <v>58610309</v>
      </c>
      <c r="H22" s="35">
        <f t="shared" si="0"/>
        <v>92206901</v>
      </c>
      <c r="I22" s="35">
        <f t="shared" si="0"/>
        <v>63763337</v>
      </c>
      <c r="J22" s="35">
        <f t="shared" si="0"/>
        <v>214580547</v>
      </c>
      <c r="K22" s="35">
        <f t="shared" si="0"/>
        <v>53394882</v>
      </c>
      <c r="L22" s="35">
        <f t="shared" si="0"/>
        <v>51756222</v>
      </c>
      <c r="M22" s="35">
        <f t="shared" si="0"/>
        <v>84964116</v>
      </c>
      <c r="N22" s="35">
        <f t="shared" si="0"/>
        <v>190115220</v>
      </c>
      <c r="O22" s="35">
        <f t="shared" si="0"/>
        <v>50797069</v>
      </c>
      <c r="P22" s="35">
        <f t="shared" si="0"/>
        <v>48456571</v>
      </c>
      <c r="Q22" s="35">
        <f t="shared" si="0"/>
        <v>46973165</v>
      </c>
      <c r="R22" s="35">
        <f t="shared" si="0"/>
        <v>146226805</v>
      </c>
      <c r="S22" s="35">
        <f t="shared" si="0"/>
        <v>82098523</v>
      </c>
      <c r="T22" s="35">
        <f t="shared" si="0"/>
        <v>56805017</v>
      </c>
      <c r="U22" s="35">
        <f t="shared" si="0"/>
        <v>67325313</v>
      </c>
      <c r="V22" s="35">
        <f t="shared" si="0"/>
        <v>206228853</v>
      </c>
      <c r="W22" s="35">
        <f t="shared" si="0"/>
        <v>757151425</v>
      </c>
      <c r="X22" s="35">
        <f t="shared" si="0"/>
        <v>828985640</v>
      </c>
      <c r="Y22" s="35">
        <f t="shared" si="0"/>
        <v>-71834215</v>
      </c>
      <c r="Z22" s="36">
        <f>+IF(X22&lt;&gt;0,+(Y22/X22)*100,0)</f>
        <v>-8.665314757442601</v>
      </c>
      <c r="AA22" s="33">
        <f>SUM(AA5:AA21)</f>
        <v>829294880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188369517</v>
      </c>
      <c r="D25" s="6">
        <v>0</v>
      </c>
      <c r="E25" s="7">
        <v>207771240</v>
      </c>
      <c r="F25" s="8">
        <v>196010260</v>
      </c>
      <c r="G25" s="8">
        <v>13565103</v>
      </c>
      <c r="H25" s="8">
        <v>12563457</v>
      </c>
      <c r="I25" s="8">
        <v>12975991</v>
      </c>
      <c r="J25" s="8">
        <v>39104551</v>
      </c>
      <c r="K25" s="8">
        <v>13416340</v>
      </c>
      <c r="L25" s="8">
        <v>11850906</v>
      </c>
      <c r="M25" s="8">
        <v>12673083</v>
      </c>
      <c r="N25" s="8">
        <v>37940329</v>
      </c>
      <c r="O25" s="8">
        <v>14060810</v>
      </c>
      <c r="P25" s="8">
        <v>11578077</v>
      </c>
      <c r="Q25" s="8">
        <v>17962579</v>
      </c>
      <c r="R25" s="8">
        <v>43601466</v>
      </c>
      <c r="S25" s="8">
        <v>18860169</v>
      </c>
      <c r="T25" s="8">
        <v>17212380</v>
      </c>
      <c r="U25" s="8">
        <v>17174362</v>
      </c>
      <c r="V25" s="8">
        <v>53246911</v>
      </c>
      <c r="W25" s="8">
        <v>173893257</v>
      </c>
      <c r="X25" s="8">
        <v>207771240</v>
      </c>
      <c r="Y25" s="8">
        <v>-33877983</v>
      </c>
      <c r="Z25" s="2">
        <v>-16.31</v>
      </c>
      <c r="AA25" s="6">
        <v>196010260</v>
      </c>
    </row>
    <row r="26" spans="1:27" ht="13.5">
      <c r="A26" s="25" t="s">
        <v>52</v>
      </c>
      <c r="B26" s="24"/>
      <c r="C26" s="6">
        <v>13152392</v>
      </c>
      <c r="D26" s="6">
        <v>0</v>
      </c>
      <c r="E26" s="7">
        <v>14685310</v>
      </c>
      <c r="F26" s="8">
        <v>14685310</v>
      </c>
      <c r="G26" s="8">
        <v>1086975</v>
      </c>
      <c r="H26" s="8">
        <v>1108992</v>
      </c>
      <c r="I26" s="8">
        <v>1108992</v>
      </c>
      <c r="J26" s="8">
        <v>3304959</v>
      </c>
      <c r="K26" s="8">
        <v>1130713</v>
      </c>
      <c r="L26" s="8">
        <v>1130713</v>
      </c>
      <c r="M26" s="8">
        <v>1130713</v>
      </c>
      <c r="N26" s="8">
        <v>3392139</v>
      </c>
      <c r="O26" s="8">
        <v>1130713</v>
      </c>
      <c r="P26" s="8">
        <v>822093</v>
      </c>
      <c r="Q26" s="8">
        <v>1438473</v>
      </c>
      <c r="R26" s="8">
        <v>3391279</v>
      </c>
      <c r="S26" s="8">
        <v>1347201</v>
      </c>
      <c r="T26" s="8">
        <v>1183545</v>
      </c>
      <c r="U26" s="8">
        <v>1177144</v>
      </c>
      <c r="V26" s="8">
        <v>3707890</v>
      </c>
      <c r="W26" s="8">
        <v>13796267</v>
      </c>
      <c r="X26" s="8">
        <v>14685310</v>
      </c>
      <c r="Y26" s="8">
        <v>-889043</v>
      </c>
      <c r="Z26" s="2">
        <v>-6.05</v>
      </c>
      <c r="AA26" s="6">
        <v>14685310</v>
      </c>
    </row>
    <row r="27" spans="1:27" ht="13.5">
      <c r="A27" s="25" t="s">
        <v>53</v>
      </c>
      <c r="B27" s="24"/>
      <c r="C27" s="6">
        <v>91918392</v>
      </c>
      <c r="D27" s="6">
        <v>0</v>
      </c>
      <c r="E27" s="7">
        <v>64300000</v>
      </c>
      <c r="F27" s="8">
        <v>64300000</v>
      </c>
      <c r="G27" s="8">
        <v>0</v>
      </c>
      <c r="H27" s="8">
        <v>10716666</v>
      </c>
      <c r="I27" s="8">
        <v>5358334</v>
      </c>
      <c r="J27" s="8">
        <v>16075000</v>
      </c>
      <c r="K27" s="8">
        <v>5358334</v>
      </c>
      <c r="L27" s="8">
        <v>5358334</v>
      </c>
      <c r="M27" s="8">
        <v>5358334</v>
      </c>
      <c r="N27" s="8">
        <v>16075002</v>
      </c>
      <c r="O27" s="8">
        <v>5358334</v>
      </c>
      <c r="P27" s="8">
        <v>5358334</v>
      </c>
      <c r="Q27" s="8">
        <v>5358334</v>
      </c>
      <c r="R27" s="8">
        <v>16075002</v>
      </c>
      <c r="S27" s="8">
        <v>5358334</v>
      </c>
      <c r="T27" s="8">
        <v>5358334</v>
      </c>
      <c r="U27" s="8">
        <v>5358334</v>
      </c>
      <c r="V27" s="8">
        <v>16075002</v>
      </c>
      <c r="W27" s="8">
        <v>64300006</v>
      </c>
      <c r="X27" s="8">
        <v>64300000</v>
      </c>
      <c r="Y27" s="8">
        <v>6</v>
      </c>
      <c r="Z27" s="2">
        <v>0</v>
      </c>
      <c r="AA27" s="6">
        <v>64300000</v>
      </c>
    </row>
    <row r="28" spans="1:27" ht="13.5">
      <c r="A28" s="25" t="s">
        <v>54</v>
      </c>
      <c r="B28" s="24"/>
      <c r="C28" s="6">
        <v>32887028</v>
      </c>
      <c r="D28" s="6">
        <v>0</v>
      </c>
      <c r="E28" s="7">
        <v>62639720</v>
      </c>
      <c r="F28" s="8">
        <v>50220920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38366926</v>
      </c>
      <c r="Q28" s="8">
        <v>4788775</v>
      </c>
      <c r="R28" s="8">
        <v>43155701</v>
      </c>
      <c r="S28" s="8">
        <v>4787188</v>
      </c>
      <c r="T28" s="8">
        <v>4784829</v>
      </c>
      <c r="U28" s="8">
        <v>4715277</v>
      </c>
      <c r="V28" s="8">
        <v>14287294</v>
      </c>
      <c r="W28" s="8">
        <v>57442995</v>
      </c>
      <c r="X28" s="8">
        <v>62639720</v>
      </c>
      <c r="Y28" s="8">
        <v>-5196725</v>
      </c>
      <c r="Z28" s="2">
        <v>-8.3</v>
      </c>
      <c r="AA28" s="6">
        <v>50220920</v>
      </c>
    </row>
    <row r="29" spans="1:27" ht="13.5">
      <c r="A29" s="25" t="s">
        <v>55</v>
      </c>
      <c r="B29" s="24"/>
      <c r="C29" s="6">
        <v>2647517</v>
      </c>
      <c r="D29" s="6">
        <v>0</v>
      </c>
      <c r="E29" s="7">
        <v>3034280</v>
      </c>
      <c r="F29" s="8">
        <v>3861390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297302</v>
      </c>
      <c r="Q29" s="8">
        <v>347395</v>
      </c>
      <c r="R29" s="8">
        <v>644697</v>
      </c>
      <c r="S29" s="8">
        <v>255871</v>
      </c>
      <c r="T29" s="8">
        <v>339330</v>
      </c>
      <c r="U29" s="8">
        <v>506871</v>
      </c>
      <c r="V29" s="8">
        <v>1102072</v>
      </c>
      <c r="W29" s="8">
        <v>1746769</v>
      </c>
      <c r="X29" s="8">
        <v>3034300</v>
      </c>
      <c r="Y29" s="8">
        <v>-1287531</v>
      </c>
      <c r="Z29" s="2">
        <v>-42.43</v>
      </c>
      <c r="AA29" s="6">
        <v>3861390</v>
      </c>
    </row>
    <row r="30" spans="1:27" ht="13.5">
      <c r="A30" s="25" t="s">
        <v>56</v>
      </c>
      <c r="B30" s="24"/>
      <c r="C30" s="6">
        <v>255572719</v>
      </c>
      <c r="D30" s="6">
        <v>0</v>
      </c>
      <c r="E30" s="7">
        <v>318550350</v>
      </c>
      <c r="F30" s="8">
        <v>318550350</v>
      </c>
      <c r="G30" s="8">
        <v>0</v>
      </c>
      <c r="H30" s="8">
        <v>31424620</v>
      </c>
      <c r="I30" s="8">
        <v>13240048</v>
      </c>
      <c r="J30" s="8">
        <v>44664668</v>
      </c>
      <c r="K30" s="8">
        <v>24302142</v>
      </c>
      <c r="L30" s="8">
        <v>23075448</v>
      </c>
      <c r="M30" s="8">
        <v>26165526</v>
      </c>
      <c r="N30" s="8">
        <v>73543116</v>
      </c>
      <c r="O30" s="8">
        <v>23940412</v>
      </c>
      <c r="P30" s="8">
        <v>38332649</v>
      </c>
      <c r="Q30" s="8">
        <v>19701183</v>
      </c>
      <c r="R30" s="8">
        <v>81974244</v>
      </c>
      <c r="S30" s="8">
        <v>20136629</v>
      </c>
      <c r="T30" s="8">
        <v>16398251</v>
      </c>
      <c r="U30" s="8">
        <v>10005888</v>
      </c>
      <c r="V30" s="8">
        <v>46540768</v>
      </c>
      <c r="W30" s="8">
        <v>246722796</v>
      </c>
      <c r="X30" s="8">
        <v>318550350</v>
      </c>
      <c r="Y30" s="8">
        <v>-71827554</v>
      </c>
      <c r="Z30" s="2">
        <v>-22.55</v>
      </c>
      <c r="AA30" s="6">
        <v>318550350</v>
      </c>
    </row>
    <row r="31" spans="1:27" ht="13.5">
      <c r="A31" s="25" t="s">
        <v>57</v>
      </c>
      <c r="B31" s="24"/>
      <c r="C31" s="6">
        <v>15181950</v>
      </c>
      <c r="D31" s="6">
        <v>0</v>
      </c>
      <c r="E31" s="7">
        <v>30685250</v>
      </c>
      <c r="F31" s="8">
        <v>27232250</v>
      </c>
      <c r="G31" s="8">
        <v>-14953</v>
      </c>
      <c r="H31" s="8">
        <v>46570</v>
      </c>
      <c r="I31" s="8">
        <v>793451</v>
      </c>
      <c r="J31" s="8">
        <v>825068</v>
      </c>
      <c r="K31" s="8">
        <v>1049881</v>
      </c>
      <c r="L31" s="8">
        <v>1083938</v>
      </c>
      <c r="M31" s="8">
        <v>2419832</v>
      </c>
      <c r="N31" s="8">
        <v>4553651</v>
      </c>
      <c r="O31" s="8">
        <v>1564158</v>
      </c>
      <c r="P31" s="8">
        <v>1464042</v>
      </c>
      <c r="Q31" s="8">
        <v>2824833</v>
      </c>
      <c r="R31" s="8">
        <v>5853033</v>
      </c>
      <c r="S31" s="8">
        <v>1618539</v>
      </c>
      <c r="T31" s="8">
        <v>1615915</v>
      </c>
      <c r="U31" s="8">
        <v>5223855</v>
      </c>
      <c r="V31" s="8">
        <v>8458309</v>
      </c>
      <c r="W31" s="8">
        <v>19690061</v>
      </c>
      <c r="X31" s="8">
        <v>30685250</v>
      </c>
      <c r="Y31" s="8">
        <v>-10995189</v>
      </c>
      <c r="Z31" s="2">
        <v>-35.83</v>
      </c>
      <c r="AA31" s="6">
        <v>27232250</v>
      </c>
    </row>
    <row r="32" spans="1:27" ht="13.5">
      <c r="A32" s="25" t="s">
        <v>58</v>
      </c>
      <c r="B32" s="24"/>
      <c r="C32" s="6">
        <v>23971696</v>
      </c>
      <c r="D32" s="6">
        <v>0</v>
      </c>
      <c r="E32" s="7">
        <v>29660250</v>
      </c>
      <c r="F32" s="8">
        <v>87645620</v>
      </c>
      <c r="G32" s="8">
        <v>841200</v>
      </c>
      <c r="H32" s="8">
        <v>1479511</v>
      </c>
      <c r="I32" s="8">
        <v>2869728</v>
      </c>
      <c r="J32" s="8">
        <v>5190439</v>
      </c>
      <c r="K32" s="8">
        <v>3788350</v>
      </c>
      <c r="L32" s="8">
        <v>305418</v>
      </c>
      <c r="M32" s="8">
        <v>7546079</v>
      </c>
      <c r="N32" s="8">
        <v>11639847</v>
      </c>
      <c r="O32" s="8">
        <v>92026</v>
      </c>
      <c r="P32" s="8">
        <v>47440865</v>
      </c>
      <c r="Q32" s="8">
        <v>2977950</v>
      </c>
      <c r="R32" s="8">
        <v>50510841</v>
      </c>
      <c r="S32" s="8">
        <v>1921010</v>
      </c>
      <c r="T32" s="8">
        <v>427971</v>
      </c>
      <c r="U32" s="8">
        <v>2926258</v>
      </c>
      <c r="V32" s="8">
        <v>5275239</v>
      </c>
      <c r="W32" s="8">
        <v>72616366</v>
      </c>
      <c r="X32" s="8">
        <v>29660250</v>
      </c>
      <c r="Y32" s="8">
        <v>42956116</v>
      </c>
      <c r="Z32" s="2">
        <v>144.83</v>
      </c>
      <c r="AA32" s="6">
        <v>87645620</v>
      </c>
    </row>
    <row r="33" spans="1:27" ht="13.5">
      <c r="A33" s="25" t="s">
        <v>59</v>
      </c>
      <c r="B33" s="24"/>
      <c r="C33" s="6">
        <v>32193226</v>
      </c>
      <c r="D33" s="6">
        <v>0</v>
      </c>
      <c r="E33" s="7">
        <v>40388230</v>
      </c>
      <c r="F33" s="8">
        <v>31756980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1840639</v>
      </c>
      <c r="Q33" s="8">
        <v>2208888</v>
      </c>
      <c r="R33" s="8">
        <v>4049527</v>
      </c>
      <c r="S33" s="8">
        <v>1946636</v>
      </c>
      <c r="T33" s="8">
        <v>1949474</v>
      </c>
      <c r="U33" s="8">
        <v>1953222</v>
      </c>
      <c r="V33" s="8">
        <v>5849332</v>
      </c>
      <c r="W33" s="8">
        <v>9898859</v>
      </c>
      <c r="X33" s="8">
        <v>40388920</v>
      </c>
      <c r="Y33" s="8">
        <v>-30490061</v>
      </c>
      <c r="Z33" s="2">
        <v>-75.49</v>
      </c>
      <c r="AA33" s="6">
        <v>31756980</v>
      </c>
    </row>
    <row r="34" spans="1:27" ht="13.5">
      <c r="A34" s="25" t="s">
        <v>60</v>
      </c>
      <c r="B34" s="24"/>
      <c r="C34" s="6">
        <v>63624605</v>
      </c>
      <c r="D34" s="6">
        <v>0</v>
      </c>
      <c r="E34" s="7">
        <v>96791600</v>
      </c>
      <c r="F34" s="8">
        <v>84847270</v>
      </c>
      <c r="G34" s="8">
        <v>481291</v>
      </c>
      <c r="H34" s="8">
        <v>9784393</v>
      </c>
      <c r="I34" s="8">
        <v>1162817</v>
      </c>
      <c r="J34" s="8">
        <v>11428501</v>
      </c>
      <c r="K34" s="8">
        <v>6787090</v>
      </c>
      <c r="L34" s="8">
        <v>6560792</v>
      </c>
      <c r="M34" s="8">
        <v>11119847</v>
      </c>
      <c r="N34" s="8">
        <v>24467729</v>
      </c>
      <c r="O34" s="8">
        <v>6716467</v>
      </c>
      <c r="P34" s="8">
        <v>4458709</v>
      </c>
      <c r="Q34" s="8">
        <v>4947023</v>
      </c>
      <c r="R34" s="8">
        <v>16122199</v>
      </c>
      <c r="S34" s="8">
        <v>3178402</v>
      </c>
      <c r="T34" s="8">
        <v>5268514</v>
      </c>
      <c r="U34" s="8">
        <v>9185426</v>
      </c>
      <c r="V34" s="8">
        <v>17632342</v>
      </c>
      <c r="W34" s="8">
        <v>69650771</v>
      </c>
      <c r="X34" s="8">
        <v>96790250</v>
      </c>
      <c r="Y34" s="8">
        <v>-27139479</v>
      </c>
      <c r="Z34" s="2">
        <v>-28.04</v>
      </c>
      <c r="AA34" s="6">
        <v>84847270</v>
      </c>
    </row>
    <row r="35" spans="1:27" ht="13.5">
      <c r="A35" s="23" t="s">
        <v>61</v>
      </c>
      <c r="B35" s="29"/>
      <c r="C35" s="6">
        <v>6188721</v>
      </c>
      <c r="D35" s="6">
        <v>0</v>
      </c>
      <c r="E35" s="7">
        <v>0</v>
      </c>
      <c r="F35" s="8">
        <v>0</v>
      </c>
      <c r="G35" s="8">
        <v>5360</v>
      </c>
      <c r="H35" s="8">
        <v>-5360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407320</v>
      </c>
      <c r="V35" s="8">
        <v>407320</v>
      </c>
      <c r="W35" s="8">
        <v>407320</v>
      </c>
      <c r="X35" s="8"/>
      <c r="Y35" s="8">
        <v>407320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725707763</v>
      </c>
      <c r="D36" s="33">
        <f>SUM(D25:D35)</f>
        <v>0</v>
      </c>
      <c r="E36" s="34">
        <f t="shared" si="1"/>
        <v>868506230</v>
      </c>
      <c r="F36" s="35">
        <f t="shared" si="1"/>
        <v>879110350</v>
      </c>
      <c r="G36" s="35">
        <f t="shared" si="1"/>
        <v>15964976</v>
      </c>
      <c r="H36" s="35">
        <f t="shared" si="1"/>
        <v>67118849</v>
      </c>
      <c r="I36" s="35">
        <f t="shared" si="1"/>
        <v>37509361</v>
      </c>
      <c r="J36" s="35">
        <f t="shared" si="1"/>
        <v>120593186</v>
      </c>
      <c r="K36" s="35">
        <f t="shared" si="1"/>
        <v>55832850</v>
      </c>
      <c r="L36" s="35">
        <f t="shared" si="1"/>
        <v>49365549</v>
      </c>
      <c r="M36" s="35">
        <f t="shared" si="1"/>
        <v>66413414</v>
      </c>
      <c r="N36" s="35">
        <f t="shared" si="1"/>
        <v>171611813</v>
      </c>
      <c r="O36" s="35">
        <f t="shared" si="1"/>
        <v>52862920</v>
      </c>
      <c r="P36" s="35">
        <f t="shared" si="1"/>
        <v>149959636</v>
      </c>
      <c r="Q36" s="35">
        <f t="shared" si="1"/>
        <v>62555433</v>
      </c>
      <c r="R36" s="35">
        <f t="shared" si="1"/>
        <v>265377989</v>
      </c>
      <c r="S36" s="35">
        <f t="shared" si="1"/>
        <v>59409979</v>
      </c>
      <c r="T36" s="35">
        <f t="shared" si="1"/>
        <v>54538543</v>
      </c>
      <c r="U36" s="35">
        <f t="shared" si="1"/>
        <v>58633957</v>
      </c>
      <c r="V36" s="35">
        <f t="shared" si="1"/>
        <v>172582479</v>
      </c>
      <c r="W36" s="35">
        <f t="shared" si="1"/>
        <v>730165467</v>
      </c>
      <c r="X36" s="35">
        <f t="shared" si="1"/>
        <v>868505590</v>
      </c>
      <c r="Y36" s="35">
        <f t="shared" si="1"/>
        <v>-138340123</v>
      </c>
      <c r="Z36" s="36">
        <f>+IF(X36&lt;&gt;0,+(Y36/X36)*100,0)</f>
        <v>-15.928524190615745</v>
      </c>
      <c r="AA36" s="33">
        <f>SUM(AA25:AA35)</f>
        <v>879110350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-43591937</v>
      </c>
      <c r="D38" s="46">
        <f>+D22-D36</f>
        <v>0</v>
      </c>
      <c r="E38" s="47">
        <f t="shared" si="2"/>
        <v>-39520050</v>
      </c>
      <c r="F38" s="48">
        <f t="shared" si="2"/>
        <v>-49815470</v>
      </c>
      <c r="G38" s="48">
        <f t="shared" si="2"/>
        <v>42645333</v>
      </c>
      <c r="H38" s="48">
        <f t="shared" si="2"/>
        <v>25088052</v>
      </c>
      <c r="I38" s="48">
        <f t="shared" si="2"/>
        <v>26253976</v>
      </c>
      <c r="J38" s="48">
        <f t="shared" si="2"/>
        <v>93987361</v>
      </c>
      <c r="K38" s="48">
        <f t="shared" si="2"/>
        <v>-2437968</v>
      </c>
      <c r="L38" s="48">
        <f t="shared" si="2"/>
        <v>2390673</v>
      </c>
      <c r="M38" s="48">
        <f t="shared" si="2"/>
        <v>18550702</v>
      </c>
      <c r="N38" s="48">
        <f t="shared" si="2"/>
        <v>18503407</v>
      </c>
      <c r="O38" s="48">
        <f t="shared" si="2"/>
        <v>-2065851</v>
      </c>
      <c r="P38" s="48">
        <f t="shared" si="2"/>
        <v>-101503065</v>
      </c>
      <c r="Q38" s="48">
        <f t="shared" si="2"/>
        <v>-15582268</v>
      </c>
      <c r="R38" s="48">
        <f t="shared" si="2"/>
        <v>-119151184</v>
      </c>
      <c r="S38" s="48">
        <f t="shared" si="2"/>
        <v>22688544</v>
      </c>
      <c r="T38" s="48">
        <f t="shared" si="2"/>
        <v>2266474</v>
      </c>
      <c r="U38" s="48">
        <f t="shared" si="2"/>
        <v>8691356</v>
      </c>
      <c r="V38" s="48">
        <f t="shared" si="2"/>
        <v>33646374</v>
      </c>
      <c r="W38" s="48">
        <f t="shared" si="2"/>
        <v>26985958</v>
      </c>
      <c r="X38" s="48">
        <f>IF(F22=F36,0,X22-X36)</f>
        <v>-39519950</v>
      </c>
      <c r="Y38" s="48">
        <f t="shared" si="2"/>
        <v>66505908</v>
      </c>
      <c r="Z38" s="49">
        <f>+IF(X38&lt;&gt;0,+(Y38/X38)*100,0)</f>
        <v>-168.28439307235965</v>
      </c>
      <c r="AA38" s="46">
        <f>+AA22-AA36</f>
        <v>-49815470</v>
      </c>
    </row>
    <row r="39" spans="1:27" ht="13.5">
      <c r="A39" s="23" t="s">
        <v>64</v>
      </c>
      <c r="B39" s="29"/>
      <c r="C39" s="6">
        <v>83124268</v>
      </c>
      <c r="D39" s="6">
        <v>0</v>
      </c>
      <c r="E39" s="7">
        <v>60730750</v>
      </c>
      <c r="F39" s="8">
        <v>52708050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60730750</v>
      </c>
      <c r="Y39" s="8">
        <v>-60730750</v>
      </c>
      <c r="Z39" s="2">
        <v>-100</v>
      </c>
      <c r="AA39" s="6">
        <v>52708050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39532331</v>
      </c>
      <c r="D42" s="55">
        <f>SUM(D38:D41)</f>
        <v>0</v>
      </c>
      <c r="E42" s="56">
        <f t="shared" si="3"/>
        <v>21210700</v>
      </c>
      <c r="F42" s="57">
        <f t="shared" si="3"/>
        <v>2892580</v>
      </c>
      <c r="G42" s="57">
        <f t="shared" si="3"/>
        <v>42645333</v>
      </c>
      <c r="H42" s="57">
        <f t="shared" si="3"/>
        <v>25088052</v>
      </c>
      <c r="I42" s="57">
        <f t="shared" si="3"/>
        <v>26253976</v>
      </c>
      <c r="J42" s="57">
        <f t="shared" si="3"/>
        <v>93987361</v>
      </c>
      <c r="K42" s="57">
        <f t="shared" si="3"/>
        <v>-2437968</v>
      </c>
      <c r="L42" s="57">
        <f t="shared" si="3"/>
        <v>2390673</v>
      </c>
      <c r="M42" s="57">
        <f t="shared" si="3"/>
        <v>18550702</v>
      </c>
      <c r="N42" s="57">
        <f t="shared" si="3"/>
        <v>18503407</v>
      </c>
      <c r="O42" s="57">
        <f t="shared" si="3"/>
        <v>-2065851</v>
      </c>
      <c r="P42" s="57">
        <f t="shared" si="3"/>
        <v>-101503065</v>
      </c>
      <c r="Q42" s="57">
        <f t="shared" si="3"/>
        <v>-15582268</v>
      </c>
      <c r="R42" s="57">
        <f t="shared" si="3"/>
        <v>-119151184</v>
      </c>
      <c r="S42" s="57">
        <f t="shared" si="3"/>
        <v>22688544</v>
      </c>
      <c r="T42" s="57">
        <f t="shared" si="3"/>
        <v>2266474</v>
      </c>
      <c r="U42" s="57">
        <f t="shared" si="3"/>
        <v>8691356</v>
      </c>
      <c r="V42" s="57">
        <f t="shared" si="3"/>
        <v>33646374</v>
      </c>
      <c r="W42" s="57">
        <f t="shared" si="3"/>
        <v>26985958</v>
      </c>
      <c r="X42" s="57">
        <f t="shared" si="3"/>
        <v>21210800</v>
      </c>
      <c r="Y42" s="57">
        <f t="shared" si="3"/>
        <v>5775158</v>
      </c>
      <c r="Z42" s="58">
        <f>+IF(X42&lt;&gt;0,+(Y42/X42)*100,0)</f>
        <v>27.22744073773738</v>
      </c>
      <c r="AA42" s="55">
        <f>SUM(AA38:AA41)</f>
        <v>2892580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39532331</v>
      </c>
      <c r="D44" s="63">
        <f>+D42-D43</f>
        <v>0</v>
      </c>
      <c r="E44" s="64">
        <f t="shared" si="4"/>
        <v>21210700</v>
      </c>
      <c r="F44" s="65">
        <f t="shared" si="4"/>
        <v>2892580</v>
      </c>
      <c r="G44" s="65">
        <f t="shared" si="4"/>
        <v>42645333</v>
      </c>
      <c r="H44" s="65">
        <f t="shared" si="4"/>
        <v>25088052</v>
      </c>
      <c r="I44" s="65">
        <f t="shared" si="4"/>
        <v>26253976</v>
      </c>
      <c r="J44" s="65">
        <f t="shared" si="4"/>
        <v>93987361</v>
      </c>
      <c r="K44" s="65">
        <f t="shared" si="4"/>
        <v>-2437968</v>
      </c>
      <c r="L44" s="65">
        <f t="shared" si="4"/>
        <v>2390673</v>
      </c>
      <c r="M44" s="65">
        <f t="shared" si="4"/>
        <v>18550702</v>
      </c>
      <c r="N44" s="65">
        <f t="shared" si="4"/>
        <v>18503407</v>
      </c>
      <c r="O44" s="65">
        <f t="shared" si="4"/>
        <v>-2065851</v>
      </c>
      <c r="P44" s="65">
        <f t="shared" si="4"/>
        <v>-101503065</v>
      </c>
      <c r="Q44" s="65">
        <f t="shared" si="4"/>
        <v>-15582268</v>
      </c>
      <c r="R44" s="65">
        <f t="shared" si="4"/>
        <v>-119151184</v>
      </c>
      <c r="S44" s="65">
        <f t="shared" si="4"/>
        <v>22688544</v>
      </c>
      <c r="T44" s="65">
        <f t="shared" si="4"/>
        <v>2266474</v>
      </c>
      <c r="U44" s="65">
        <f t="shared" si="4"/>
        <v>8691356</v>
      </c>
      <c r="V44" s="65">
        <f t="shared" si="4"/>
        <v>33646374</v>
      </c>
      <c r="W44" s="65">
        <f t="shared" si="4"/>
        <v>26985958</v>
      </c>
      <c r="X44" s="65">
        <f t="shared" si="4"/>
        <v>21210800</v>
      </c>
      <c r="Y44" s="65">
        <f t="shared" si="4"/>
        <v>5775158</v>
      </c>
      <c r="Z44" s="66">
        <f>+IF(X44&lt;&gt;0,+(Y44/X44)*100,0)</f>
        <v>27.22744073773738</v>
      </c>
      <c r="AA44" s="63">
        <f>+AA42-AA43</f>
        <v>2892580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39532331</v>
      </c>
      <c r="D46" s="55">
        <f>SUM(D44:D45)</f>
        <v>0</v>
      </c>
      <c r="E46" s="56">
        <f t="shared" si="5"/>
        <v>21210700</v>
      </c>
      <c r="F46" s="57">
        <f t="shared" si="5"/>
        <v>2892580</v>
      </c>
      <c r="G46" s="57">
        <f t="shared" si="5"/>
        <v>42645333</v>
      </c>
      <c r="H46" s="57">
        <f t="shared" si="5"/>
        <v>25088052</v>
      </c>
      <c r="I46" s="57">
        <f t="shared" si="5"/>
        <v>26253976</v>
      </c>
      <c r="J46" s="57">
        <f t="shared" si="5"/>
        <v>93987361</v>
      </c>
      <c r="K46" s="57">
        <f t="shared" si="5"/>
        <v>-2437968</v>
      </c>
      <c r="L46" s="57">
        <f t="shared" si="5"/>
        <v>2390673</v>
      </c>
      <c r="M46" s="57">
        <f t="shared" si="5"/>
        <v>18550702</v>
      </c>
      <c r="N46" s="57">
        <f t="shared" si="5"/>
        <v>18503407</v>
      </c>
      <c r="O46" s="57">
        <f t="shared" si="5"/>
        <v>-2065851</v>
      </c>
      <c r="P46" s="57">
        <f t="shared" si="5"/>
        <v>-101503065</v>
      </c>
      <c r="Q46" s="57">
        <f t="shared" si="5"/>
        <v>-15582268</v>
      </c>
      <c r="R46" s="57">
        <f t="shared" si="5"/>
        <v>-119151184</v>
      </c>
      <c r="S46" s="57">
        <f t="shared" si="5"/>
        <v>22688544</v>
      </c>
      <c r="T46" s="57">
        <f t="shared" si="5"/>
        <v>2266474</v>
      </c>
      <c r="U46" s="57">
        <f t="shared" si="5"/>
        <v>8691356</v>
      </c>
      <c r="V46" s="57">
        <f t="shared" si="5"/>
        <v>33646374</v>
      </c>
      <c r="W46" s="57">
        <f t="shared" si="5"/>
        <v>26985958</v>
      </c>
      <c r="X46" s="57">
        <f t="shared" si="5"/>
        <v>21210800</v>
      </c>
      <c r="Y46" s="57">
        <f t="shared" si="5"/>
        <v>5775158</v>
      </c>
      <c r="Z46" s="58">
        <f>+IF(X46&lt;&gt;0,+(Y46/X46)*100,0)</f>
        <v>27.22744073773738</v>
      </c>
      <c r="AA46" s="55">
        <f>SUM(AA44:AA45)</f>
        <v>2892580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39532331</v>
      </c>
      <c r="D48" s="71">
        <f>SUM(D46:D47)</f>
        <v>0</v>
      </c>
      <c r="E48" s="72">
        <f t="shared" si="6"/>
        <v>21210700</v>
      </c>
      <c r="F48" s="73">
        <f t="shared" si="6"/>
        <v>2892580</v>
      </c>
      <c r="G48" s="73">
        <f t="shared" si="6"/>
        <v>42645333</v>
      </c>
      <c r="H48" s="74">
        <f t="shared" si="6"/>
        <v>25088052</v>
      </c>
      <c r="I48" s="74">
        <f t="shared" si="6"/>
        <v>26253976</v>
      </c>
      <c r="J48" s="74">
        <f t="shared" si="6"/>
        <v>93987361</v>
      </c>
      <c r="K48" s="74">
        <f t="shared" si="6"/>
        <v>-2437968</v>
      </c>
      <c r="L48" s="74">
        <f t="shared" si="6"/>
        <v>2390673</v>
      </c>
      <c r="M48" s="73">
        <f t="shared" si="6"/>
        <v>18550702</v>
      </c>
      <c r="N48" s="73">
        <f t="shared" si="6"/>
        <v>18503407</v>
      </c>
      <c r="O48" s="74">
        <f t="shared" si="6"/>
        <v>-2065851</v>
      </c>
      <c r="P48" s="74">
        <f t="shared" si="6"/>
        <v>-101503065</v>
      </c>
      <c r="Q48" s="74">
        <f t="shared" si="6"/>
        <v>-15582268</v>
      </c>
      <c r="R48" s="74">
        <f t="shared" si="6"/>
        <v>-119151184</v>
      </c>
      <c r="S48" s="74">
        <f t="shared" si="6"/>
        <v>22688544</v>
      </c>
      <c r="T48" s="73">
        <f t="shared" si="6"/>
        <v>2266474</v>
      </c>
      <c r="U48" s="73">
        <f t="shared" si="6"/>
        <v>8691356</v>
      </c>
      <c r="V48" s="74">
        <f t="shared" si="6"/>
        <v>33646374</v>
      </c>
      <c r="W48" s="74">
        <f t="shared" si="6"/>
        <v>26985958</v>
      </c>
      <c r="X48" s="74">
        <f t="shared" si="6"/>
        <v>21210800</v>
      </c>
      <c r="Y48" s="74">
        <f t="shared" si="6"/>
        <v>5775158</v>
      </c>
      <c r="Z48" s="75">
        <f>+IF(X48&lt;&gt;0,+(Y48/X48)*100,0)</f>
        <v>27.22744073773738</v>
      </c>
      <c r="AA48" s="76">
        <f>SUM(AA46:AA47)</f>
        <v>2892580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6055112</v>
      </c>
      <c r="D5" s="6">
        <v>0</v>
      </c>
      <c r="E5" s="7">
        <v>13970531</v>
      </c>
      <c r="F5" s="8">
        <v>13970531</v>
      </c>
      <c r="G5" s="8">
        <v>740412</v>
      </c>
      <c r="H5" s="8">
        <v>779517</v>
      </c>
      <c r="I5" s="8">
        <v>906721</v>
      </c>
      <c r="J5" s="8">
        <v>2426650</v>
      </c>
      <c r="K5" s="8">
        <v>802989</v>
      </c>
      <c r="L5" s="8">
        <v>554380</v>
      </c>
      <c r="M5" s="8">
        <v>530046</v>
      </c>
      <c r="N5" s="8">
        <v>1887415</v>
      </c>
      <c r="O5" s="8">
        <v>34439</v>
      </c>
      <c r="P5" s="8">
        <v>519184</v>
      </c>
      <c r="Q5" s="8">
        <v>517600</v>
      </c>
      <c r="R5" s="8">
        <v>1071223</v>
      </c>
      <c r="S5" s="8">
        <v>12657</v>
      </c>
      <c r="T5" s="8">
        <v>0</v>
      </c>
      <c r="U5" s="8">
        <v>0</v>
      </c>
      <c r="V5" s="8">
        <v>12657</v>
      </c>
      <c r="W5" s="8">
        <v>5397945</v>
      </c>
      <c r="X5" s="8">
        <v>13970531</v>
      </c>
      <c r="Y5" s="8">
        <v>-8572586</v>
      </c>
      <c r="Z5" s="2">
        <v>-61.36</v>
      </c>
      <c r="AA5" s="6">
        <v>13970531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615771</v>
      </c>
      <c r="F6" s="8">
        <v>615777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615771</v>
      </c>
      <c r="Y6" s="8">
        <v>-615771</v>
      </c>
      <c r="Z6" s="2">
        <v>-100</v>
      </c>
      <c r="AA6" s="6">
        <v>615777</v>
      </c>
    </row>
    <row r="7" spans="1:27" ht="13.5">
      <c r="A7" s="25" t="s">
        <v>34</v>
      </c>
      <c r="B7" s="24"/>
      <c r="C7" s="6">
        <v>20039105</v>
      </c>
      <c r="D7" s="6">
        <v>0</v>
      </c>
      <c r="E7" s="7">
        <v>23500000</v>
      </c>
      <c r="F7" s="8">
        <v>28378938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23500000</v>
      </c>
      <c r="Y7" s="8">
        <v>-23500000</v>
      </c>
      <c r="Z7" s="2">
        <v>-100</v>
      </c>
      <c r="AA7" s="6">
        <v>28378938</v>
      </c>
    </row>
    <row r="8" spans="1:27" ht="13.5">
      <c r="A8" s="25" t="s">
        <v>35</v>
      </c>
      <c r="B8" s="24"/>
      <c r="C8" s="6">
        <v>9877811</v>
      </c>
      <c r="D8" s="6">
        <v>0</v>
      </c>
      <c r="E8" s="7">
        <v>9899703</v>
      </c>
      <c r="F8" s="8">
        <v>9899703</v>
      </c>
      <c r="G8" s="8">
        <v>596626</v>
      </c>
      <c r="H8" s="8">
        <v>577452</v>
      </c>
      <c r="I8" s="8">
        <v>428722</v>
      </c>
      <c r="J8" s="8">
        <v>1602800</v>
      </c>
      <c r="K8" s="8">
        <v>130380</v>
      </c>
      <c r="L8" s="8">
        <v>36009</v>
      </c>
      <c r="M8" s="8">
        <v>394260</v>
      </c>
      <c r="N8" s="8">
        <v>560649</v>
      </c>
      <c r="O8" s="8">
        <v>446853</v>
      </c>
      <c r="P8" s="8">
        <v>341260</v>
      </c>
      <c r="Q8" s="8">
        <v>521956</v>
      </c>
      <c r="R8" s="8">
        <v>1310069</v>
      </c>
      <c r="S8" s="8">
        <v>406711</v>
      </c>
      <c r="T8" s="8">
        <v>255859</v>
      </c>
      <c r="U8" s="8">
        <v>290772</v>
      </c>
      <c r="V8" s="8">
        <v>953342</v>
      </c>
      <c r="W8" s="8">
        <v>4426860</v>
      </c>
      <c r="X8" s="8">
        <v>9899703</v>
      </c>
      <c r="Y8" s="8">
        <v>-5472843</v>
      </c>
      <c r="Z8" s="2">
        <v>-55.28</v>
      </c>
      <c r="AA8" s="6">
        <v>9899703</v>
      </c>
    </row>
    <row r="9" spans="1:27" ht="13.5">
      <c r="A9" s="25" t="s">
        <v>36</v>
      </c>
      <c r="B9" s="24"/>
      <c r="C9" s="6">
        <v>6719499</v>
      </c>
      <c r="D9" s="6">
        <v>0</v>
      </c>
      <c r="E9" s="7">
        <v>8701274</v>
      </c>
      <c r="F9" s="8">
        <v>8701274</v>
      </c>
      <c r="G9" s="8">
        <v>722977</v>
      </c>
      <c r="H9" s="8">
        <v>723025</v>
      </c>
      <c r="I9" s="8">
        <v>723417</v>
      </c>
      <c r="J9" s="8">
        <v>2169419</v>
      </c>
      <c r="K9" s="8">
        <v>724477</v>
      </c>
      <c r="L9" s="8">
        <v>725064</v>
      </c>
      <c r="M9" s="8">
        <v>725080</v>
      </c>
      <c r="N9" s="8">
        <v>2174621</v>
      </c>
      <c r="O9" s="8">
        <v>725466</v>
      </c>
      <c r="P9" s="8">
        <v>730971</v>
      </c>
      <c r="Q9" s="8">
        <v>731075</v>
      </c>
      <c r="R9" s="8">
        <v>2187512</v>
      </c>
      <c r="S9" s="8">
        <v>733283</v>
      </c>
      <c r="T9" s="8">
        <v>732319</v>
      </c>
      <c r="U9" s="8">
        <v>734180</v>
      </c>
      <c r="V9" s="8">
        <v>2199782</v>
      </c>
      <c r="W9" s="8">
        <v>8731334</v>
      </c>
      <c r="X9" s="8">
        <v>8701274</v>
      </c>
      <c r="Y9" s="8">
        <v>30060</v>
      </c>
      <c r="Z9" s="2">
        <v>0.35</v>
      </c>
      <c r="AA9" s="6">
        <v>8701274</v>
      </c>
    </row>
    <row r="10" spans="1:27" ht="13.5">
      <c r="A10" s="25" t="s">
        <v>37</v>
      </c>
      <c r="B10" s="24"/>
      <c r="C10" s="6">
        <v>4329181</v>
      </c>
      <c r="D10" s="6">
        <v>0</v>
      </c>
      <c r="E10" s="7">
        <v>5839350</v>
      </c>
      <c r="F10" s="26">
        <v>5839350</v>
      </c>
      <c r="G10" s="26">
        <v>466983</v>
      </c>
      <c r="H10" s="26">
        <v>467059</v>
      </c>
      <c r="I10" s="26">
        <v>467338</v>
      </c>
      <c r="J10" s="26">
        <v>1401380</v>
      </c>
      <c r="K10" s="26">
        <v>467912</v>
      </c>
      <c r="L10" s="26">
        <v>468326</v>
      </c>
      <c r="M10" s="26">
        <v>468359</v>
      </c>
      <c r="N10" s="26">
        <v>1404597</v>
      </c>
      <c r="O10" s="26">
        <v>468546</v>
      </c>
      <c r="P10" s="26">
        <v>469493</v>
      </c>
      <c r="Q10" s="26">
        <v>469488</v>
      </c>
      <c r="R10" s="26">
        <v>1407527</v>
      </c>
      <c r="S10" s="26">
        <v>470319</v>
      </c>
      <c r="T10" s="26">
        <v>470507</v>
      </c>
      <c r="U10" s="26">
        <v>470859</v>
      </c>
      <c r="V10" s="26">
        <v>1411685</v>
      </c>
      <c r="W10" s="26">
        <v>5625189</v>
      </c>
      <c r="X10" s="26">
        <v>5839350</v>
      </c>
      <c r="Y10" s="26">
        <v>-214161</v>
      </c>
      <c r="Z10" s="27">
        <v>-3.67</v>
      </c>
      <c r="AA10" s="28">
        <v>5839350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574999</v>
      </c>
      <c r="D12" s="6">
        <v>0</v>
      </c>
      <c r="E12" s="7">
        <v>602314</v>
      </c>
      <c r="F12" s="8">
        <v>603998</v>
      </c>
      <c r="G12" s="8">
        <v>32602</v>
      </c>
      <c r="H12" s="8">
        <v>34243</v>
      </c>
      <c r="I12" s="8">
        <v>35614</v>
      </c>
      <c r="J12" s="8">
        <v>102459</v>
      </c>
      <c r="K12" s="8">
        <v>55976</v>
      </c>
      <c r="L12" s="8">
        <v>37714</v>
      </c>
      <c r="M12" s="8">
        <v>34556</v>
      </c>
      <c r="N12" s="8">
        <v>128246</v>
      </c>
      <c r="O12" s="8">
        <v>172138</v>
      </c>
      <c r="P12" s="8">
        <v>367547</v>
      </c>
      <c r="Q12" s="8">
        <v>64476</v>
      </c>
      <c r="R12" s="8">
        <v>604161</v>
      </c>
      <c r="S12" s="8">
        <v>69726</v>
      </c>
      <c r="T12" s="8">
        <v>155876</v>
      </c>
      <c r="U12" s="8">
        <v>69161</v>
      </c>
      <c r="V12" s="8">
        <v>294763</v>
      </c>
      <c r="W12" s="8">
        <v>1129629</v>
      </c>
      <c r="X12" s="8">
        <v>602314</v>
      </c>
      <c r="Y12" s="8">
        <v>527315</v>
      </c>
      <c r="Z12" s="2">
        <v>87.55</v>
      </c>
      <c r="AA12" s="6">
        <v>603998</v>
      </c>
    </row>
    <row r="13" spans="1:27" ht="13.5">
      <c r="A13" s="23" t="s">
        <v>40</v>
      </c>
      <c r="B13" s="29"/>
      <c r="C13" s="6">
        <v>175822</v>
      </c>
      <c r="D13" s="6">
        <v>0</v>
      </c>
      <c r="E13" s="7">
        <v>6631</v>
      </c>
      <c r="F13" s="8">
        <v>6631</v>
      </c>
      <c r="G13" s="8">
        <v>2734</v>
      </c>
      <c r="H13" s="8">
        <v>26358</v>
      </c>
      <c r="I13" s="8">
        <v>18202</v>
      </c>
      <c r="J13" s="8">
        <v>47294</v>
      </c>
      <c r="K13" s="8">
        <v>9121</v>
      </c>
      <c r="L13" s="8">
        <v>271</v>
      </c>
      <c r="M13" s="8">
        <v>205</v>
      </c>
      <c r="N13" s="8">
        <v>9597</v>
      </c>
      <c r="O13" s="8">
        <v>12434</v>
      </c>
      <c r="P13" s="8">
        <v>4241</v>
      </c>
      <c r="Q13" s="8">
        <v>333</v>
      </c>
      <c r="R13" s="8">
        <v>17008</v>
      </c>
      <c r="S13" s="8">
        <v>1684</v>
      </c>
      <c r="T13" s="8">
        <v>3789</v>
      </c>
      <c r="U13" s="8">
        <v>1384</v>
      </c>
      <c r="V13" s="8">
        <v>6857</v>
      </c>
      <c r="W13" s="8">
        <v>80756</v>
      </c>
      <c r="X13" s="8">
        <v>6631</v>
      </c>
      <c r="Y13" s="8">
        <v>74125</v>
      </c>
      <c r="Z13" s="2">
        <v>1117.86</v>
      </c>
      <c r="AA13" s="6">
        <v>6631</v>
      </c>
    </row>
    <row r="14" spans="1:27" ht="13.5">
      <c r="A14" s="23" t="s">
        <v>41</v>
      </c>
      <c r="B14" s="29"/>
      <c r="C14" s="6">
        <v>8084890</v>
      </c>
      <c r="D14" s="6">
        <v>0</v>
      </c>
      <c r="E14" s="7">
        <v>0</v>
      </c>
      <c r="F14" s="8">
        <v>0</v>
      </c>
      <c r="G14" s="8">
        <v>12901</v>
      </c>
      <c r="H14" s="8">
        <v>50949</v>
      </c>
      <c r="I14" s="8">
        <v>53860</v>
      </c>
      <c r="J14" s="8">
        <v>117710</v>
      </c>
      <c r="K14" s="8">
        <v>53264</v>
      </c>
      <c r="L14" s="8">
        <v>61410</v>
      </c>
      <c r="M14" s="8">
        <v>58852</v>
      </c>
      <c r="N14" s="8">
        <v>173526</v>
      </c>
      <c r="O14" s="8">
        <v>66921</v>
      </c>
      <c r="P14" s="8">
        <v>68123</v>
      </c>
      <c r="Q14" s="8">
        <v>70115</v>
      </c>
      <c r="R14" s="8">
        <v>205159</v>
      </c>
      <c r="S14" s="8">
        <v>71001</v>
      </c>
      <c r="T14" s="8">
        <v>70071</v>
      </c>
      <c r="U14" s="8">
        <v>68479</v>
      </c>
      <c r="V14" s="8">
        <v>209551</v>
      </c>
      <c r="W14" s="8">
        <v>705946</v>
      </c>
      <c r="X14" s="8"/>
      <c r="Y14" s="8">
        <v>705946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8925</v>
      </c>
      <c r="D15" s="6">
        <v>0</v>
      </c>
      <c r="E15" s="7">
        <v>9947</v>
      </c>
      <c r="F15" s="8">
        <v>19378</v>
      </c>
      <c r="G15" s="8">
        <v>0</v>
      </c>
      <c r="H15" s="8">
        <v>7067</v>
      </c>
      <c r="I15" s="8">
        <v>0</v>
      </c>
      <c r="J15" s="8">
        <v>7067</v>
      </c>
      <c r="K15" s="8">
        <v>2364</v>
      </c>
      <c r="L15" s="8">
        <v>0</v>
      </c>
      <c r="M15" s="8">
        <v>0</v>
      </c>
      <c r="N15" s="8">
        <v>2364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9431</v>
      </c>
      <c r="X15" s="8">
        <v>9947</v>
      </c>
      <c r="Y15" s="8">
        <v>-516</v>
      </c>
      <c r="Z15" s="2">
        <v>-5.19</v>
      </c>
      <c r="AA15" s="6">
        <v>19378</v>
      </c>
    </row>
    <row r="16" spans="1:27" ht="13.5">
      <c r="A16" s="23" t="s">
        <v>43</v>
      </c>
      <c r="B16" s="29"/>
      <c r="C16" s="6">
        <v>874540</v>
      </c>
      <c r="D16" s="6">
        <v>0</v>
      </c>
      <c r="E16" s="7">
        <v>3000000</v>
      </c>
      <c r="F16" s="8">
        <v>3000000</v>
      </c>
      <c r="G16" s="8">
        <v>1400</v>
      </c>
      <c r="H16" s="8">
        <v>49650</v>
      </c>
      <c r="I16" s="8">
        <v>31350</v>
      </c>
      <c r="J16" s="8">
        <v>82400</v>
      </c>
      <c r="K16" s="8">
        <v>55900</v>
      </c>
      <c r="L16" s="8">
        <v>2500</v>
      </c>
      <c r="M16" s="8">
        <v>1100</v>
      </c>
      <c r="N16" s="8">
        <v>59500</v>
      </c>
      <c r="O16" s="8">
        <v>40150</v>
      </c>
      <c r="P16" s="8">
        <v>28550</v>
      </c>
      <c r="Q16" s="8">
        <v>51500</v>
      </c>
      <c r="R16" s="8">
        <v>120200</v>
      </c>
      <c r="S16" s="8">
        <v>2350</v>
      </c>
      <c r="T16" s="8">
        <v>4300</v>
      </c>
      <c r="U16" s="8">
        <v>-3550</v>
      </c>
      <c r="V16" s="8">
        <v>3100</v>
      </c>
      <c r="W16" s="8">
        <v>265200</v>
      </c>
      <c r="X16" s="8">
        <v>3000000</v>
      </c>
      <c r="Y16" s="8">
        <v>-2734800</v>
      </c>
      <c r="Z16" s="2">
        <v>-91.16</v>
      </c>
      <c r="AA16" s="6">
        <v>3000000</v>
      </c>
    </row>
    <row r="17" spans="1:27" ht="13.5">
      <c r="A17" s="23" t="s">
        <v>44</v>
      </c>
      <c r="B17" s="29"/>
      <c r="C17" s="6">
        <v>132</v>
      </c>
      <c r="D17" s="6">
        <v>0</v>
      </c>
      <c r="E17" s="7">
        <v>100</v>
      </c>
      <c r="F17" s="8">
        <v>2759</v>
      </c>
      <c r="G17" s="8">
        <v>0</v>
      </c>
      <c r="H17" s="8">
        <v>599</v>
      </c>
      <c r="I17" s="8">
        <v>439</v>
      </c>
      <c r="J17" s="8">
        <v>1038</v>
      </c>
      <c r="K17" s="8">
        <v>537</v>
      </c>
      <c r="L17" s="8">
        <v>614</v>
      </c>
      <c r="M17" s="8">
        <v>0</v>
      </c>
      <c r="N17" s="8">
        <v>1151</v>
      </c>
      <c r="O17" s="8">
        <v>570</v>
      </c>
      <c r="P17" s="8">
        <v>757</v>
      </c>
      <c r="Q17" s="8">
        <v>0</v>
      </c>
      <c r="R17" s="8">
        <v>1327</v>
      </c>
      <c r="S17" s="8">
        <v>0</v>
      </c>
      <c r="T17" s="8">
        <v>29</v>
      </c>
      <c r="U17" s="8">
        <v>0</v>
      </c>
      <c r="V17" s="8">
        <v>29</v>
      </c>
      <c r="W17" s="8">
        <v>3545</v>
      </c>
      <c r="X17" s="8">
        <v>100</v>
      </c>
      <c r="Y17" s="8">
        <v>3445</v>
      </c>
      <c r="Z17" s="2">
        <v>3445</v>
      </c>
      <c r="AA17" s="6">
        <v>2759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76395381</v>
      </c>
      <c r="D19" s="6">
        <v>0</v>
      </c>
      <c r="E19" s="7">
        <v>59507999</v>
      </c>
      <c r="F19" s="8">
        <v>54508002</v>
      </c>
      <c r="G19" s="8">
        <v>17420000</v>
      </c>
      <c r="H19" s="8">
        <v>1347000</v>
      </c>
      <c r="I19" s="8">
        <v>0</v>
      </c>
      <c r="J19" s="8">
        <v>18767000</v>
      </c>
      <c r="K19" s="8">
        <v>0</v>
      </c>
      <c r="L19" s="8">
        <v>0</v>
      </c>
      <c r="M19" s="8">
        <v>16966000</v>
      </c>
      <c r="N19" s="8">
        <v>16966000</v>
      </c>
      <c r="O19" s="8">
        <v>0</v>
      </c>
      <c r="P19" s="8">
        <v>0</v>
      </c>
      <c r="Q19" s="8">
        <v>14064000</v>
      </c>
      <c r="R19" s="8">
        <v>14064000</v>
      </c>
      <c r="S19" s="8">
        <v>0</v>
      </c>
      <c r="T19" s="8">
        <v>0</v>
      </c>
      <c r="U19" s="8">
        <v>0</v>
      </c>
      <c r="V19" s="8">
        <v>0</v>
      </c>
      <c r="W19" s="8">
        <v>49797000</v>
      </c>
      <c r="X19" s="8">
        <v>59508000</v>
      </c>
      <c r="Y19" s="8">
        <v>-9711000</v>
      </c>
      <c r="Z19" s="2">
        <v>-16.32</v>
      </c>
      <c r="AA19" s="6">
        <v>54508002</v>
      </c>
    </row>
    <row r="20" spans="1:27" ht="13.5">
      <c r="A20" s="23" t="s">
        <v>47</v>
      </c>
      <c r="B20" s="29"/>
      <c r="C20" s="6">
        <v>2191172</v>
      </c>
      <c r="D20" s="6">
        <v>0</v>
      </c>
      <c r="E20" s="7">
        <v>6678367</v>
      </c>
      <c r="F20" s="26">
        <v>7181284</v>
      </c>
      <c r="G20" s="26">
        <v>10945</v>
      </c>
      <c r="H20" s="26">
        <v>25510</v>
      </c>
      <c r="I20" s="26">
        <v>51584</v>
      </c>
      <c r="J20" s="26">
        <v>88039</v>
      </c>
      <c r="K20" s="26">
        <v>124651</v>
      </c>
      <c r="L20" s="26">
        <v>63676</v>
      </c>
      <c r="M20" s="26">
        <v>16448</v>
      </c>
      <c r="N20" s="26">
        <v>204775</v>
      </c>
      <c r="O20" s="26">
        <v>26794</v>
      </c>
      <c r="P20" s="26">
        <v>10145</v>
      </c>
      <c r="Q20" s="26">
        <v>7692</v>
      </c>
      <c r="R20" s="26">
        <v>44631</v>
      </c>
      <c r="S20" s="26">
        <v>58207</v>
      </c>
      <c r="T20" s="26">
        <v>56387</v>
      </c>
      <c r="U20" s="26">
        <v>82084</v>
      </c>
      <c r="V20" s="26">
        <v>196678</v>
      </c>
      <c r="W20" s="26">
        <v>534123</v>
      </c>
      <c r="X20" s="26">
        <v>6678367</v>
      </c>
      <c r="Y20" s="26">
        <v>-6144244</v>
      </c>
      <c r="Z20" s="27">
        <v>-92</v>
      </c>
      <c r="AA20" s="28">
        <v>7181284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135326569</v>
      </c>
      <c r="D22" s="33">
        <f>SUM(D5:D21)</f>
        <v>0</v>
      </c>
      <c r="E22" s="34">
        <f t="shared" si="0"/>
        <v>132331987</v>
      </c>
      <c r="F22" s="35">
        <f t="shared" si="0"/>
        <v>132727625</v>
      </c>
      <c r="G22" s="35">
        <f t="shared" si="0"/>
        <v>20007580</v>
      </c>
      <c r="H22" s="35">
        <f t="shared" si="0"/>
        <v>4088429</v>
      </c>
      <c r="I22" s="35">
        <f t="shared" si="0"/>
        <v>2717247</v>
      </c>
      <c r="J22" s="35">
        <f t="shared" si="0"/>
        <v>26813256</v>
      </c>
      <c r="K22" s="35">
        <f t="shared" si="0"/>
        <v>2427571</v>
      </c>
      <c r="L22" s="35">
        <f t="shared" si="0"/>
        <v>1949964</v>
      </c>
      <c r="M22" s="35">
        <f t="shared" si="0"/>
        <v>19194906</v>
      </c>
      <c r="N22" s="35">
        <f t="shared" si="0"/>
        <v>23572441</v>
      </c>
      <c r="O22" s="35">
        <f t="shared" si="0"/>
        <v>1994311</v>
      </c>
      <c r="P22" s="35">
        <f t="shared" si="0"/>
        <v>2540271</v>
      </c>
      <c r="Q22" s="35">
        <f t="shared" si="0"/>
        <v>16498235</v>
      </c>
      <c r="R22" s="35">
        <f t="shared" si="0"/>
        <v>21032817</v>
      </c>
      <c r="S22" s="35">
        <f t="shared" si="0"/>
        <v>1825938</v>
      </c>
      <c r="T22" s="35">
        <f t="shared" si="0"/>
        <v>1749137</v>
      </c>
      <c r="U22" s="35">
        <f t="shared" si="0"/>
        <v>1713369</v>
      </c>
      <c r="V22" s="35">
        <f t="shared" si="0"/>
        <v>5288444</v>
      </c>
      <c r="W22" s="35">
        <f t="shared" si="0"/>
        <v>76706958</v>
      </c>
      <c r="X22" s="35">
        <f t="shared" si="0"/>
        <v>132331988</v>
      </c>
      <c r="Y22" s="35">
        <f t="shared" si="0"/>
        <v>-55625030</v>
      </c>
      <c r="Z22" s="36">
        <f>+IF(X22&lt;&gt;0,+(Y22/X22)*100,0)</f>
        <v>-42.03445504045477</v>
      </c>
      <c r="AA22" s="33">
        <f>SUM(AA5:AA21)</f>
        <v>132727625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52766459</v>
      </c>
      <c r="D25" s="6">
        <v>0</v>
      </c>
      <c r="E25" s="7">
        <v>52490957</v>
      </c>
      <c r="F25" s="8">
        <v>54676047</v>
      </c>
      <c r="G25" s="8">
        <v>4922469</v>
      </c>
      <c r="H25" s="8">
        <v>4543696</v>
      </c>
      <c r="I25" s="8">
        <v>4696035</v>
      </c>
      <c r="J25" s="8">
        <v>14162200</v>
      </c>
      <c r="K25" s="8">
        <v>4594079</v>
      </c>
      <c r="L25" s="8">
        <v>4373933</v>
      </c>
      <c r="M25" s="8">
        <v>4449582</v>
      </c>
      <c r="N25" s="8">
        <v>13417594</v>
      </c>
      <c r="O25" s="8">
        <v>4613069</v>
      </c>
      <c r="P25" s="8">
        <v>4495585</v>
      </c>
      <c r="Q25" s="8">
        <v>4452977</v>
      </c>
      <c r="R25" s="8">
        <v>13561631</v>
      </c>
      <c r="S25" s="8">
        <v>4519903</v>
      </c>
      <c r="T25" s="8">
        <v>4415355</v>
      </c>
      <c r="U25" s="8">
        <v>4337206</v>
      </c>
      <c r="V25" s="8">
        <v>13272464</v>
      </c>
      <c r="W25" s="8">
        <v>54413889</v>
      </c>
      <c r="X25" s="8">
        <v>52490956</v>
      </c>
      <c r="Y25" s="8">
        <v>1922933</v>
      </c>
      <c r="Z25" s="2">
        <v>3.66</v>
      </c>
      <c r="AA25" s="6">
        <v>54676047</v>
      </c>
    </row>
    <row r="26" spans="1:27" ht="13.5">
      <c r="A26" s="25" t="s">
        <v>52</v>
      </c>
      <c r="B26" s="24"/>
      <c r="C26" s="6">
        <v>3065339</v>
      </c>
      <c r="D26" s="6">
        <v>0</v>
      </c>
      <c r="E26" s="7">
        <v>3183481</v>
      </c>
      <c r="F26" s="8">
        <v>3066736</v>
      </c>
      <c r="G26" s="8">
        <v>255639</v>
      </c>
      <c r="H26" s="8">
        <v>255576</v>
      </c>
      <c r="I26" s="8">
        <v>255584</v>
      </c>
      <c r="J26" s="8">
        <v>766799</v>
      </c>
      <c r="K26" s="8">
        <v>255512</v>
      </c>
      <c r="L26" s="8">
        <v>255700</v>
      </c>
      <c r="M26" s="8">
        <v>255357</v>
      </c>
      <c r="N26" s="8">
        <v>766569</v>
      </c>
      <c r="O26" s="8">
        <v>255357</v>
      </c>
      <c r="P26" s="8">
        <v>255612</v>
      </c>
      <c r="Q26" s="8">
        <v>255474</v>
      </c>
      <c r="R26" s="8">
        <v>766443</v>
      </c>
      <c r="S26" s="8">
        <v>397161</v>
      </c>
      <c r="T26" s="8">
        <v>269600</v>
      </c>
      <c r="U26" s="8">
        <v>269742</v>
      </c>
      <c r="V26" s="8">
        <v>936503</v>
      </c>
      <c r="W26" s="8">
        <v>3236314</v>
      </c>
      <c r="X26" s="8">
        <v>3183481</v>
      </c>
      <c r="Y26" s="8">
        <v>52833</v>
      </c>
      <c r="Z26" s="2">
        <v>1.66</v>
      </c>
      <c r="AA26" s="6">
        <v>3066736</v>
      </c>
    </row>
    <row r="27" spans="1:27" ht="13.5">
      <c r="A27" s="25" t="s">
        <v>53</v>
      </c>
      <c r="B27" s="24"/>
      <c r="C27" s="6">
        <v>22554982</v>
      </c>
      <c r="D27" s="6">
        <v>0</v>
      </c>
      <c r="E27" s="7">
        <v>9563266</v>
      </c>
      <c r="F27" s="8">
        <v>13952549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9563266</v>
      </c>
      <c r="Y27" s="8">
        <v>-9563266</v>
      </c>
      <c r="Z27" s="2">
        <v>-100</v>
      </c>
      <c r="AA27" s="6">
        <v>13952549</v>
      </c>
    </row>
    <row r="28" spans="1:27" ht="13.5">
      <c r="A28" s="25" t="s">
        <v>54</v>
      </c>
      <c r="B28" s="24"/>
      <c r="C28" s="6">
        <v>25782147</v>
      </c>
      <c r="D28" s="6">
        <v>0</v>
      </c>
      <c r="E28" s="7">
        <v>28427184</v>
      </c>
      <c r="F28" s="8">
        <v>28607969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28427184</v>
      </c>
      <c r="Y28" s="8">
        <v>-28427184</v>
      </c>
      <c r="Z28" s="2">
        <v>-100</v>
      </c>
      <c r="AA28" s="6">
        <v>28607969</v>
      </c>
    </row>
    <row r="29" spans="1:27" ht="13.5">
      <c r="A29" s="25" t="s">
        <v>55</v>
      </c>
      <c r="B29" s="24"/>
      <c r="C29" s="6">
        <v>2191427</v>
      </c>
      <c r="D29" s="6">
        <v>0</v>
      </c>
      <c r="E29" s="7">
        <v>2504000</v>
      </c>
      <c r="F29" s="8">
        <v>2728708</v>
      </c>
      <c r="G29" s="8">
        <v>92014</v>
      </c>
      <c r="H29" s="8">
        <v>23176</v>
      </c>
      <c r="I29" s="8">
        <v>23251</v>
      </c>
      <c r="J29" s="8">
        <v>138441</v>
      </c>
      <c r="K29" s="8">
        <v>23251</v>
      </c>
      <c r="L29" s="8">
        <v>23251</v>
      </c>
      <c r="M29" s="8">
        <v>23251</v>
      </c>
      <c r="N29" s="8">
        <v>69753</v>
      </c>
      <c r="O29" s="8">
        <v>23251</v>
      </c>
      <c r="P29" s="8">
        <v>162272</v>
      </c>
      <c r="Q29" s="8">
        <v>23251</v>
      </c>
      <c r="R29" s="8">
        <v>208774</v>
      </c>
      <c r="S29" s="8">
        <v>23251</v>
      </c>
      <c r="T29" s="8">
        <v>23251</v>
      </c>
      <c r="U29" s="8">
        <v>23251</v>
      </c>
      <c r="V29" s="8">
        <v>69753</v>
      </c>
      <c r="W29" s="8">
        <v>486721</v>
      </c>
      <c r="X29" s="8">
        <v>2504000</v>
      </c>
      <c r="Y29" s="8">
        <v>-2017279</v>
      </c>
      <c r="Z29" s="2">
        <v>-80.56</v>
      </c>
      <c r="AA29" s="6">
        <v>2728708</v>
      </c>
    </row>
    <row r="30" spans="1:27" ht="13.5">
      <c r="A30" s="25" t="s">
        <v>56</v>
      </c>
      <c r="B30" s="24"/>
      <c r="C30" s="6">
        <v>19755688</v>
      </c>
      <c r="D30" s="6">
        <v>0</v>
      </c>
      <c r="E30" s="7">
        <v>18000000</v>
      </c>
      <c r="F30" s="8">
        <v>19569918</v>
      </c>
      <c r="G30" s="8">
        <v>314450</v>
      </c>
      <c r="H30" s="8">
        <v>136475</v>
      </c>
      <c r="I30" s="8">
        <v>48560</v>
      </c>
      <c r="J30" s="8">
        <v>499485</v>
      </c>
      <c r="K30" s="8">
        <v>73596</v>
      </c>
      <c r="L30" s="8">
        <v>77209</v>
      </c>
      <c r="M30" s="8">
        <v>206394</v>
      </c>
      <c r="N30" s="8">
        <v>357199</v>
      </c>
      <c r="O30" s="8">
        <v>263</v>
      </c>
      <c r="P30" s="8">
        <v>209867</v>
      </c>
      <c r="Q30" s="8">
        <v>81688</v>
      </c>
      <c r="R30" s="8">
        <v>291818</v>
      </c>
      <c r="S30" s="8">
        <v>87760</v>
      </c>
      <c r="T30" s="8">
        <v>877</v>
      </c>
      <c r="U30" s="8">
        <v>778853</v>
      </c>
      <c r="V30" s="8">
        <v>867490</v>
      </c>
      <c r="W30" s="8">
        <v>2015992</v>
      </c>
      <c r="X30" s="8">
        <v>18000000</v>
      </c>
      <c r="Y30" s="8">
        <v>-15984008</v>
      </c>
      <c r="Z30" s="2">
        <v>-88.8</v>
      </c>
      <c r="AA30" s="6">
        <v>19569918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5393622</v>
      </c>
      <c r="D32" s="6">
        <v>0</v>
      </c>
      <c r="E32" s="7">
        <v>89000</v>
      </c>
      <c r="F32" s="8">
        <v>583604</v>
      </c>
      <c r="G32" s="8">
        <v>14115</v>
      </c>
      <c r="H32" s="8">
        <v>151327</v>
      </c>
      <c r="I32" s="8">
        <v>2428</v>
      </c>
      <c r="J32" s="8">
        <v>167870</v>
      </c>
      <c r="K32" s="8">
        <v>2068</v>
      </c>
      <c r="L32" s="8">
        <v>2312</v>
      </c>
      <c r="M32" s="8">
        <v>2068</v>
      </c>
      <c r="N32" s="8">
        <v>6448</v>
      </c>
      <c r="O32" s="8">
        <v>0</v>
      </c>
      <c r="P32" s="8">
        <v>2556</v>
      </c>
      <c r="Q32" s="8">
        <v>2068</v>
      </c>
      <c r="R32" s="8">
        <v>4624</v>
      </c>
      <c r="S32" s="8">
        <v>0</v>
      </c>
      <c r="T32" s="8">
        <v>3717</v>
      </c>
      <c r="U32" s="8">
        <v>40541</v>
      </c>
      <c r="V32" s="8">
        <v>44258</v>
      </c>
      <c r="W32" s="8">
        <v>223200</v>
      </c>
      <c r="X32" s="8">
        <v>89000</v>
      </c>
      <c r="Y32" s="8">
        <v>134200</v>
      </c>
      <c r="Z32" s="2">
        <v>150.79</v>
      </c>
      <c r="AA32" s="6">
        <v>583604</v>
      </c>
    </row>
    <row r="33" spans="1:27" ht="13.5">
      <c r="A33" s="25" t="s">
        <v>59</v>
      </c>
      <c r="B33" s="24"/>
      <c r="C33" s="6">
        <v>3014720</v>
      </c>
      <c r="D33" s="6">
        <v>0</v>
      </c>
      <c r="E33" s="7">
        <v>5763131</v>
      </c>
      <c r="F33" s="8">
        <v>4963462</v>
      </c>
      <c r="G33" s="8">
        <v>313209</v>
      </c>
      <c r="H33" s="8">
        <v>399913</v>
      </c>
      <c r="I33" s="8">
        <v>399344</v>
      </c>
      <c r="J33" s="8">
        <v>1112466</v>
      </c>
      <c r="K33" s="8">
        <v>414840</v>
      </c>
      <c r="L33" s="8">
        <v>383899</v>
      </c>
      <c r="M33" s="8">
        <v>0</v>
      </c>
      <c r="N33" s="8">
        <v>798739</v>
      </c>
      <c r="O33" s="8">
        <v>373774</v>
      </c>
      <c r="P33" s="8">
        <v>322059</v>
      </c>
      <c r="Q33" s="8">
        <v>386200</v>
      </c>
      <c r="R33" s="8">
        <v>1082033</v>
      </c>
      <c r="S33" s="8">
        <v>440417</v>
      </c>
      <c r="T33" s="8">
        <v>350494</v>
      </c>
      <c r="U33" s="8">
        <v>777823</v>
      </c>
      <c r="V33" s="8">
        <v>1568734</v>
      </c>
      <c r="W33" s="8">
        <v>4561972</v>
      </c>
      <c r="X33" s="8">
        <v>5763131</v>
      </c>
      <c r="Y33" s="8">
        <v>-1201159</v>
      </c>
      <c r="Z33" s="2">
        <v>-20.84</v>
      </c>
      <c r="AA33" s="6">
        <v>4963462</v>
      </c>
    </row>
    <row r="34" spans="1:27" ht="13.5">
      <c r="A34" s="25" t="s">
        <v>60</v>
      </c>
      <c r="B34" s="24"/>
      <c r="C34" s="6">
        <v>31565341</v>
      </c>
      <c r="D34" s="6">
        <v>0</v>
      </c>
      <c r="E34" s="7">
        <v>38376133</v>
      </c>
      <c r="F34" s="8">
        <v>32724217</v>
      </c>
      <c r="G34" s="8">
        <v>4285537</v>
      </c>
      <c r="H34" s="8">
        <v>2126841</v>
      </c>
      <c r="I34" s="8">
        <v>1693298</v>
      </c>
      <c r="J34" s="8">
        <v>8105676</v>
      </c>
      <c r="K34" s="8">
        <v>2007432</v>
      </c>
      <c r="L34" s="8">
        <v>1988714</v>
      </c>
      <c r="M34" s="8">
        <v>3111134</v>
      </c>
      <c r="N34" s="8">
        <v>7107280</v>
      </c>
      <c r="O34" s="8">
        <v>1188893</v>
      </c>
      <c r="P34" s="8">
        <v>1364214</v>
      </c>
      <c r="Q34" s="8">
        <v>1017647</v>
      </c>
      <c r="R34" s="8">
        <v>3570754</v>
      </c>
      <c r="S34" s="8">
        <v>2398583</v>
      </c>
      <c r="T34" s="8">
        <v>1321581</v>
      </c>
      <c r="U34" s="8">
        <v>2322272</v>
      </c>
      <c r="V34" s="8">
        <v>6042436</v>
      </c>
      <c r="W34" s="8">
        <v>24826146</v>
      </c>
      <c r="X34" s="8">
        <v>38376132</v>
      </c>
      <c r="Y34" s="8">
        <v>-13549986</v>
      </c>
      <c r="Z34" s="2">
        <v>-35.31</v>
      </c>
      <c r="AA34" s="6">
        <v>32724217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166089725</v>
      </c>
      <c r="D36" s="33">
        <f>SUM(D25:D35)</f>
        <v>0</v>
      </c>
      <c r="E36" s="34">
        <f t="shared" si="1"/>
        <v>158397152</v>
      </c>
      <c r="F36" s="35">
        <f t="shared" si="1"/>
        <v>160873210</v>
      </c>
      <c r="G36" s="35">
        <f t="shared" si="1"/>
        <v>10197433</v>
      </c>
      <c r="H36" s="35">
        <f t="shared" si="1"/>
        <v>7637004</v>
      </c>
      <c r="I36" s="35">
        <f t="shared" si="1"/>
        <v>7118500</v>
      </c>
      <c r="J36" s="35">
        <f t="shared" si="1"/>
        <v>24952937</v>
      </c>
      <c r="K36" s="35">
        <f t="shared" si="1"/>
        <v>7370778</v>
      </c>
      <c r="L36" s="35">
        <f t="shared" si="1"/>
        <v>7105018</v>
      </c>
      <c r="M36" s="35">
        <f t="shared" si="1"/>
        <v>8047786</v>
      </c>
      <c r="N36" s="35">
        <f t="shared" si="1"/>
        <v>22523582</v>
      </c>
      <c r="O36" s="35">
        <f t="shared" si="1"/>
        <v>6454607</v>
      </c>
      <c r="P36" s="35">
        <f t="shared" si="1"/>
        <v>6812165</v>
      </c>
      <c r="Q36" s="35">
        <f t="shared" si="1"/>
        <v>6219305</v>
      </c>
      <c r="R36" s="35">
        <f t="shared" si="1"/>
        <v>19486077</v>
      </c>
      <c r="S36" s="35">
        <f t="shared" si="1"/>
        <v>7867075</v>
      </c>
      <c r="T36" s="35">
        <f t="shared" si="1"/>
        <v>6384875</v>
      </c>
      <c r="U36" s="35">
        <f t="shared" si="1"/>
        <v>8549688</v>
      </c>
      <c r="V36" s="35">
        <f t="shared" si="1"/>
        <v>22801638</v>
      </c>
      <c r="W36" s="35">
        <f t="shared" si="1"/>
        <v>89764234</v>
      </c>
      <c r="X36" s="35">
        <f t="shared" si="1"/>
        <v>158397150</v>
      </c>
      <c r="Y36" s="35">
        <f t="shared" si="1"/>
        <v>-68632916</v>
      </c>
      <c r="Z36" s="36">
        <f>+IF(X36&lt;&gt;0,+(Y36/X36)*100,0)</f>
        <v>-43.32964071638915</v>
      </c>
      <c r="AA36" s="33">
        <f>SUM(AA25:AA35)</f>
        <v>160873210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-30763156</v>
      </c>
      <c r="D38" s="46">
        <f>+D22-D36</f>
        <v>0</v>
      </c>
      <c r="E38" s="47">
        <f t="shared" si="2"/>
        <v>-26065165</v>
      </c>
      <c r="F38" s="48">
        <f t="shared" si="2"/>
        <v>-28145585</v>
      </c>
      <c r="G38" s="48">
        <f t="shared" si="2"/>
        <v>9810147</v>
      </c>
      <c r="H38" s="48">
        <f t="shared" si="2"/>
        <v>-3548575</v>
      </c>
      <c r="I38" s="48">
        <f t="shared" si="2"/>
        <v>-4401253</v>
      </c>
      <c r="J38" s="48">
        <f t="shared" si="2"/>
        <v>1860319</v>
      </c>
      <c r="K38" s="48">
        <f t="shared" si="2"/>
        <v>-4943207</v>
      </c>
      <c r="L38" s="48">
        <f t="shared" si="2"/>
        <v>-5155054</v>
      </c>
      <c r="M38" s="48">
        <f t="shared" si="2"/>
        <v>11147120</v>
      </c>
      <c r="N38" s="48">
        <f t="shared" si="2"/>
        <v>1048859</v>
      </c>
      <c r="O38" s="48">
        <f t="shared" si="2"/>
        <v>-4460296</v>
      </c>
      <c r="P38" s="48">
        <f t="shared" si="2"/>
        <v>-4271894</v>
      </c>
      <c r="Q38" s="48">
        <f t="shared" si="2"/>
        <v>10278930</v>
      </c>
      <c r="R38" s="48">
        <f t="shared" si="2"/>
        <v>1546740</v>
      </c>
      <c r="S38" s="48">
        <f t="shared" si="2"/>
        <v>-6041137</v>
      </c>
      <c r="T38" s="48">
        <f t="shared" si="2"/>
        <v>-4635738</v>
      </c>
      <c r="U38" s="48">
        <f t="shared" si="2"/>
        <v>-6836319</v>
      </c>
      <c r="V38" s="48">
        <f t="shared" si="2"/>
        <v>-17513194</v>
      </c>
      <c r="W38" s="48">
        <f t="shared" si="2"/>
        <v>-13057276</v>
      </c>
      <c r="X38" s="48">
        <f>IF(F22=F36,0,X22-X36)</f>
        <v>-26065162</v>
      </c>
      <c r="Y38" s="48">
        <f t="shared" si="2"/>
        <v>13007886</v>
      </c>
      <c r="Z38" s="49">
        <f>+IF(X38&lt;&gt;0,+(Y38/X38)*100,0)</f>
        <v>-49.90525667939451</v>
      </c>
      <c r="AA38" s="46">
        <f>+AA22-AA36</f>
        <v>-28145585</v>
      </c>
    </row>
    <row r="39" spans="1:27" ht="13.5">
      <c r="A39" s="23" t="s">
        <v>64</v>
      </c>
      <c r="B39" s="29"/>
      <c r="C39" s="6">
        <v>18211061</v>
      </c>
      <c r="D39" s="6">
        <v>0</v>
      </c>
      <c r="E39" s="7">
        <v>65192000</v>
      </c>
      <c r="F39" s="8">
        <v>60192000</v>
      </c>
      <c r="G39" s="8">
        <v>0</v>
      </c>
      <c r="H39" s="8">
        <v>1367649</v>
      </c>
      <c r="I39" s="8">
        <v>3216412</v>
      </c>
      <c r="J39" s="8">
        <v>4584061</v>
      </c>
      <c r="K39" s="8">
        <v>1618330</v>
      </c>
      <c r="L39" s="8">
        <v>11838799</v>
      </c>
      <c r="M39" s="8">
        <v>5235265</v>
      </c>
      <c r="N39" s="8">
        <v>18692394</v>
      </c>
      <c r="O39" s="8">
        <v>491461</v>
      </c>
      <c r="P39" s="8">
        <v>310000</v>
      </c>
      <c r="Q39" s="8">
        <v>21835030</v>
      </c>
      <c r="R39" s="8">
        <v>22636491</v>
      </c>
      <c r="S39" s="8">
        <v>0</v>
      </c>
      <c r="T39" s="8">
        <v>0</v>
      </c>
      <c r="U39" s="8">
        <v>488080</v>
      </c>
      <c r="V39" s="8">
        <v>488080</v>
      </c>
      <c r="W39" s="8">
        <v>46401026</v>
      </c>
      <c r="X39" s="8">
        <v>65192000</v>
      </c>
      <c r="Y39" s="8">
        <v>-18790974</v>
      </c>
      <c r="Z39" s="2">
        <v>-28.82</v>
      </c>
      <c r="AA39" s="6">
        <v>60192000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-64318900</v>
      </c>
      <c r="Y40" s="26">
        <v>64318900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72435713</v>
      </c>
      <c r="F41" s="8">
        <v>62423895</v>
      </c>
      <c r="G41" s="51">
        <v>3513779</v>
      </c>
      <c r="H41" s="51">
        <v>5447744</v>
      </c>
      <c r="I41" s="51">
        <v>907924</v>
      </c>
      <c r="J41" s="8">
        <v>9869447</v>
      </c>
      <c r="K41" s="51">
        <v>4963425</v>
      </c>
      <c r="L41" s="51">
        <v>5886607</v>
      </c>
      <c r="M41" s="8">
        <v>9283550</v>
      </c>
      <c r="N41" s="51">
        <v>20133582</v>
      </c>
      <c r="O41" s="51">
        <v>91224</v>
      </c>
      <c r="P41" s="51">
        <v>2574386</v>
      </c>
      <c r="Q41" s="8">
        <v>3070175</v>
      </c>
      <c r="R41" s="51">
        <v>5735785</v>
      </c>
      <c r="S41" s="51">
        <v>5509650</v>
      </c>
      <c r="T41" s="8">
        <v>121667</v>
      </c>
      <c r="U41" s="51">
        <v>4858361</v>
      </c>
      <c r="V41" s="51">
        <v>10489678</v>
      </c>
      <c r="W41" s="51">
        <v>46228492</v>
      </c>
      <c r="X41" s="8">
        <v>-8116812</v>
      </c>
      <c r="Y41" s="51">
        <v>54345304</v>
      </c>
      <c r="Z41" s="52">
        <v>-669.54</v>
      </c>
      <c r="AA41" s="53">
        <v>62423895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-12552095</v>
      </c>
      <c r="D42" s="55">
        <f>SUM(D38:D41)</f>
        <v>0</v>
      </c>
      <c r="E42" s="56">
        <f t="shared" si="3"/>
        <v>111562548</v>
      </c>
      <c r="F42" s="57">
        <f t="shared" si="3"/>
        <v>94470310</v>
      </c>
      <c r="G42" s="57">
        <f t="shared" si="3"/>
        <v>13323926</v>
      </c>
      <c r="H42" s="57">
        <f t="shared" si="3"/>
        <v>3266818</v>
      </c>
      <c r="I42" s="57">
        <f t="shared" si="3"/>
        <v>-276917</v>
      </c>
      <c r="J42" s="57">
        <f t="shared" si="3"/>
        <v>16313827</v>
      </c>
      <c r="K42" s="57">
        <f t="shared" si="3"/>
        <v>1638548</v>
      </c>
      <c r="L42" s="57">
        <f t="shared" si="3"/>
        <v>12570352</v>
      </c>
      <c r="M42" s="57">
        <f t="shared" si="3"/>
        <v>25665935</v>
      </c>
      <c r="N42" s="57">
        <f t="shared" si="3"/>
        <v>39874835</v>
      </c>
      <c r="O42" s="57">
        <f t="shared" si="3"/>
        <v>-3877611</v>
      </c>
      <c r="P42" s="57">
        <f t="shared" si="3"/>
        <v>-1387508</v>
      </c>
      <c r="Q42" s="57">
        <f t="shared" si="3"/>
        <v>35184135</v>
      </c>
      <c r="R42" s="57">
        <f t="shared" si="3"/>
        <v>29919016</v>
      </c>
      <c r="S42" s="57">
        <f t="shared" si="3"/>
        <v>-531487</v>
      </c>
      <c r="T42" s="57">
        <f t="shared" si="3"/>
        <v>-4514071</v>
      </c>
      <c r="U42" s="57">
        <f t="shared" si="3"/>
        <v>-1489878</v>
      </c>
      <c r="V42" s="57">
        <f t="shared" si="3"/>
        <v>-6535436</v>
      </c>
      <c r="W42" s="57">
        <f t="shared" si="3"/>
        <v>79572242</v>
      </c>
      <c r="X42" s="57">
        <f t="shared" si="3"/>
        <v>-33308874</v>
      </c>
      <c r="Y42" s="57">
        <f t="shared" si="3"/>
        <v>112881116</v>
      </c>
      <c r="Z42" s="58">
        <f>+IF(X42&lt;&gt;0,+(Y42/X42)*100,0)</f>
        <v>-338.8920201865725</v>
      </c>
      <c r="AA42" s="55">
        <f>SUM(AA38:AA41)</f>
        <v>94470310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-12552095</v>
      </c>
      <c r="D44" s="63">
        <f>+D42-D43</f>
        <v>0</v>
      </c>
      <c r="E44" s="64">
        <f t="shared" si="4"/>
        <v>111562548</v>
      </c>
      <c r="F44" s="65">
        <f t="shared" si="4"/>
        <v>94470310</v>
      </c>
      <c r="G44" s="65">
        <f t="shared" si="4"/>
        <v>13323926</v>
      </c>
      <c r="H44" s="65">
        <f t="shared" si="4"/>
        <v>3266818</v>
      </c>
      <c r="I44" s="65">
        <f t="shared" si="4"/>
        <v>-276917</v>
      </c>
      <c r="J44" s="65">
        <f t="shared" si="4"/>
        <v>16313827</v>
      </c>
      <c r="K44" s="65">
        <f t="shared" si="4"/>
        <v>1638548</v>
      </c>
      <c r="L44" s="65">
        <f t="shared" si="4"/>
        <v>12570352</v>
      </c>
      <c r="M44" s="65">
        <f t="shared" si="4"/>
        <v>25665935</v>
      </c>
      <c r="N44" s="65">
        <f t="shared" si="4"/>
        <v>39874835</v>
      </c>
      <c r="O44" s="65">
        <f t="shared" si="4"/>
        <v>-3877611</v>
      </c>
      <c r="P44" s="65">
        <f t="shared" si="4"/>
        <v>-1387508</v>
      </c>
      <c r="Q44" s="65">
        <f t="shared" si="4"/>
        <v>35184135</v>
      </c>
      <c r="R44" s="65">
        <f t="shared" si="4"/>
        <v>29919016</v>
      </c>
      <c r="S44" s="65">
        <f t="shared" si="4"/>
        <v>-531487</v>
      </c>
      <c r="T44" s="65">
        <f t="shared" si="4"/>
        <v>-4514071</v>
      </c>
      <c r="U44" s="65">
        <f t="shared" si="4"/>
        <v>-1489878</v>
      </c>
      <c r="V44" s="65">
        <f t="shared" si="4"/>
        <v>-6535436</v>
      </c>
      <c r="W44" s="65">
        <f t="shared" si="4"/>
        <v>79572242</v>
      </c>
      <c r="X44" s="65">
        <f t="shared" si="4"/>
        <v>-33308874</v>
      </c>
      <c r="Y44" s="65">
        <f t="shared" si="4"/>
        <v>112881116</v>
      </c>
      <c r="Z44" s="66">
        <f>+IF(X44&lt;&gt;0,+(Y44/X44)*100,0)</f>
        <v>-338.8920201865725</v>
      </c>
      <c r="AA44" s="63">
        <f>+AA42-AA43</f>
        <v>94470310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-12552095</v>
      </c>
      <c r="D46" s="55">
        <f>SUM(D44:D45)</f>
        <v>0</v>
      </c>
      <c r="E46" s="56">
        <f t="shared" si="5"/>
        <v>111562548</v>
      </c>
      <c r="F46" s="57">
        <f t="shared" si="5"/>
        <v>94470310</v>
      </c>
      <c r="G46" s="57">
        <f t="shared" si="5"/>
        <v>13323926</v>
      </c>
      <c r="H46" s="57">
        <f t="shared" si="5"/>
        <v>3266818</v>
      </c>
      <c r="I46" s="57">
        <f t="shared" si="5"/>
        <v>-276917</v>
      </c>
      <c r="J46" s="57">
        <f t="shared" si="5"/>
        <v>16313827</v>
      </c>
      <c r="K46" s="57">
        <f t="shared" si="5"/>
        <v>1638548</v>
      </c>
      <c r="L46" s="57">
        <f t="shared" si="5"/>
        <v>12570352</v>
      </c>
      <c r="M46" s="57">
        <f t="shared" si="5"/>
        <v>25665935</v>
      </c>
      <c r="N46" s="57">
        <f t="shared" si="5"/>
        <v>39874835</v>
      </c>
      <c r="O46" s="57">
        <f t="shared" si="5"/>
        <v>-3877611</v>
      </c>
      <c r="P46" s="57">
        <f t="shared" si="5"/>
        <v>-1387508</v>
      </c>
      <c r="Q46" s="57">
        <f t="shared" si="5"/>
        <v>35184135</v>
      </c>
      <c r="R46" s="57">
        <f t="shared" si="5"/>
        <v>29919016</v>
      </c>
      <c r="S46" s="57">
        <f t="shared" si="5"/>
        <v>-531487</v>
      </c>
      <c r="T46" s="57">
        <f t="shared" si="5"/>
        <v>-4514071</v>
      </c>
      <c r="U46" s="57">
        <f t="shared" si="5"/>
        <v>-1489878</v>
      </c>
      <c r="V46" s="57">
        <f t="shared" si="5"/>
        <v>-6535436</v>
      </c>
      <c r="W46" s="57">
        <f t="shared" si="5"/>
        <v>79572242</v>
      </c>
      <c r="X46" s="57">
        <f t="shared" si="5"/>
        <v>-33308874</v>
      </c>
      <c r="Y46" s="57">
        <f t="shared" si="5"/>
        <v>112881116</v>
      </c>
      <c r="Z46" s="58">
        <f>+IF(X46&lt;&gt;0,+(Y46/X46)*100,0)</f>
        <v>-338.8920201865725</v>
      </c>
      <c r="AA46" s="55">
        <f>SUM(AA44:AA45)</f>
        <v>94470310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-12552095</v>
      </c>
      <c r="D48" s="71">
        <f>SUM(D46:D47)</f>
        <v>0</v>
      </c>
      <c r="E48" s="72">
        <f t="shared" si="6"/>
        <v>111562548</v>
      </c>
      <c r="F48" s="73">
        <f t="shared" si="6"/>
        <v>94470310</v>
      </c>
      <c r="G48" s="73">
        <f t="shared" si="6"/>
        <v>13323926</v>
      </c>
      <c r="H48" s="74">
        <f t="shared" si="6"/>
        <v>3266818</v>
      </c>
      <c r="I48" s="74">
        <f t="shared" si="6"/>
        <v>-276917</v>
      </c>
      <c r="J48" s="74">
        <f t="shared" si="6"/>
        <v>16313827</v>
      </c>
      <c r="K48" s="74">
        <f t="shared" si="6"/>
        <v>1638548</v>
      </c>
      <c r="L48" s="74">
        <f t="shared" si="6"/>
        <v>12570352</v>
      </c>
      <c r="M48" s="73">
        <f t="shared" si="6"/>
        <v>25665935</v>
      </c>
      <c r="N48" s="73">
        <f t="shared" si="6"/>
        <v>39874835</v>
      </c>
      <c r="O48" s="74">
        <f t="shared" si="6"/>
        <v>-3877611</v>
      </c>
      <c r="P48" s="74">
        <f t="shared" si="6"/>
        <v>-1387508</v>
      </c>
      <c r="Q48" s="74">
        <f t="shared" si="6"/>
        <v>35184135</v>
      </c>
      <c r="R48" s="74">
        <f t="shared" si="6"/>
        <v>29919016</v>
      </c>
      <c r="S48" s="74">
        <f t="shared" si="6"/>
        <v>-531487</v>
      </c>
      <c r="T48" s="73">
        <f t="shared" si="6"/>
        <v>-4514071</v>
      </c>
      <c r="U48" s="73">
        <f t="shared" si="6"/>
        <v>-1489878</v>
      </c>
      <c r="V48" s="74">
        <f t="shared" si="6"/>
        <v>-6535436</v>
      </c>
      <c r="W48" s="74">
        <f t="shared" si="6"/>
        <v>79572242</v>
      </c>
      <c r="X48" s="74">
        <f t="shared" si="6"/>
        <v>-33308874</v>
      </c>
      <c r="Y48" s="74">
        <f t="shared" si="6"/>
        <v>112881116</v>
      </c>
      <c r="Z48" s="75">
        <f>+IF(X48&lt;&gt;0,+(Y48/X48)*100,0)</f>
        <v>-338.8920201865725</v>
      </c>
      <c r="AA48" s="76">
        <f>SUM(AA46:AA47)</f>
        <v>94470310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51192830</v>
      </c>
      <c r="F5" s="8">
        <v>51192830</v>
      </c>
      <c r="G5" s="8">
        <v>8721678</v>
      </c>
      <c r="H5" s="8">
        <v>2538617</v>
      </c>
      <c r="I5" s="8">
        <v>3589416</v>
      </c>
      <c r="J5" s="8">
        <v>14849711</v>
      </c>
      <c r="K5" s="8">
        <v>3574967</v>
      </c>
      <c r="L5" s="8">
        <v>3624729</v>
      </c>
      <c r="M5" s="8">
        <v>3628582</v>
      </c>
      <c r="N5" s="8">
        <v>10828278</v>
      </c>
      <c r="O5" s="8">
        <v>3632952</v>
      </c>
      <c r="P5" s="8">
        <v>3649342</v>
      </c>
      <c r="Q5" s="8">
        <v>3643955</v>
      </c>
      <c r="R5" s="8">
        <v>10926249</v>
      </c>
      <c r="S5" s="8">
        <v>3642001</v>
      </c>
      <c r="T5" s="8">
        <v>3624944</v>
      </c>
      <c r="U5" s="8">
        <v>3644503</v>
      </c>
      <c r="V5" s="8">
        <v>10911448</v>
      </c>
      <c r="W5" s="8">
        <v>47515686</v>
      </c>
      <c r="X5" s="8">
        <v>51193000</v>
      </c>
      <c r="Y5" s="8">
        <v>-3677314</v>
      </c>
      <c r="Z5" s="2">
        <v>-7.18</v>
      </c>
      <c r="AA5" s="6">
        <v>51192830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250253258</v>
      </c>
      <c r="F7" s="8">
        <v>250253258</v>
      </c>
      <c r="G7" s="8">
        <v>18486542</v>
      </c>
      <c r="H7" s="8">
        <v>23475519</v>
      </c>
      <c r="I7" s="8">
        <v>21236565</v>
      </c>
      <c r="J7" s="8">
        <v>63198626</v>
      </c>
      <c r="K7" s="8">
        <v>19220180</v>
      </c>
      <c r="L7" s="8">
        <v>18353663</v>
      </c>
      <c r="M7" s="8">
        <v>19463895</v>
      </c>
      <c r="N7" s="8">
        <v>57037738</v>
      </c>
      <c r="O7" s="8">
        <v>19932098</v>
      </c>
      <c r="P7" s="8">
        <v>17639224</v>
      </c>
      <c r="Q7" s="8">
        <v>19663891</v>
      </c>
      <c r="R7" s="8">
        <v>57235213</v>
      </c>
      <c r="S7" s="8">
        <v>18495183</v>
      </c>
      <c r="T7" s="8">
        <v>19969360</v>
      </c>
      <c r="U7" s="8">
        <v>18286724</v>
      </c>
      <c r="V7" s="8">
        <v>56751267</v>
      </c>
      <c r="W7" s="8">
        <v>234222844</v>
      </c>
      <c r="X7" s="8">
        <v>250253000</v>
      </c>
      <c r="Y7" s="8">
        <v>-16030156</v>
      </c>
      <c r="Z7" s="2">
        <v>-6.41</v>
      </c>
      <c r="AA7" s="6">
        <v>250253258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87317231</v>
      </c>
      <c r="F8" s="8">
        <v>87317231</v>
      </c>
      <c r="G8" s="8">
        <v>5900365</v>
      </c>
      <c r="H8" s="8">
        <v>6012036</v>
      </c>
      <c r="I8" s="8">
        <v>7104722</v>
      </c>
      <c r="J8" s="8">
        <v>19017123</v>
      </c>
      <c r="K8" s="8">
        <v>6834162</v>
      </c>
      <c r="L8" s="8">
        <v>7218879</v>
      </c>
      <c r="M8" s="8">
        <v>9011025</v>
      </c>
      <c r="N8" s="8">
        <v>23064066</v>
      </c>
      <c r="O8" s="8">
        <v>6305702</v>
      </c>
      <c r="P8" s="8">
        <v>7031331</v>
      </c>
      <c r="Q8" s="8">
        <v>8038198</v>
      </c>
      <c r="R8" s="8">
        <v>21375231</v>
      </c>
      <c r="S8" s="8">
        <v>5887274</v>
      </c>
      <c r="T8" s="8">
        <v>6958917</v>
      </c>
      <c r="U8" s="8">
        <v>5917842</v>
      </c>
      <c r="V8" s="8">
        <v>18764033</v>
      </c>
      <c r="W8" s="8">
        <v>82220453</v>
      </c>
      <c r="X8" s="8">
        <v>87317000</v>
      </c>
      <c r="Y8" s="8">
        <v>-5096547</v>
      </c>
      <c r="Z8" s="2">
        <v>-5.84</v>
      </c>
      <c r="AA8" s="6">
        <v>87317231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24480850</v>
      </c>
      <c r="F9" s="8">
        <v>24480850</v>
      </c>
      <c r="G9" s="8">
        <v>2130497</v>
      </c>
      <c r="H9" s="8">
        <v>2131489</v>
      </c>
      <c r="I9" s="8">
        <v>2126438</v>
      </c>
      <c r="J9" s="8">
        <v>6388424</v>
      </c>
      <c r="K9" s="8">
        <v>2161037</v>
      </c>
      <c r="L9" s="8">
        <v>2139951</v>
      </c>
      <c r="M9" s="8">
        <v>2144314</v>
      </c>
      <c r="N9" s="8">
        <v>6445302</v>
      </c>
      <c r="O9" s="8">
        <v>2177064</v>
      </c>
      <c r="P9" s="8">
        <v>2146794</v>
      </c>
      <c r="Q9" s="8">
        <v>2169464</v>
      </c>
      <c r="R9" s="8">
        <v>6493322</v>
      </c>
      <c r="S9" s="8">
        <v>2161407</v>
      </c>
      <c r="T9" s="8">
        <v>2165868</v>
      </c>
      <c r="U9" s="8">
        <v>2179096</v>
      </c>
      <c r="V9" s="8">
        <v>6506371</v>
      </c>
      <c r="W9" s="8">
        <v>25833419</v>
      </c>
      <c r="X9" s="8">
        <v>24481000</v>
      </c>
      <c r="Y9" s="8">
        <v>1352419</v>
      </c>
      <c r="Z9" s="2">
        <v>5.52</v>
      </c>
      <c r="AA9" s="6">
        <v>24480850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16878080</v>
      </c>
      <c r="F10" s="26">
        <v>16878080</v>
      </c>
      <c r="G10" s="26">
        <v>1421878</v>
      </c>
      <c r="H10" s="26">
        <v>1423187</v>
      </c>
      <c r="I10" s="26">
        <v>1417627</v>
      </c>
      <c r="J10" s="26">
        <v>4262692</v>
      </c>
      <c r="K10" s="26">
        <v>1424961</v>
      </c>
      <c r="L10" s="26">
        <v>1428972</v>
      </c>
      <c r="M10" s="26">
        <v>1431787</v>
      </c>
      <c r="N10" s="26">
        <v>4285720</v>
      </c>
      <c r="O10" s="26">
        <v>1431493</v>
      </c>
      <c r="P10" s="26">
        <v>1413429</v>
      </c>
      <c r="Q10" s="26">
        <v>1430895</v>
      </c>
      <c r="R10" s="26">
        <v>4275817</v>
      </c>
      <c r="S10" s="26">
        <v>1437257</v>
      </c>
      <c r="T10" s="26">
        <v>1439978</v>
      </c>
      <c r="U10" s="26">
        <v>1440158</v>
      </c>
      <c r="V10" s="26">
        <v>4317393</v>
      </c>
      <c r="W10" s="26">
        <v>17141622</v>
      </c>
      <c r="X10" s="26">
        <v>16878000</v>
      </c>
      <c r="Y10" s="26">
        <v>263622</v>
      </c>
      <c r="Z10" s="27">
        <v>1.56</v>
      </c>
      <c r="AA10" s="28">
        <v>16878080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3301274</v>
      </c>
      <c r="F12" s="8">
        <v>3301274</v>
      </c>
      <c r="G12" s="8">
        <v>115799</v>
      </c>
      <c r="H12" s="8">
        <v>218082</v>
      </c>
      <c r="I12" s="8">
        <v>217296</v>
      </c>
      <c r="J12" s="8">
        <v>551177</v>
      </c>
      <c r="K12" s="8">
        <v>1397945</v>
      </c>
      <c r="L12" s="8">
        <v>191006</v>
      </c>
      <c r="M12" s="8">
        <v>227017</v>
      </c>
      <c r="N12" s="8">
        <v>1815968</v>
      </c>
      <c r="O12" s="8">
        <v>87656</v>
      </c>
      <c r="P12" s="8">
        <v>298104</v>
      </c>
      <c r="Q12" s="8">
        <v>381518</v>
      </c>
      <c r="R12" s="8">
        <v>767278</v>
      </c>
      <c r="S12" s="8">
        <v>135670</v>
      </c>
      <c r="T12" s="8">
        <v>229546</v>
      </c>
      <c r="U12" s="8">
        <v>249173</v>
      </c>
      <c r="V12" s="8">
        <v>614389</v>
      </c>
      <c r="W12" s="8">
        <v>3748812</v>
      </c>
      <c r="X12" s="8">
        <v>3300000</v>
      </c>
      <c r="Y12" s="8">
        <v>448812</v>
      </c>
      <c r="Z12" s="2">
        <v>13.6</v>
      </c>
      <c r="AA12" s="6">
        <v>3301274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530000</v>
      </c>
      <c r="F13" s="8">
        <v>530000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530000</v>
      </c>
      <c r="Y13" s="8">
        <v>-530000</v>
      </c>
      <c r="Z13" s="2">
        <v>-100</v>
      </c>
      <c r="AA13" s="6">
        <v>530000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4000000</v>
      </c>
      <c r="F14" s="8">
        <v>4000000</v>
      </c>
      <c r="G14" s="8">
        <v>496962</v>
      </c>
      <c r="H14" s="8">
        <v>512182</v>
      </c>
      <c r="I14" s="8">
        <v>516976</v>
      </c>
      <c r="J14" s="8">
        <v>1526120</v>
      </c>
      <c r="K14" s="8">
        <v>540326</v>
      </c>
      <c r="L14" s="8">
        <v>494335</v>
      </c>
      <c r="M14" s="8">
        <v>507925</v>
      </c>
      <c r="N14" s="8">
        <v>1542586</v>
      </c>
      <c r="O14" s="8">
        <v>509407</v>
      </c>
      <c r="P14" s="8">
        <v>517460</v>
      </c>
      <c r="Q14" s="8">
        <v>502373</v>
      </c>
      <c r="R14" s="8">
        <v>1529240</v>
      </c>
      <c r="S14" s="8">
        <v>1817068</v>
      </c>
      <c r="T14" s="8">
        <v>1749768</v>
      </c>
      <c r="U14" s="8">
        <v>91526</v>
      </c>
      <c r="V14" s="8">
        <v>3658362</v>
      </c>
      <c r="W14" s="8">
        <v>8256308</v>
      </c>
      <c r="X14" s="8">
        <v>4000000</v>
      </c>
      <c r="Y14" s="8">
        <v>4256308</v>
      </c>
      <c r="Z14" s="2">
        <v>106.41</v>
      </c>
      <c r="AA14" s="6">
        <v>4000000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906948</v>
      </c>
      <c r="F16" s="8">
        <v>906948</v>
      </c>
      <c r="G16" s="8">
        <v>74102</v>
      </c>
      <c r="H16" s="8">
        <v>53490</v>
      </c>
      <c r="I16" s="8">
        <v>75096</v>
      </c>
      <c r="J16" s="8">
        <v>202688</v>
      </c>
      <c r="K16" s="8">
        <v>57389</v>
      </c>
      <c r="L16" s="8">
        <v>68425</v>
      </c>
      <c r="M16" s="8">
        <v>60968</v>
      </c>
      <c r="N16" s="8">
        <v>186782</v>
      </c>
      <c r="O16" s="8">
        <v>96301</v>
      </c>
      <c r="P16" s="8">
        <v>81210</v>
      </c>
      <c r="Q16" s="8">
        <v>140483</v>
      </c>
      <c r="R16" s="8">
        <v>317994</v>
      </c>
      <c r="S16" s="8">
        <v>101579</v>
      </c>
      <c r="T16" s="8">
        <v>191001</v>
      </c>
      <c r="U16" s="8">
        <v>45111</v>
      </c>
      <c r="V16" s="8">
        <v>337691</v>
      </c>
      <c r="W16" s="8">
        <v>1045155</v>
      </c>
      <c r="X16" s="8">
        <v>907000</v>
      </c>
      <c r="Y16" s="8">
        <v>138155</v>
      </c>
      <c r="Z16" s="2">
        <v>15.23</v>
      </c>
      <c r="AA16" s="6">
        <v>906948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705000</v>
      </c>
      <c r="F19" s="8">
        <v>705000</v>
      </c>
      <c r="G19" s="8">
        <v>66220000</v>
      </c>
      <c r="H19" s="8">
        <v>0</v>
      </c>
      <c r="I19" s="8">
        <v>0</v>
      </c>
      <c r="J19" s="8">
        <v>66220000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16294768</v>
      </c>
      <c r="U19" s="8">
        <v>0</v>
      </c>
      <c r="V19" s="8">
        <v>16294768</v>
      </c>
      <c r="W19" s="8">
        <v>82514768</v>
      </c>
      <c r="X19" s="8">
        <v>171728000</v>
      </c>
      <c r="Y19" s="8">
        <v>-89213232</v>
      </c>
      <c r="Z19" s="2">
        <v>-51.95</v>
      </c>
      <c r="AA19" s="6">
        <v>705000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8004711</v>
      </c>
      <c r="F20" s="26">
        <v>8004711</v>
      </c>
      <c r="G20" s="26">
        <v>1165040</v>
      </c>
      <c r="H20" s="26">
        <v>521589</v>
      </c>
      <c r="I20" s="26">
        <v>584192</v>
      </c>
      <c r="J20" s="26">
        <v>2270821</v>
      </c>
      <c r="K20" s="26">
        <v>562095</v>
      </c>
      <c r="L20" s="26">
        <v>538762</v>
      </c>
      <c r="M20" s="26">
        <v>1644696</v>
      </c>
      <c r="N20" s="26">
        <v>2745553</v>
      </c>
      <c r="O20" s="26">
        <v>214499</v>
      </c>
      <c r="P20" s="26">
        <v>1739560</v>
      </c>
      <c r="Q20" s="26">
        <v>688459</v>
      </c>
      <c r="R20" s="26">
        <v>2642518</v>
      </c>
      <c r="S20" s="26">
        <v>791574</v>
      </c>
      <c r="T20" s="26">
        <v>536272</v>
      </c>
      <c r="U20" s="26">
        <v>1148475</v>
      </c>
      <c r="V20" s="26">
        <v>2476321</v>
      </c>
      <c r="W20" s="26">
        <v>10135213</v>
      </c>
      <c r="X20" s="26">
        <v>8004964</v>
      </c>
      <c r="Y20" s="26">
        <v>2130249</v>
      </c>
      <c r="Z20" s="27">
        <v>26.61</v>
      </c>
      <c r="AA20" s="28">
        <v>8004711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447570182</v>
      </c>
      <c r="F22" s="35">
        <f t="shared" si="0"/>
        <v>447570182</v>
      </c>
      <c r="G22" s="35">
        <f t="shared" si="0"/>
        <v>104732863</v>
      </c>
      <c r="H22" s="35">
        <f t="shared" si="0"/>
        <v>36886191</v>
      </c>
      <c r="I22" s="35">
        <f t="shared" si="0"/>
        <v>36868328</v>
      </c>
      <c r="J22" s="35">
        <f t="shared" si="0"/>
        <v>178487382</v>
      </c>
      <c r="K22" s="35">
        <f t="shared" si="0"/>
        <v>35773062</v>
      </c>
      <c r="L22" s="35">
        <f t="shared" si="0"/>
        <v>34058722</v>
      </c>
      <c r="M22" s="35">
        <f t="shared" si="0"/>
        <v>38120209</v>
      </c>
      <c r="N22" s="35">
        <f t="shared" si="0"/>
        <v>107951993</v>
      </c>
      <c r="O22" s="35">
        <f t="shared" si="0"/>
        <v>34387172</v>
      </c>
      <c r="P22" s="35">
        <f t="shared" si="0"/>
        <v>34516454</v>
      </c>
      <c r="Q22" s="35">
        <f t="shared" si="0"/>
        <v>36659236</v>
      </c>
      <c r="R22" s="35">
        <f t="shared" si="0"/>
        <v>105562862</v>
      </c>
      <c r="S22" s="35">
        <f t="shared" si="0"/>
        <v>34469013</v>
      </c>
      <c r="T22" s="35">
        <f t="shared" si="0"/>
        <v>53160422</v>
      </c>
      <c r="U22" s="35">
        <f t="shared" si="0"/>
        <v>33002608</v>
      </c>
      <c r="V22" s="35">
        <f t="shared" si="0"/>
        <v>120632043</v>
      </c>
      <c r="W22" s="35">
        <f t="shared" si="0"/>
        <v>512634280</v>
      </c>
      <c r="X22" s="35">
        <f t="shared" si="0"/>
        <v>618591964</v>
      </c>
      <c r="Y22" s="35">
        <f t="shared" si="0"/>
        <v>-105957684</v>
      </c>
      <c r="Z22" s="36">
        <f>+IF(X22&lt;&gt;0,+(Y22/X22)*100,0)</f>
        <v>-17.12884909057758</v>
      </c>
      <c r="AA22" s="33">
        <f>SUM(AA5:AA21)</f>
        <v>447570182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187362817</v>
      </c>
      <c r="F25" s="8">
        <v>187362817</v>
      </c>
      <c r="G25" s="8">
        <v>13576501</v>
      </c>
      <c r="H25" s="8">
        <v>13478698</v>
      </c>
      <c r="I25" s="8">
        <v>13465085</v>
      </c>
      <c r="J25" s="8">
        <v>40520284</v>
      </c>
      <c r="K25" s="8">
        <v>13898973</v>
      </c>
      <c r="L25" s="8">
        <v>13608743</v>
      </c>
      <c r="M25" s="8">
        <v>14384261</v>
      </c>
      <c r="N25" s="8">
        <v>41891977</v>
      </c>
      <c r="O25" s="8">
        <v>14160544</v>
      </c>
      <c r="P25" s="8">
        <v>13678618</v>
      </c>
      <c r="Q25" s="8">
        <v>12540704</v>
      </c>
      <c r="R25" s="8">
        <v>40379866</v>
      </c>
      <c r="S25" s="8">
        <v>13441741</v>
      </c>
      <c r="T25" s="8">
        <v>13697862</v>
      </c>
      <c r="U25" s="8">
        <v>14348840</v>
      </c>
      <c r="V25" s="8">
        <v>41488443</v>
      </c>
      <c r="W25" s="8">
        <v>164280570</v>
      </c>
      <c r="X25" s="8">
        <v>191721004</v>
      </c>
      <c r="Y25" s="8">
        <v>-27440434</v>
      </c>
      <c r="Z25" s="2">
        <v>-14.31</v>
      </c>
      <c r="AA25" s="6">
        <v>187362817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17412000</v>
      </c>
      <c r="F26" s="8">
        <v>17412000</v>
      </c>
      <c r="G26" s="8">
        <v>1355620</v>
      </c>
      <c r="H26" s="8">
        <v>1356812</v>
      </c>
      <c r="I26" s="8">
        <v>1376518</v>
      </c>
      <c r="J26" s="8">
        <v>4088950</v>
      </c>
      <c r="K26" s="8">
        <v>1362378</v>
      </c>
      <c r="L26" s="8">
        <v>1362378</v>
      </c>
      <c r="M26" s="8">
        <v>1342744</v>
      </c>
      <c r="N26" s="8">
        <v>4067500</v>
      </c>
      <c r="O26" s="8">
        <v>1342744</v>
      </c>
      <c r="P26" s="8">
        <v>1342744</v>
      </c>
      <c r="Q26" s="8">
        <v>1457211</v>
      </c>
      <c r="R26" s="8">
        <v>4142699</v>
      </c>
      <c r="S26" s="8">
        <v>1589788</v>
      </c>
      <c r="T26" s="8">
        <v>1412839</v>
      </c>
      <c r="U26" s="8">
        <v>1449640</v>
      </c>
      <c r="V26" s="8">
        <v>4452267</v>
      </c>
      <c r="W26" s="8">
        <v>16751416</v>
      </c>
      <c r="X26" s="8">
        <v>17412000</v>
      </c>
      <c r="Y26" s="8">
        <v>-660584</v>
      </c>
      <c r="Z26" s="2">
        <v>-3.79</v>
      </c>
      <c r="AA26" s="6">
        <v>17412000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13000000</v>
      </c>
      <c r="Y27" s="8">
        <v>-13000000</v>
      </c>
      <c r="Z27" s="2">
        <v>-100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24000000</v>
      </c>
      <c r="F28" s="8">
        <v>24000000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4182582</v>
      </c>
      <c r="U28" s="8">
        <v>0</v>
      </c>
      <c r="V28" s="8">
        <v>4182582</v>
      </c>
      <c r="W28" s="8">
        <v>4182582</v>
      </c>
      <c r="X28" s="8">
        <v>24000000</v>
      </c>
      <c r="Y28" s="8">
        <v>-19817418</v>
      </c>
      <c r="Z28" s="2">
        <v>-82.57</v>
      </c>
      <c r="AA28" s="6">
        <v>24000000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3400000</v>
      </c>
      <c r="Y29" s="8">
        <v>-3400000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191136528</v>
      </c>
      <c r="F30" s="8">
        <v>191136528</v>
      </c>
      <c r="G30" s="8">
        <v>100703</v>
      </c>
      <c r="H30" s="8">
        <v>23861866</v>
      </c>
      <c r="I30" s="8">
        <v>22374919</v>
      </c>
      <c r="J30" s="8">
        <v>46337488</v>
      </c>
      <c r="K30" s="8">
        <v>12764507</v>
      </c>
      <c r="L30" s="8">
        <v>12902758</v>
      </c>
      <c r="M30" s="8">
        <v>12328619</v>
      </c>
      <c r="N30" s="8">
        <v>37995884</v>
      </c>
      <c r="O30" s="8">
        <v>14224242</v>
      </c>
      <c r="P30" s="8">
        <v>12889646</v>
      </c>
      <c r="Q30" s="8">
        <v>11393409</v>
      </c>
      <c r="R30" s="8">
        <v>38507297</v>
      </c>
      <c r="S30" s="8">
        <v>12571642</v>
      </c>
      <c r="T30" s="8">
        <v>11855349</v>
      </c>
      <c r="U30" s="8">
        <v>35425598</v>
      </c>
      <c r="V30" s="8">
        <v>59852589</v>
      </c>
      <c r="W30" s="8">
        <v>182693258</v>
      </c>
      <c r="X30" s="8">
        <v>191137000</v>
      </c>
      <c r="Y30" s="8">
        <v>-8443742</v>
      </c>
      <c r="Z30" s="2">
        <v>-4.42</v>
      </c>
      <c r="AA30" s="6">
        <v>191136528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47688388</v>
      </c>
      <c r="F31" s="8">
        <v>47688388</v>
      </c>
      <c r="G31" s="8">
        <v>325714</v>
      </c>
      <c r="H31" s="8">
        <v>3935810</v>
      </c>
      <c r="I31" s="8">
        <v>1606506</v>
      </c>
      <c r="J31" s="8">
        <v>5868030</v>
      </c>
      <c r="K31" s="8">
        <v>4532368</v>
      </c>
      <c r="L31" s="8">
        <v>1481016</v>
      </c>
      <c r="M31" s="8">
        <v>1951551</v>
      </c>
      <c r="N31" s="8">
        <v>7964935</v>
      </c>
      <c r="O31" s="8">
        <v>2183916</v>
      </c>
      <c r="P31" s="8">
        <v>1094418</v>
      </c>
      <c r="Q31" s="8">
        <v>1837826</v>
      </c>
      <c r="R31" s="8">
        <v>5116160</v>
      </c>
      <c r="S31" s="8">
        <v>3521773</v>
      </c>
      <c r="T31" s="8">
        <v>3039353</v>
      </c>
      <c r="U31" s="8">
        <v>4575340</v>
      </c>
      <c r="V31" s="8">
        <v>11136466</v>
      </c>
      <c r="W31" s="8">
        <v>30085591</v>
      </c>
      <c r="X31" s="8"/>
      <c r="Y31" s="8">
        <v>30085591</v>
      </c>
      <c r="Z31" s="2">
        <v>0</v>
      </c>
      <c r="AA31" s="6">
        <v>47688388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11540091</v>
      </c>
      <c r="F32" s="8">
        <v>11540091</v>
      </c>
      <c r="G32" s="8">
        <v>132142</v>
      </c>
      <c r="H32" s="8">
        <v>1050855</v>
      </c>
      <c r="I32" s="8">
        <v>1060590</v>
      </c>
      <c r="J32" s="8">
        <v>2243587</v>
      </c>
      <c r="K32" s="8">
        <v>1011256</v>
      </c>
      <c r="L32" s="8">
        <v>704351</v>
      </c>
      <c r="M32" s="8">
        <v>1883463</v>
      </c>
      <c r="N32" s="8">
        <v>3599070</v>
      </c>
      <c r="O32" s="8">
        <v>2637074</v>
      </c>
      <c r="P32" s="8">
        <v>1588040</v>
      </c>
      <c r="Q32" s="8">
        <v>1374265</v>
      </c>
      <c r="R32" s="8">
        <v>5599379</v>
      </c>
      <c r="S32" s="8">
        <v>1951388</v>
      </c>
      <c r="T32" s="8">
        <v>1917664</v>
      </c>
      <c r="U32" s="8">
        <v>1823589</v>
      </c>
      <c r="V32" s="8">
        <v>5692641</v>
      </c>
      <c r="W32" s="8">
        <v>17134677</v>
      </c>
      <c r="X32" s="8">
        <v>12188000</v>
      </c>
      <c r="Y32" s="8">
        <v>4946677</v>
      </c>
      <c r="Z32" s="2">
        <v>40.59</v>
      </c>
      <c r="AA32" s="6">
        <v>11540091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94316643</v>
      </c>
      <c r="F34" s="8">
        <v>94316643</v>
      </c>
      <c r="G34" s="8">
        <v>5043771</v>
      </c>
      <c r="H34" s="8">
        <v>-124142</v>
      </c>
      <c r="I34" s="8">
        <v>6145670</v>
      </c>
      <c r="J34" s="8">
        <v>11065299</v>
      </c>
      <c r="K34" s="8">
        <v>4716243</v>
      </c>
      <c r="L34" s="8">
        <v>5973879</v>
      </c>
      <c r="M34" s="8">
        <v>5338898</v>
      </c>
      <c r="N34" s="8">
        <v>16029020</v>
      </c>
      <c r="O34" s="8">
        <v>12011526</v>
      </c>
      <c r="P34" s="8">
        <v>4436728</v>
      </c>
      <c r="Q34" s="8">
        <v>9773732</v>
      </c>
      <c r="R34" s="8">
        <v>26221986</v>
      </c>
      <c r="S34" s="8">
        <v>6348920</v>
      </c>
      <c r="T34" s="8">
        <v>5340265</v>
      </c>
      <c r="U34" s="8">
        <v>8674956</v>
      </c>
      <c r="V34" s="8">
        <v>20364141</v>
      </c>
      <c r="W34" s="8">
        <v>73680446</v>
      </c>
      <c r="X34" s="8">
        <v>144535115</v>
      </c>
      <c r="Y34" s="8">
        <v>-70854669</v>
      </c>
      <c r="Z34" s="2">
        <v>-49.02</v>
      </c>
      <c r="AA34" s="6">
        <v>94316643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573456467</v>
      </c>
      <c r="F36" s="35">
        <f t="shared" si="1"/>
        <v>573456467</v>
      </c>
      <c r="G36" s="35">
        <f t="shared" si="1"/>
        <v>20534451</v>
      </c>
      <c r="H36" s="35">
        <f t="shared" si="1"/>
        <v>43559899</v>
      </c>
      <c r="I36" s="35">
        <f t="shared" si="1"/>
        <v>46029288</v>
      </c>
      <c r="J36" s="35">
        <f t="shared" si="1"/>
        <v>110123638</v>
      </c>
      <c r="K36" s="35">
        <f t="shared" si="1"/>
        <v>38285725</v>
      </c>
      <c r="L36" s="35">
        <f t="shared" si="1"/>
        <v>36033125</v>
      </c>
      <c r="M36" s="35">
        <f t="shared" si="1"/>
        <v>37229536</v>
      </c>
      <c r="N36" s="35">
        <f t="shared" si="1"/>
        <v>111548386</v>
      </c>
      <c r="O36" s="35">
        <f t="shared" si="1"/>
        <v>46560046</v>
      </c>
      <c r="P36" s="35">
        <f t="shared" si="1"/>
        <v>35030194</v>
      </c>
      <c r="Q36" s="35">
        <f t="shared" si="1"/>
        <v>38377147</v>
      </c>
      <c r="R36" s="35">
        <f t="shared" si="1"/>
        <v>119967387</v>
      </c>
      <c r="S36" s="35">
        <f t="shared" si="1"/>
        <v>39425252</v>
      </c>
      <c r="T36" s="35">
        <f t="shared" si="1"/>
        <v>41445914</v>
      </c>
      <c r="U36" s="35">
        <f t="shared" si="1"/>
        <v>66297963</v>
      </c>
      <c r="V36" s="35">
        <f t="shared" si="1"/>
        <v>147169129</v>
      </c>
      <c r="W36" s="35">
        <f t="shared" si="1"/>
        <v>488808540</v>
      </c>
      <c r="X36" s="35">
        <f t="shared" si="1"/>
        <v>597393119</v>
      </c>
      <c r="Y36" s="35">
        <f t="shared" si="1"/>
        <v>-108584579</v>
      </c>
      <c r="Z36" s="36">
        <f>+IF(X36&lt;&gt;0,+(Y36/X36)*100,0)</f>
        <v>-18.176402698069914</v>
      </c>
      <c r="AA36" s="33">
        <f>SUM(AA25:AA35)</f>
        <v>573456467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-125886285</v>
      </c>
      <c r="F38" s="48">
        <f t="shared" si="2"/>
        <v>-125886285</v>
      </c>
      <c r="G38" s="48">
        <f t="shared" si="2"/>
        <v>84198412</v>
      </c>
      <c r="H38" s="48">
        <f t="shared" si="2"/>
        <v>-6673708</v>
      </c>
      <c r="I38" s="48">
        <f t="shared" si="2"/>
        <v>-9160960</v>
      </c>
      <c r="J38" s="48">
        <f t="shared" si="2"/>
        <v>68363744</v>
      </c>
      <c r="K38" s="48">
        <f t="shared" si="2"/>
        <v>-2512663</v>
      </c>
      <c r="L38" s="48">
        <f t="shared" si="2"/>
        <v>-1974403</v>
      </c>
      <c r="M38" s="48">
        <f t="shared" si="2"/>
        <v>890673</v>
      </c>
      <c r="N38" s="48">
        <f t="shared" si="2"/>
        <v>-3596393</v>
      </c>
      <c r="O38" s="48">
        <f t="shared" si="2"/>
        <v>-12172874</v>
      </c>
      <c r="P38" s="48">
        <f t="shared" si="2"/>
        <v>-513740</v>
      </c>
      <c r="Q38" s="48">
        <f t="shared" si="2"/>
        <v>-1717911</v>
      </c>
      <c r="R38" s="48">
        <f t="shared" si="2"/>
        <v>-14404525</v>
      </c>
      <c r="S38" s="48">
        <f t="shared" si="2"/>
        <v>-4956239</v>
      </c>
      <c r="T38" s="48">
        <f t="shared" si="2"/>
        <v>11714508</v>
      </c>
      <c r="U38" s="48">
        <f t="shared" si="2"/>
        <v>-33295355</v>
      </c>
      <c r="V38" s="48">
        <f t="shared" si="2"/>
        <v>-26537086</v>
      </c>
      <c r="W38" s="48">
        <f t="shared" si="2"/>
        <v>23825740</v>
      </c>
      <c r="X38" s="48">
        <f>IF(F22=F36,0,X22-X36)</f>
        <v>21198845</v>
      </c>
      <c r="Y38" s="48">
        <f t="shared" si="2"/>
        <v>2626895</v>
      </c>
      <c r="Z38" s="49">
        <f>+IF(X38&lt;&gt;0,+(Y38/X38)*100,0)</f>
        <v>12.391689264202837</v>
      </c>
      <c r="AA38" s="46">
        <f>+AA22-AA36</f>
        <v>-125886285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-125886285</v>
      </c>
      <c r="F42" s="57">
        <f t="shared" si="3"/>
        <v>-125886285</v>
      </c>
      <c r="G42" s="57">
        <f t="shared" si="3"/>
        <v>84198412</v>
      </c>
      <c r="H42" s="57">
        <f t="shared" si="3"/>
        <v>-6673708</v>
      </c>
      <c r="I42" s="57">
        <f t="shared" si="3"/>
        <v>-9160960</v>
      </c>
      <c r="J42" s="57">
        <f t="shared" si="3"/>
        <v>68363744</v>
      </c>
      <c r="K42" s="57">
        <f t="shared" si="3"/>
        <v>-2512663</v>
      </c>
      <c r="L42" s="57">
        <f t="shared" si="3"/>
        <v>-1974403</v>
      </c>
      <c r="M42" s="57">
        <f t="shared" si="3"/>
        <v>890673</v>
      </c>
      <c r="N42" s="57">
        <f t="shared" si="3"/>
        <v>-3596393</v>
      </c>
      <c r="O42" s="57">
        <f t="shared" si="3"/>
        <v>-12172874</v>
      </c>
      <c r="P42" s="57">
        <f t="shared" si="3"/>
        <v>-513740</v>
      </c>
      <c r="Q42" s="57">
        <f t="shared" si="3"/>
        <v>-1717911</v>
      </c>
      <c r="R42" s="57">
        <f t="shared" si="3"/>
        <v>-14404525</v>
      </c>
      <c r="S42" s="57">
        <f t="shared" si="3"/>
        <v>-4956239</v>
      </c>
      <c r="T42" s="57">
        <f t="shared" si="3"/>
        <v>11714508</v>
      </c>
      <c r="U42" s="57">
        <f t="shared" si="3"/>
        <v>-33295355</v>
      </c>
      <c r="V42" s="57">
        <f t="shared" si="3"/>
        <v>-26537086</v>
      </c>
      <c r="W42" s="57">
        <f t="shared" si="3"/>
        <v>23825740</v>
      </c>
      <c r="X42" s="57">
        <f t="shared" si="3"/>
        <v>21198845</v>
      </c>
      <c r="Y42" s="57">
        <f t="shared" si="3"/>
        <v>2626895</v>
      </c>
      <c r="Z42" s="58">
        <f>+IF(X42&lt;&gt;0,+(Y42/X42)*100,0)</f>
        <v>12.391689264202837</v>
      </c>
      <c r="AA42" s="55">
        <f>SUM(AA38:AA41)</f>
        <v>-125886285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-125886285</v>
      </c>
      <c r="F44" s="65">
        <f t="shared" si="4"/>
        <v>-125886285</v>
      </c>
      <c r="G44" s="65">
        <f t="shared" si="4"/>
        <v>84198412</v>
      </c>
      <c r="H44" s="65">
        <f t="shared" si="4"/>
        <v>-6673708</v>
      </c>
      <c r="I44" s="65">
        <f t="shared" si="4"/>
        <v>-9160960</v>
      </c>
      <c r="J44" s="65">
        <f t="shared" si="4"/>
        <v>68363744</v>
      </c>
      <c r="K44" s="65">
        <f t="shared" si="4"/>
        <v>-2512663</v>
      </c>
      <c r="L44" s="65">
        <f t="shared" si="4"/>
        <v>-1974403</v>
      </c>
      <c r="M44" s="65">
        <f t="shared" si="4"/>
        <v>890673</v>
      </c>
      <c r="N44" s="65">
        <f t="shared" si="4"/>
        <v>-3596393</v>
      </c>
      <c r="O44" s="65">
        <f t="shared" si="4"/>
        <v>-12172874</v>
      </c>
      <c r="P44" s="65">
        <f t="shared" si="4"/>
        <v>-513740</v>
      </c>
      <c r="Q44" s="65">
        <f t="shared" si="4"/>
        <v>-1717911</v>
      </c>
      <c r="R44" s="65">
        <f t="shared" si="4"/>
        <v>-14404525</v>
      </c>
      <c r="S44" s="65">
        <f t="shared" si="4"/>
        <v>-4956239</v>
      </c>
      <c r="T44" s="65">
        <f t="shared" si="4"/>
        <v>11714508</v>
      </c>
      <c r="U44" s="65">
        <f t="shared" si="4"/>
        <v>-33295355</v>
      </c>
      <c r="V44" s="65">
        <f t="shared" si="4"/>
        <v>-26537086</v>
      </c>
      <c r="W44" s="65">
        <f t="shared" si="4"/>
        <v>23825740</v>
      </c>
      <c r="X44" s="65">
        <f t="shared" si="4"/>
        <v>21198845</v>
      </c>
      <c r="Y44" s="65">
        <f t="shared" si="4"/>
        <v>2626895</v>
      </c>
      <c r="Z44" s="66">
        <f>+IF(X44&lt;&gt;0,+(Y44/X44)*100,0)</f>
        <v>12.391689264202837</v>
      </c>
      <c r="AA44" s="63">
        <f>+AA42-AA43</f>
        <v>-125886285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-125886285</v>
      </c>
      <c r="F46" s="57">
        <f t="shared" si="5"/>
        <v>-125886285</v>
      </c>
      <c r="G46" s="57">
        <f t="shared" si="5"/>
        <v>84198412</v>
      </c>
      <c r="H46" s="57">
        <f t="shared" si="5"/>
        <v>-6673708</v>
      </c>
      <c r="I46" s="57">
        <f t="shared" si="5"/>
        <v>-9160960</v>
      </c>
      <c r="J46" s="57">
        <f t="shared" si="5"/>
        <v>68363744</v>
      </c>
      <c r="K46" s="57">
        <f t="shared" si="5"/>
        <v>-2512663</v>
      </c>
      <c r="L46" s="57">
        <f t="shared" si="5"/>
        <v>-1974403</v>
      </c>
      <c r="M46" s="57">
        <f t="shared" si="5"/>
        <v>890673</v>
      </c>
      <c r="N46" s="57">
        <f t="shared" si="5"/>
        <v>-3596393</v>
      </c>
      <c r="O46" s="57">
        <f t="shared" si="5"/>
        <v>-12172874</v>
      </c>
      <c r="P46" s="57">
        <f t="shared" si="5"/>
        <v>-513740</v>
      </c>
      <c r="Q46" s="57">
        <f t="shared" si="5"/>
        <v>-1717911</v>
      </c>
      <c r="R46" s="57">
        <f t="shared" si="5"/>
        <v>-14404525</v>
      </c>
      <c r="S46" s="57">
        <f t="shared" si="5"/>
        <v>-4956239</v>
      </c>
      <c r="T46" s="57">
        <f t="shared" si="5"/>
        <v>11714508</v>
      </c>
      <c r="U46" s="57">
        <f t="shared" si="5"/>
        <v>-33295355</v>
      </c>
      <c r="V46" s="57">
        <f t="shared" si="5"/>
        <v>-26537086</v>
      </c>
      <c r="W46" s="57">
        <f t="shared" si="5"/>
        <v>23825740</v>
      </c>
      <c r="X46" s="57">
        <f t="shared" si="5"/>
        <v>21198845</v>
      </c>
      <c r="Y46" s="57">
        <f t="shared" si="5"/>
        <v>2626895</v>
      </c>
      <c r="Z46" s="58">
        <f>+IF(X46&lt;&gt;0,+(Y46/X46)*100,0)</f>
        <v>12.391689264202837</v>
      </c>
      <c r="AA46" s="55">
        <f>SUM(AA44:AA45)</f>
        <v>-125886285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-125886285</v>
      </c>
      <c r="F48" s="73">
        <f t="shared" si="6"/>
        <v>-125886285</v>
      </c>
      <c r="G48" s="73">
        <f t="shared" si="6"/>
        <v>84198412</v>
      </c>
      <c r="H48" s="74">
        <f t="shared" si="6"/>
        <v>-6673708</v>
      </c>
      <c r="I48" s="74">
        <f t="shared" si="6"/>
        <v>-9160960</v>
      </c>
      <c r="J48" s="74">
        <f t="shared" si="6"/>
        <v>68363744</v>
      </c>
      <c r="K48" s="74">
        <f t="shared" si="6"/>
        <v>-2512663</v>
      </c>
      <c r="L48" s="74">
        <f t="shared" si="6"/>
        <v>-1974403</v>
      </c>
      <c r="M48" s="73">
        <f t="shared" si="6"/>
        <v>890673</v>
      </c>
      <c r="N48" s="73">
        <f t="shared" si="6"/>
        <v>-3596393</v>
      </c>
      <c r="O48" s="74">
        <f t="shared" si="6"/>
        <v>-12172874</v>
      </c>
      <c r="P48" s="74">
        <f t="shared" si="6"/>
        <v>-513740</v>
      </c>
      <c r="Q48" s="74">
        <f t="shared" si="6"/>
        <v>-1717911</v>
      </c>
      <c r="R48" s="74">
        <f t="shared" si="6"/>
        <v>-14404525</v>
      </c>
      <c r="S48" s="74">
        <f t="shared" si="6"/>
        <v>-4956239</v>
      </c>
      <c r="T48" s="73">
        <f t="shared" si="6"/>
        <v>11714508</v>
      </c>
      <c r="U48" s="73">
        <f t="shared" si="6"/>
        <v>-33295355</v>
      </c>
      <c r="V48" s="74">
        <f t="shared" si="6"/>
        <v>-26537086</v>
      </c>
      <c r="W48" s="74">
        <f t="shared" si="6"/>
        <v>23825740</v>
      </c>
      <c r="X48" s="74">
        <f t="shared" si="6"/>
        <v>21198845</v>
      </c>
      <c r="Y48" s="74">
        <f t="shared" si="6"/>
        <v>2626895</v>
      </c>
      <c r="Z48" s="75">
        <f>+IF(X48&lt;&gt;0,+(Y48/X48)*100,0)</f>
        <v>12.391689264202837</v>
      </c>
      <c r="AA48" s="76">
        <f>SUM(AA46:AA47)</f>
        <v>-125886285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12061322</v>
      </c>
      <c r="D5" s="6">
        <v>0</v>
      </c>
      <c r="E5" s="7">
        <v>17500000</v>
      </c>
      <c r="F5" s="8">
        <v>17311000</v>
      </c>
      <c r="G5" s="8">
        <v>1315152</v>
      </c>
      <c r="H5" s="8">
        <v>1317065</v>
      </c>
      <c r="I5" s="8">
        <v>1571984</v>
      </c>
      <c r="J5" s="8">
        <v>4204201</v>
      </c>
      <c r="K5" s="8">
        <v>-6870</v>
      </c>
      <c r="L5" s="8">
        <v>1517078</v>
      </c>
      <c r="M5" s="8">
        <v>1472432</v>
      </c>
      <c r="N5" s="8">
        <v>2982640</v>
      </c>
      <c r="O5" s="8">
        <v>1707588</v>
      </c>
      <c r="P5" s="8">
        <v>1534430</v>
      </c>
      <c r="Q5" s="8">
        <v>304474</v>
      </c>
      <c r="R5" s="8">
        <v>3546492</v>
      </c>
      <c r="S5" s="8">
        <v>2231682</v>
      </c>
      <c r="T5" s="8">
        <v>1229498</v>
      </c>
      <c r="U5" s="8">
        <v>1319885</v>
      </c>
      <c r="V5" s="8">
        <v>4781065</v>
      </c>
      <c r="W5" s="8">
        <v>15514398</v>
      </c>
      <c r="X5" s="8">
        <v>17499996</v>
      </c>
      <c r="Y5" s="8">
        <v>-1985598</v>
      </c>
      <c r="Z5" s="2">
        <v>-11.35</v>
      </c>
      <c r="AA5" s="6">
        <v>17311000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67535872</v>
      </c>
      <c r="D7" s="6">
        <v>0</v>
      </c>
      <c r="E7" s="7">
        <v>74418303</v>
      </c>
      <c r="F7" s="8">
        <v>73754000</v>
      </c>
      <c r="G7" s="8">
        <v>6201136</v>
      </c>
      <c r="H7" s="8">
        <v>6829075</v>
      </c>
      <c r="I7" s="8">
        <v>6152042</v>
      </c>
      <c r="J7" s="8">
        <v>19182253</v>
      </c>
      <c r="K7" s="8">
        <v>789499</v>
      </c>
      <c r="L7" s="8">
        <v>4919979</v>
      </c>
      <c r="M7" s="8">
        <v>5529096</v>
      </c>
      <c r="N7" s="8">
        <v>11238574</v>
      </c>
      <c r="O7" s="8">
        <v>5603440</v>
      </c>
      <c r="P7" s="8">
        <v>5322209</v>
      </c>
      <c r="Q7" s="8">
        <v>7929251</v>
      </c>
      <c r="R7" s="8">
        <v>18854900</v>
      </c>
      <c r="S7" s="8">
        <v>7010162</v>
      </c>
      <c r="T7" s="8">
        <v>7270176</v>
      </c>
      <c r="U7" s="8">
        <v>7699648</v>
      </c>
      <c r="V7" s="8">
        <v>21979986</v>
      </c>
      <c r="W7" s="8">
        <v>71255713</v>
      </c>
      <c r="X7" s="8">
        <v>74418305</v>
      </c>
      <c r="Y7" s="8">
        <v>-3162592</v>
      </c>
      <c r="Z7" s="2">
        <v>-4.25</v>
      </c>
      <c r="AA7" s="6">
        <v>73754000</v>
      </c>
    </row>
    <row r="8" spans="1:27" ht="13.5">
      <c r="A8" s="25" t="s">
        <v>35</v>
      </c>
      <c r="B8" s="24"/>
      <c r="C8" s="6">
        <v>57938975</v>
      </c>
      <c r="D8" s="6">
        <v>0</v>
      </c>
      <c r="E8" s="7">
        <v>70346000</v>
      </c>
      <c r="F8" s="8">
        <v>48013000</v>
      </c>
      <c r="G8" s="8">
        <v>4804531</v>
      </c>
      <c r="H8" s="8">
        <v>5181231</v>
      </c>
      <c r="I8" s="8">
        <v>4848161</v>
      </c>
      <c r="J8" s="8">
        <v>14833923</v>
      </c>
      <c r="K8" s="8">
        <v>20</v>
      </c>
      <c r="L8" s="8">
        <v>4572647</v>
      </c>
      <c r="M8" s="8">
        <v>4026440</v>
      </c>
      <c r="N8" s="8">
        <v>8599107</v>
      </c>
      <c r="O8" s="8">
        <v>4497187</v>
      </c>
      <c r="P8" s="8">
        <v>3666479</v>
      </c>
      <c r="Q8" s="8">
        <v>3599484</v>
      </c>
      <c r="R8" s="8">
        <v>11763150</v>
      </c>
      <c r="S8" s="8">
        <v>4536835</v>
      </c>
      <c r="T8" s="8">
        <v>3388925</v>
      </c>
      <c r="U8" s="8">
        <v>1478878</v>
      </c>
      <c r="V8" s="8">
        <v>9404638</v>
      </c>
      <c r="W8" s="8">
        <v>44600818</v>
      </c>
      <c r="X8" s="8">
        <v>70346000</v>
      </c>
      <c r="Y8" s="8">
        <v>-25745182</v>
      </c>
      <c r="Z8" s="2">
        <v>-36.6</v>
      </c>
      <c r="AA8" s="6">
        <v>48013000</v>
      </c>
    </row>
    <row r="9" spans="1:27" ht="13.5">
      <c r="A9" s="25" t="s">
        <v>36</v>
      </c>
      <c r="B9" s="24"/>
      <c r="C9" s="6">
        <v>18003098</v>
      </c>
      <c r="D9" s="6">
        <v>0</v>
      </c>
      <c r="E9" s="7">
        <v>32529000</v>
      </c>
      <c r="F9" s="8">
        <v>24697000</v>
      </c>
      <c r="G9" s="8">
        <v>2602070</v>
      </c>
      <c r="H9" s="8">
        <v>2596947</v>
      </c>
      <c r="I9" s="8">
        <v>2583381</v>
      </c>
      <c r="J9" s="8">
        <v>7782398</v>
      </c>
      <c r="K9" s="8">
        <v>1635</v>
      </c>
      <c r="L9" s="8">
        <v>2058273</v>
      </c>
      <c r="M9" s="8">
        <v>2051506</v>
      </c>
      <c r="N9" s="8">
        <v>4111414</v>
      </c>
      <c r="O9" s="8">
        <v>2055040</v>
      </c>
      <c r="P9" s="8">
        <v>2061245</v>
      </c>
      <c r="Q9" s="8">
        <v>2050825</v>
      </c>
      <c r="R9" s="8">
        <v>6167110</v>
      </c>
      <c r="S9" s="8">
        <v>2050001</v>
      </c>
      <c r="T9" s="8">
        <v>2051279</v>
      </c>
      <c r="U9" s="8">
        <v>2105860</v>
      </c>
      <c r="V9" s="8">
        <v>6207140</v>
      </c>
      <c r="W9" s="8">
        <v>24268062</v>
      </c>
      <c r="X9" s="8">
        <v>32529000</v>
      </c>
      <c r="Y9" s="8">
        <v>-8260938</v>
      </c>
      <c r="Z9" s="2">
        <v>-25.4</v>
      </c>
      <c r="AA9" s="6">
        <v>24697000</v>
      </c>
    </row>
    <row r="10" spans="1:27" ht="13.5">
      <c r="A10" s="25" t="s">
        <v>37</v>
      </c>
      <c r="B10" s="24"/>
      <c r="C10" s="6">
        <v>25512665</v>
      </c>
      <c r="D10" s="6">
        <v>0</v>
      </c>
      <c r="E10" s="7">
        <v>27820000</v>
      </c>
      <c r="F10" s="26">
        <v>26922000</v>
      </c>
      <c r="G10" s="26">
        <v>2257529</v>
      </c>
      <c r="H10" s="26">
        <v>2247501</v>
      </c>
      <c r="I10" s="26">
        <v>2236385</v>
      </c>
      <c r="J10" s="26">
        <v>6741415</v>
      </c>
      <c r="K10" s="26">
        <v>1447</v>
      </c>
      <c r="L10" s="26">
        <v>2240347</v>
      </c>
      <c r="M10" s="26">
        <v>2240637</v>
      </c>
      <c r="N10" s="26">
        <v>4482431</v>
      </c>
      <c r="O10" s="26">
        <v>2238747</v>
      </c>
      <c r="P10" s="26">
        <v>2242417</v>
      </c>
      <c r="Q10" s="26">
        <v>2212341</v>
      </c>
      <c r="R10" s="26">
        <v>6693505</v>
      </c>
      <c r="S10" s="26">
        <v>2233139</v>
      </c>
      <c r="T10" s="26">
        <v>2236130</v>
      </c>
      <c r="U10" s="26">
        <v>2229916</v>
      </c>
      <c r="V10" s="26">
        <v>6699185</v>
      </c>
      <c r="W10" s="26">
        <v>24616536</v>
      </c>
      <c r="X10" s="26">
        <v>27819997</v>
      </c>
      <c r="Y10" s="26">
        <v>-3203461</v>
      </c>
      <c r="Z10" s="27">
        <v>-11.51</v>
      </c>
      <c r="AA10" s="28">
        <v>26922000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51056</v>
      </c>
      <c r="D12" s="6">
        <v>0</v>
      </c>
      <c r="E12" s="7">
        <v>50000</v>
      </c>
      <c r="F12" s="8">
        <v>39000</v>
      </c>
      <c r="G12" s="8">
        <v>4312</v>
      </c>
      <c r="H12" s="8">
        <v>1950</v>
      </c>
      <c r="I12" s="8">
        <v>4271</v>
      </c>
      <c r="J12" s="8">
        <v>10533</v>
      </c>
      <c r="K12" s="8">
        <v>2135</v>
      </c>
      <c r="L12" s="8">
        <v>2179</v>
      </c>
      <c r="M12" s="8">
        <v>2831</v>
      </c>
      <c r="N12" s="8">
        <v>7145</v>
      </c>
      <c r="O12" s="8">
        <v>1600</v>
      </c>
      <c r="P12" s="8">
        <v>732</v>
      </c>
      <c r="Q12" s="8">
        <v>25849</v>
      </c>
      <c r="R12" s="8">
        <v>28181</v>
      </c>
      <c r="S12" s="8">
        <v>1937</v>
      </c>
      <c r="T12" s="8">
        <v>61449</v>
      </c>
      <c r="U12" s="8">
        <v>194347</v>
      </c>
      <c r="V12" s="8">
        <v>257733</v>
      </c>
      <c r="W12" s="8">
        <v>303592</v>
      </c>
      <c r="X12" s="8">
        <v>50000</v>
      </c>
      <c r="Y12" s="8">
        <v>253592</v>
      </c>
      <c r="Z12" s="2">
        <v>507.18</v>
      </c>
      <c r="AA12" s="6">
        <v>39000</v>
      </c>
    </row>
    <row r="13" spans="1:27" ht="13.5">
      <c r="A13" s="23" t="s">
        <v>40</v>
      </c>
      <c r="B13" s="29"/>
      <c r="C13" s="6">
        <v>6460</v>
      </c>
      <c r="D13" s="6">
        <v>0</v>
      </c>
      <c r="E13" s="7">
        <v>0</v>
      </c>
      <c r="F13" s="8">
        <v>2082000</v>
      </c>
      <c r="G13" s="8">
        <v>87970</v>
      </c>
      <c r="H13" s="8">
        <v>227243</v>
      </c>
      <c r="I13" s="8">
        <v>2081</v>
      </c>
      <c r="J13" s="8">
        <v>317294</v>
      </c>
      <c r="K13" s="8">
        <v>0</v>
      </c>
      <c r="L13" s="8">
        <v>165083</v>
      </c>
      <c r="M13" s="8">
        <v>156147</v>
      </c>
      <c r="N13" s="8">
        <v>321230</v>
      </c>
      <c r="O13" s="8">
        <v>7363</v>
      </c>
      <c r="P13" s="8">
        <v>3065</v>
      </c>
      <c r="Q13" s="8">
        <v>314613</v>
      </c>
      <c r="R13" s="8">
        <v>325041</v>
      </c>
      <c r="S13" s="8">
        <v>123431</v>
      </c>
      <c r="T13" s="8">
        <v>101270</v>
      </c>
      <c r="U13" s="8">
        <v>57588</v>
      </c>
      <c r="V13" s="8">
        <v>282289</v>
      </c>
      <c r="W13" s="8">
        <v>1245854</v>
      </c>
      <c r="X13" s="8"/>
      <c r="Y13" s="8">
        <v>1245854</v>
      </c>
      <c r="Z13" s="2">
        <v>0</v>
      </c>
      <c r="AA13" s="6">
        <v>2082000</v>
      </c>
    </row>
    <row r="14" spans="1:27" ht="13.5">
      <c r="A14" s="23" t="s">
        <v>41</v>
      </c>
      <c r="B14" s="29"/>
      <c r="C14" s="6">
        <v>1312120</v>
      </c>
      <c r="D14" s="6">
        <v>0</v>
      </c>
      <c r="E14" s="7">
        <v>4500000</v>
      </c>
      <c r="F14" s="8">
        <v>10000000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1517120</v>
      </c>
      <c r="M14" s="8">
        <v>2940</v>
      </c>
      <c r="N14" s="8">
        <v>1520060</v>
      </c>
      <c r="O14" s="8">
        <v>-495</v>
      </c>
      <c r="P14" s="8">
        <v>-1481</v>
      </c>
      <c r="Q14" s="8">
        <v>1193592</v>
      </c>
      <c r="R14" s="8">
        <v>1191616</v>
      </c>
      <c r="S14" s="8">
        <v>1174469</v>
      </c>
      <c r="T14" s="8">
        <v>1243693</v>
      </c>
      <c r="U14" s="8">
        <v>1224087</v>
      </c>
      <c r="V14" s="8">
        <v>3642249</v>
      </c>
      <c r="W14" s="8">
        <v>6353925</v>
      </c>
      <c r="X14" s="8">
        <v>4500000</v>
      </c>
      <c r="Y14" s="8">
        <v>1853925</v>
      </c>
      <c r="Z14" s="2">
        <v>41.2</v>
      </c>
      <c r="AA14" s="6">
        <v>10000000</v>
      </c>
    </row>
    <row r="15" spans="1:27" ht="13.5">
      <c r="A15" s="23" t="s">
        <v>42</v>
      </c>
      <c r="B15" s="29"/>
      <c r="C15" s="6">
        <v>6460</v>
      </c>
      <c r="D15" s="6">
        <v>0</v>
      </c>
      <c r="E15" s="7">
        <v>0</v>
      </c>
      <c r="F15" s="8">
        <v>12000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12000</v>
      </c>
    </row>
    <row r="16" spans="1:27" ht="13.5">
      <c r="A16" s="23" t="s">
        <v>43</v>
      </c>
      <c r="B16" s="29"/>
      <c r="C16" s="6">
        <v>70130</v>
      </c>
      <c r="D16" s="6">
        <v>0</v>
      </c>
      <c r="E16" s="7">
        <v>0</v>
      </c>
      <c r="F16" s="8">
        <v>71000</v>
      </c>
      <c r="G16" s="8">
        <v>13500</v>
      </c>
      <c r="H16" s="8">
        <v>2600</v>
      </c>
      <c r="I16" s="8">
        <v>6900</v>
      </c>
      <c r="J16" s="8">
        <v>23000</v>
      </c>
      <c r="K16" s="8">
        <v>1450</v>
      </c>
      <c r="L16" s="8">
        <v>3400</v>
      </c>
      <c r="M16" s="8">
        <v>6300</v>
      </c>
      <c r="N16" s="8">
        <v>11150</v>
      </c>
      <c r="O16" s="8">
        <v>10430</v>
      </c>
      <c r="P16" s="8">
        <v>6950</v>
      </c>
      <c r="Q16" s="8">
        <v>24520</v>
      </c>
      <c r="R16" s="8">
        <v>41900</v>
      </c>
      <c r="S16" s="8">
        <v>16500</v>
      </c>
      <c r="T16" s="8">
        <v>0</v>
      </c>
      <c r="U16" s="8">
        <v>37120</v>
      </c>
      <c r="V16" s="8">
        <v>53620</v>
      </c>
      <c r="W16" s="8">
        <v>129670</v>
      </c>
      <c r="X16" s="8"/>
      <c r="Y16" s="8">
        <v>129670</v>
      </c>
      <c r="Z16" s="2">
        <v>0</v>
      </c>
      <c r="AA16" s="6">
        <v>71000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1000</v>
      </c>
      <c r="G17" s="8">
        <v>0</v>
      </c>
      <c r="H17" s="8">
        <v>0</v>
      </c>
      <c r="I17" s="8">
        <v>50</v>
      </c>
      <c r="J17" s="8">
        <v>50</v>
      </c>
      <c r="K17" s="8">
        <v>100</v>
      </c>
      <c r="L17" s="8">
        <v>0</v>
      </c>
      <c r="M17" s="8">
        <v>100</v>
      </c>
      <c r="N17" s="8">
        <v>200</v>
      </c>
      <c r="O17" s="8">
        <v>100</v>
      </c>
      <c r="P17" s="8">
        <v>150</v>
      </c>
      <c r="Q17" s="8">
        <v>0</v>
      </c>
      <c r="R17" s="8">
        <v>250</v>
      </c>
      <c r="S17" s="8">
        <v>0</v>
      </c>
      <c r="T17" s="8">
        <v>0</v>
      </c>
      <c r="U17" s="8">
        <v>0</v>
      </c>
      <c r="V17" s="8">
        <v>0</v>
      </c>
      <c r="W17" s="8">
        <v>500</v>
      </c>
      <c r="X17" s="8"/>
      <c r="Y17" s="8">
        <v>500</v>
      </c>
      <c r="Z17" s="2">
        <v>0</v>
      </c>
      <c r="AA17" s="6">
        <v>1000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133210000</v>
      </c>
      <c r="D19" s="6">
        <v>0</v>
      </c>
      <c r="E19" s="7">
        <v>132329400</v>
      </c>
      <c r="F19" s="8">
        <v>133629000</v>
      </c>
      <c r="G19" s="8">
        <v>51558263</v>
      </c>
      <c r="H19" s="8">
        <v>1348000</v>
      </c>
      <c r="I19" s="8">
        <v>0</v>
      </c>
      <c r="J19" s="8">
        <v>52906263</v>
      </c>
      <c r="K19" s="8">
        <v>0</v>
      </c>
      <c r="L19" s="8">
        <v>306000</v>
      </c>
      <c r="M19" s="8">
        <v>37896000</v>
      </c>
      <c r="N19" s="8">
        <v>38202000</v>
      </c>
      <c r="O19" s="8">
        <v>2166400</v>
      </c>
      <c r="P19" s="8">
        <v>0</v>
      </c>
      <c r="Q19" s="8">
        <v>310000</v>
      </c>
      <c r="R19" s="8">
        <v>2476400</v>
      </c>
      <c r="S19" s="8">
        <v>0</v>
      </c>
      <c r="T19" s="8">
        <v>12690000</v>
      </c>
      <c r="U19" s="8">
        <v>21490000</v>
      </c>
      <c r="V19" s="8">
        <v>34180000</v>
      </c>
      <c r="W19" s="8">
        <v>127764663</v>
      </c>
      <c r="X19" s="8">
        <v>132329400</v>
      </c>
      <c r="Y19" s="8">
        <v>-4564737</v>
      </c>
      <c r="Z19" s="2">
        <v>-3.45</v>
      </c>
      <c r="AA19" s="6">
        <v>133629000</v>
      </c>
    </row>
    <row r="20" spans="1:27" ht="13.5">
      <c r="A20" s="23" t="s">
        <v>47</v>
      </c>
      <c r="B20" s="29"/>
      <c r="C20" s="6">
        <v>11996539</v>
      </c>
      <c r="D20" s="6">
        <v>0</v>
      </c>
      <c r="E20" s="7">
        <v>1267172</v>
      </c>
      <c r="F20" s="26">
        <v>1610000</v>
      </c>
      <c r="G20" s="26">
        <v>133420</v>
      </c>
      <c r="H20" s="26">
        <v>191212</v>
      </c>
      <c r="I20" s="26">
        <v>124772</v>
      </c>
      <c r="J20" s="26">
        <v>449404</v>
      </c>
      <c r="K20" s="26">
        <v>60993</v>
      </c>
      <c r="L20" s="26">
        <v>95801</v>
      </c>
      <c r="M20" s="26">
        <v>84327</v>
      </c>
      <c r="N20" s="26">
        <v>241121</v>
      </c>
      <c r="O20" s="26">
        <v>102267</v>
      </c>
      <c r="P20" s="26">
        <v>83410</v>
      </c>
      <c r="Q20" s="26">
        <v>219640</v>
      </c>
      <c r="R20" s="26">
        <v>405317</v>
      </c>
      <c r="S20" s="26">
        <v>160135</v>
      </c>
      <c r="T20" s="26">
        <v>267610</v>
      </c>
      <c r="U20" s="26">
        <v>371948</v>
      </c>
      <c r="V20" s="26">
        <v>799693</v>
      </c>
      <c r="W20" s="26">
        <v>1895535</v>
      </c>
      <c r="X20" s="26">
        <v>1267176</v>
      </c>
      <c r="Y20" s="26">
        <v>628359</v>
      </c>
      <c r="Z20" s="27">
        <v>49.59</v>
      </c>
      <c r="AA20" s="28">
        <v>1610000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327704697</v>
      </c>
      <c r="D22" s="33">
        <f>SUM(D5:D21)</f>
        <v>0</v>
      </c>
      <c r="E22" s="34">
        <f t="shared" si="0"/>
        <v>360759875</v>
      </c>
      <c r="F22" s="35">
        <f t="shared" si="0"/>
        <v>338141000</v>
      </c>
      <c r="G22" s="35">
        <f t="shared" si="0"/>
        <v>68977883</v>
      </c>
      <c r="H22" s="35">
        <f t="shared" si="0"/>
        <v>19942824</v>
      </c>
      <c r="I22" s="35">
        <f t="shared" si="0"/>
        <v>17530027</v>
      </c>
      <c r="J22" s="35">
        <f t="shared" si="0"/>
        <v>106450734</v>
      </c>
      <c r="K22" s="35">
        <f t="shared" si="0"/>
        <v>850409</v>
      </c>
      <c r="L22" s="35">
        <f t="shared" si="0"/>
        <v>17397907</v>
      </c>
      <c r="M22" s="35">
        <f t="shared" si="0"/>
        <v>53468756</v>
      </c>
      <c r="N22" s="35">
        <f t="shared" si="0"/>
        <v>71717072</v>
      </c>
      <c r="O22" s="35">
        <f t="shared" si="0"/>
        <v>18389667</v>
      </c>
      <c r="P22" s="35">
        <f t="shared" si="0"/>
        <v>14919606</v>
      </c>
      <c r="Q22" s="35">
        <f t="shared" si="0"/>
        <v>18184589</v>
      </c>
      <c r="R22" s="35">
        <f t="shared" si="0"/>
        <v>51493862</v>
      </c>
      <c r="S22" s="35">
        <f t="shared" si="0"/>
        <v>19538291</v>
      </c>
      <c r="T22" s="35">
        <f t="shared" si="0"/>
        <v>30540030</v>
      </c>
      <c r="U22" s="35">
        <f t="shared" si="0"/>
        <v>38209277</v>
      </c>
      <c r="V22" s="35">
        <f t="shared" si="0"/>
        <v>88287598</v>
      </c>
      <c r="W22" s="35">
        <f t="shared" si="0"/>
        <v>317949266</v>
      </c>
      <c r="X22" s="35">
        <f t="shared" si="0"/>
        <v>360759874</v>
      </c>
      <c r="Y22" s="35">
        <f t="shared" si="0"/>
        <v>-42810608</v>
      </c>
      <c r="Z22" s="36">
        <f>+IF(X22&lt;&gt;0,+(Y22/X22)*100,0)</f>
        <v>-11.86678760177192</v>
      </c>
      <c r="AA22" s="33">
        <f>SUM(AA5:AA21)</f>
        <v>338141000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111951678</v>
      </c>
      <c r="D25" s="6">
        <v>0</v>
      </c>
      <c r="E25" s="7">
        <v>112082000</v>
      </c>
      <c r="F25" s="8">
        <v>119213000</v>
      </c>
      <c r="G25" s="8">
        <v>9742808</v>
      </c>
      <c r="H25" s="8">
        <v>9189919</v>
      </c>
      <c r="I25" s="8">
        <v>9261469</v>
      </c>
      <c r="J25" s="8">
        <v>28194196</v>
      </c>
      <c r="K25" s="8">
        <v>-294174</v>
      </c>
      <c r="L25" s="8">
        <v>9374358</v>
      </c>
      <c r="M25" s="8">
        <v>10500577</v>
      </c>
      <c r="N25" s="8">
        <v>19580761</v>
      </c>
      <c r="O25" s="8">
        <v>9511398</v>
      </c>
      <c r="P25" s="8">
        <v>9733773</v>
      </c>
      <c r="Q25" s="8">
        <v>9206255</v>
      </c>
      <c r="R25" s="8">
        <v>28451426</v>
      </c>
      <c r="S25" s="8">
        <v>9505658</v>
      </c>
      <c r="T25" s="8">
        <v>9543171</v>
      </c>
      <c r="U25" s="8">
        <v>9777754</v>
      </c>
      <c r="V25" s="8">
        <v>28826583</v>
      </c>
      <c r="W25" s="8">
        <v>105052966</v>
      </c>
      <c r="X25" s="8">
        <v>112081812</v>
      </c>
      <c r="Y25" s="8">
        <v>-7028846</v>
      </c>
      <c r="Z25" s="2">
        <v>-6.27</v>
      </c>
      <c r="AA25" s="6">
        <v>119213000</v>
      </c>
    </row>
    <row r="26" spans="1:27" ht="13.5">
      <c r="A26" s="25" t="s">
        <v>52</v>
      </c>
      <c r="B26" s="24"/>
      <c r="C26" s="6">
        <v>6976999</v>
      </c>
      <c r="D26" s="6">
        <v>0</v>
      </c>
      <c r="E26" s="7">
        <v>7698964</v>
      </c>
      <c r="F26" s="8">
        <v>7027000</v>
      </c>
      <c r="G26" s="8">
        <v>565232</v>
      </c>
      <c r="H26" s="8">
        <v>567366</v>
      </c>
      <c r="I26" s="8">
        <v>551362</v>
      </c>
      <c r="J26" s="8">
        <v>1683960</v>
      </c>
      <c r="K26" s="8">
        <v>0</v>
      </c>
      <c r="L26" s="8">
        <v>576487</v>
      </c>
      <c r="M26" s="8">
        <v>534680</v>
      </c>
      <c r="N26" s="8">
        <v>1111167</v>
      </c>
      <c r="O26" s="8">
        <v>534913</v>
      </c>
      <c r="P26" s="8">
        <v>541489</v>
      </c>
      <c r="Q26" s="8">
        <v>571678</v>
      </c>
      <c r="R26" s="8">
        <v>1648080</v>
      </c>
      <c r="S26" s="8">
        <v>855864</v>
      </c>
      <c r="T26" s="8">
        <v>616333</v>
      </c>
      <c r="U26" s="8">
        <v>606574</v>
      </c>
      <c r="V26" s="8">
        <v>2078771</v>
      </c>
      <c r="W26" s="8">
        <v>6521978</v>
      </c>
      <c r="X26" s="8">
        <v>7698960</v>
      </c>
      <c r="Y26" s="8">
        <v>-1176982</v>
      </c>
      <c r="Z26" s="2">
        <v>-15.29</v>
      </c>
      <c r="AA26" s="6">
        <v>7027000</v>
      </c>
    </row>
    <row r="27" spans="1:27" ht="13.5">
      <c r="A27" s="25" t="s">
        <v>53</v>
      </c>
      <c r="B27" s="24"/>
      <c r="C27" s="6">
        <v>32216556</v>
      </c>
      <c r="D27" s="6">
        <v>0</v>
      </c>
      <c r="E27" s="7">
        <v>66644000</v>
      </c>
      <c r="F27" s="8">
        <v>50609000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66644004</v>
      </c>
      <c r="Y27" s="8">
        <v>-66644004</v>
      </c>
      <c r="Z27" s="2">
        <v>-100</v>
      </c>
      <c r="AA27" s="6">
        <v>50609000</v>
      </c>
    </row>
    <row r="28" spans="1:27" ht="13.5">
      <c r="A28" s="25" t="s">
        <v>54</v>
      </c>
      <c r="B28" s="24"/>
      <c r="C28" s="6">
        <v>82248410</v>
      </c>
      <c r="D28" s="6">
        <v>0</v>
      </c>
      <c r="E28" s="7">
        <v>90000000</v>
      </c>
      <c r="F28" s="8">
        <v>80000000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89999997</v>
      </c>
      <c r="Y28" s="8">
        <v>-89999997</v>
      </c>
      <c r="Z28" s="2">
        <v>-100</v>
      </c>
      <c r="AA28" s="6">
        <v>80000000</v>
      </c>
    </row>
    <row r="29" spans="1:27" ht="13.5">
      <c r="A29" s="25" t="s">
        <v>55</v>
      </c>
      <c r="B29" s="24"/>
      <c r="C29" s="6">
        <v>20616501</v>
      </c>
      <c r="D29" s="6">
        <v>0</v>
      </c>
      <c r="E29" s="7">
        <v>8000000</v>
      </c>
      <c r="F29" s="8">
        <v>15776000</v>
      </c>
      <c r="G29" s="8">
        <v>881609</v>
      </c>
      <c r="H29" s="8">
        <v>1061607</v>
      </c>
      <c r="I29" s="8">
        <v>2407705</v>
      </c>
      <c r="J29" s="8">
        <v>4350921</v>
      </c>
      <c r="K29" s="8">
        <v>125</v>
      </c>
      <c r="L29" s="8">
        <v>298144</v>
      </c>
      <c r="M29" s="8">
        <v>2672300</v>
      </c>
      <c r="N29" s="8">
        <v>2970569</v>
      </c>
      <c r="O29" s="8">
        <v>1434809</v>
      </c>
      <c r="P29" s="8">
        <v>3187</v>
      </c>
      <c r="Q29" s="8">
        <v>4468337</v>
      </c>
      <c r="R29" s="8">
        <v>5906333</v>
      </c>
      <c r="S29" s="8">
        <v>2149718</v>
      </c>
      <c r="T29" s="8">
        <v>1700277</v>
      </c>
      <c r="U29" s="8">
        <v>2030931</v>
      </c>
      <c r="V29" s="8">
        <v>5880926</v>
      </c>
      <c r="W29" s="8">
        <v>19108749</v>
      </c>
      <c r="X29" s="8">
        <v>8000004</v>
      </c>
      <c r="Y29" s="8">
        <v>11108745</v>
      </c>
      <c r="Z29" s="2">
        <v>138.86</v>
      </c>
      <c r="AA29" s="6">
        <v>15776000</v>
      </c>
    </row>
    <row r="30" spans="1:27" ht="13.5">
      <c r="A30" s="25" t="s">
        <v>56</v>
      </c>
      <c r="B30" s="24"/>
      <c r="C30" s="6">
        <v>92628321</v>
      </c>
      <c r="D30" s="6">
        <v>0</v>
      </c>
      <c r="E30" s="7">
        <v>98755056</v>
      </c>
      <c r="F30" s="8">
        <v>95496000</v>
      </c>
      <c r="G30" s="8">
        <v>6731208</v>
      </c>
      <c r="H30" s="8">
        <v>10747053</v>
      </c>
      <c r="I30" s="8">
        <v>13105112</v>
      </c>
      <c r="J30" s="8">
        <v>30583373</v>
      </c>
      <c r="K30" s="8">
        <v>26005</v>
      </c>
      <c r="L30" s="8">
        <v>-2500176</v>
      </c>
      <c r="M30" s="8">
        <v>11608421</v>
      </c>
      <c r="N30" s="8">
        <v>9134250</v>
      </c>
      <c r="O30" s="8">
        <v>5753358</v>
      </c>
      <c r="P30" s="8">
        <v>0</v>
      </c>
      <c r="Q30" s="8">
        <v>18104015</v>
      </c>
      <c r="R30" s="8">
        <v>23857373</v>
      </c>
      <c r="S30" s="8">
        <v>7264722</v>
      </c>
      <c r="T30" s="8">
        <v>7308595</v>
      </c>
      <c r="U30" s="8">
        <v>15618039</v>
      </c>
      <c r="V30" s="8">
        <v>30191356</v>
      </c>
      <c r="W30" s="8">
        <v>93766352</v>
      </c>
      <c r="X30" s="8">
        <v>98755056</v>
      </c>
      <c r="Y30" s="8">
        <v>-4988704</v>
      </c>
      <c r="Z30" s="2">
        <v>-5.05</v>
      </c>
      <c r="AA30" s="6">
        <v>95496000</v>
      </c>
    </row>
    <row r="31" spans="1:27" ht="13.5">
      <c r="A31" s="25" t="s">
        <v>57</v>
      </c>
      <c r="B31" s="24"/>
      <c r="C31" s="6">
        <v>4198714</v>
      </c>
      <c r="D31" s="6">
        <v>0</v>
      </c>
      <c r="E31" s="7">
        <v>7338420</v>
      </c>
      <c r="F31" s="8">
        <v>2000</v>
      </c>
      <c r="G31" s="8">
        <v>50533</v>
      </c>
      <c r="H31" s="8">
        <v>170213</v>
      </c>
      <c r="I31" s="8">
        <v>150376</v>
      </c>
      <c r="J31" s="8">
        <v>371122</v>
      </c>
      <c r="K31" s="8">
        <v>416173</v>
      </c>
      <c r="L31" s="8">
        <v>464128</v>
      </c>
      <c r="M31" s="8">
        <v>382906</v>
      </c>
      <c r="N31" s="8">
        <v>1263207</v>
      </c>
      <c r="O31" s="8">
        <v>551393</v>
      </c>
      <c r="P31" s="8">
        <v>222217</v>
      </c>
      <c r="Q31" s="8">
        <v>1642042</v>
      </c>
      <c r="R31" s="8">
        <v>2415652</v>
      </c>
      <c r="S31" s="8">
        <v>0</v>
      </c>
      <c r="T31" s="8">
        <v>272836</v>
      </c>
      <c r="U31" s="8">
        <v>1692015</v>
      </c>
      <c r="V31" s="8">
        <v>1964851</v>
      </c>
      <c r="W31" s="8">
        <v>6014832</v>
      </c>
      <c r="X31" s="8">
        <v>7338420</v>
      </c>
      <c r="Y31" s="8">
        <v>-1323588</v>
      </c>
      <c r="Z31" s="2">
        <v>-18.04</v>
      </c>
      <c r="AA31" s="6">
        <v>2000</v>
      </c>
    </row>
    <row r="32" spans="1:27" ht="13.5">
      <c r="A32" s="25" t="s">
        <v>58</v>
      </c>
      <c r="B32" s="24"/>
      <c r="C32" s="6">
        <v>18930864</v>
      </c>
      <c r="D32" s="6">
        <v>0</v>
      </c>
      <c r="E32" s="7">
        <v>15938494</v>
      </c>
      <c r="F32" s="8">
        <v>12557000</v>
      </c>
      <c r="G32" s="8">
        <v>541895</v>
      </c>
      <c r="H32" s="8">
        <v>914125</v>
      </c>
      <c r="I32" s="8">
        <v>1046347</v>
      </c>
      <c r="J32" s="8">
        <v>2502367</v>
      </c>
      <c r="K32" s="8">
        <v>271561</v>
      </c>
      <c r="L32" s="8">
        <v>1371112</v>
      </c>
      <c r="M32" s="8">
        <v>920670</v>
      </c>
      <c r="N32" s="8">
        <v>2563343</v>
      </c>
      <c r="O32" s="8">
        <v>609336</v>
      </c>
      <c r="P32" s="8">
        <v>1204362</v>
      </c>
      <c r="Q32" s="8">
        <v>1964387</v>
      </c>
      <c r="R32" s="8">
        <v>3778085</v>
      </c>
      <c r="S32" s="8">
        <v>1480725</v>
      </c>
      <c r="T32" s="8">
        <v>1268891</v>
      </c>
      <c r="U32" s="8">
        <v>2943038</v>
      </c>
      <c r="V32" s="8">
        <v>5692654</v>
      </c>
      <c r="W32" s="8">
        <v>14536449</v>
      </c>
      <c r="X32" s="8">
        <v>15938496</v>
      </c>
      <c r="Y32" s="8">
        <v>-1402047</v>
      </c>
      <c r="Z32" s="2">
        <v>-8.8</v>
      </c>
      <c r="AA32" s="6">
        <v>12557000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22590000</v>
      </c>
      <c r="F33" s="8">
        <v>25615800</v>
      </c>
      <c r="G33" s="8">
        <v>523227</v>
      </c>
      <c r="H33" s="8">
        <v>539796</v>
      </c>
      <c r="I33" s="8">
        <v>524905</v>
      </c>
      <c r="J33" s="8">
        <v>1587928</v>
      </c>
      <c r="K33" s="8">
        <v>264</v>
      </c>
      <c r="L33" s="8">
        <v>577782</v>
      </c>
      <c r="M33" s="8">
        <v>550892</v>
      </c>
      <c r="N33" s="8">
        <v>1128938</v>
      </c>
      <c r="O33" s="8">
        <v>594395</v>
      </c>
      <c r="P33" s="8">
        <v>560752</v>
      </c>
      <c r="Q33" s="8">
        <v>14104023</v>
      </c>
      <c r="R33" s="8">
        <v>15259170</v>
      </c>
      <c r="S33" s="8">
        <v>565752</v>
      </c>
      <c r="T33" s="8">
        <v>3869015</v>
      </c>
      <c r="U33" s="8">
        <v>2204197</v>
      </c>
      <c r="V33" s="8">
        <v>6638964</v>
      </c>
      <c r="W33" s="8">
        <v>24615000</v>
      </c>
      <c r="X33" s="8">
        <v>22590000</v>
      </c>
      <c r="Y33" s="8">
        <v>2025000</v>
      </c>
      <c r="Z33" s="2">
        <v>8.96</v>
      </c>
      <c r="AA33" s="6">
        <v>25615800</v>
      </c>
    </row>
    <row r="34" spans="1:27" ht="13.5">
      <c r="A34" s="25" t="s">
        <v>60</v>
      </c>
      <c r="B34" s="24"/>
      <c r="C34" s="6">
        <v>66845726</v>
      </c>
      <c r="D34" s="6">
        <v>0</v>
      </c>
      <c r="E34" s="7">
        <v>27668000</v>
      </c>
      <c r="F34" s="8">
        <v>41536000</v>
      </c>
      <c r="G34" s="8">
        <v>2062180</v>
      </c>
      <c r="H34" s="8">
        <v>1428191</v>
      </c>
      <c r="I34" s="8">
        <v>1713377</v>
      </c>
      <c r="J34" s="8">
        <v>5203748</v>
      </c>
      <c r="K34" s="8">
        <v>454949</v>
      </c>
      <c r="L34" s="8">
        <v>2108977</v>
      </c>
      <c r="M34" s="8">
        <v>3620896</v>
      </c>
      <c r="N34" s="8">
        <v>6184822</v>
      </c>
      <c r="O34" s="8">
        <v>4486212</v>
      </c>
      <c r="P34" s="8">
        <v>748901</v>
      </c>
      <c r="Q34" s="8">
        <v>4129643</v>
      </c>
      <c r="R34" s="8">
        <v>9364756</v>
      </c>
      <c r="S34" s="8">
        <v>4033004</v>
      </c>
      <c r="T34" s="8">
        <v>1319647</v>
      </c>
      <c r="U34" s="8">
        <v>6761149</v>
      </c>
      <c r="V34" s="8">
        <v>12113800</v>
      </c>
      <c r="W34" s="8">
        <v>32867126</v>
      </c>
      <c r="X34" s="8">
        <v>27667776</v>
      </c>
      <c r="Y34" s="8">
        <v>5199350</v>
      </c>
      <c r="Z34" s="2">
        <v>18.79</v>
      </c>
      <c r="AA34" s="6">
        <v>41536000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436613769</v>
      </c>
      <c r="D36" s="33">
        <f>SUM(D25:D35)</f>
        <v>0</v>
      </c>
      <c r="E36" s="34">
        <f t="shared" si="1"/>
        <v>456714934</v>
      </c>
      <c r="F36" s="35">
        <f t="shared" si="1"/>
        <v>447831800</v>
      </c>
      <c r="G36" s="35">
        <f t="shared" si="1"/>
        <v>21098692</v>
      </c>
      <c r="H36" s="35">
        <f t="shared" si="1"/>
        <v>24618270</v>
      </c>
      <c r="I36" s="35">
        <f t="shared" si="1"/>
        <v>28760653</v>
      </c>
      <c r="J36" s="35">
        <f t="shared" si="1"/>
        <v>74477615</v>
      </c>
      <c r="K36" s="35">
        <f t="shared" si="1"/>
        <v>874903</v>
      </c>
      <c r="L36" s="35">
        <f t="shared" si="1"/>
        <v>12270812</v>
      </c>
      <c r="M36" s="35">
        <f t="shared" si="1"/>
        <v>30791342</v>
      </c>
      <c r="N36" s="35">
        <f t="shared" si="1"/>
        <v>43937057</v>
      </c>
      <c r="O36" s="35">
        <f t="shared" si="1"/>
        <v>23475814</v>
      </c>
      <c r="P36" s="35">
        <f t="shared" si="1"/>
        <v>13014681</v>
      </c>
      <c r="Q36" s="35">
        <f t="shared" si="1"/>
        <v>54190380</v>
      </c>
      <c r="R36" s="35">
        <f t="shared" si="1"/>
        <v>90680875</v>
      </c>
      <c r="S36" s="35">
        <f t="shared" si="1"/>
        <v>25855443</v>
      </c>
      <c r="T36" s="35">
        <f t="shared" si="1"/>
        <v>25898765</v>
      </c>
      <c r="U36" s="35">
        <f t="shared" si="1"/>
        <v>41633697</v>
      </c>
      <c r="V36" s="35">
        <f t="shared" si="1"/>
        <v>93387905</v>
      </c>
      <c r="W36" s="35">
        <f t="shared" si="1"/>
        <v>302483452</v>
      </c>
      <c r="X36" s="35">
        <f t="shared" si="1"/>
        <v>456714525</v>
      </c>
      <c r="Y36" s="35">
        <f t="shared" si="1"/>
        <v>-154231073</v>
      </c>
      <c r="Z36" s="36">
        <f>+IF(X36&lt;&gt;0,+(Y36/X36)*100,0)</f>
        <v>-33.76968862551503</v>
      </c>
      <c r="AA36" s="33">
        <f>SUM(AA25:AA35)</f>
        <v>447831800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-108909072</v>
      </c>
      <c r="D38" s="46">
        <f>+D22-D36</f>
        <v>0</v>
      </c>
      <c r="E38" s="47">
        <f t="shared" si="2"/>
        <v>-95955059</v>
      </c>
      <c r="F38" s="48">
        <f t="shared" si="2"/>
        <v>-109690800</v>
      </c>
      <c r="G38" s="48">
        <f t="shared" si="2"/>
        <v>47879191</v>
      </c>
      <c r="H38" s="48">
        <f t="shared" si="2"/>
        <v>-4675446</v>
      </c>
      <c r="I38" s="48">
        <f t="shared" si="2"/>
        <v>-11230626</v>
      </c>
      <c r="J38" s="48">
        <f t="shared" si="2"/>
        <v>31973119</v>
      </c>
      <c r="K38" s="48">
        <f t="shared" si="2"/>
        <v>-24494</v>
      </c>
      <c r="L38" s="48">
        <f t="shared" si="2"/>
        <v>5127095</v>
      </c>
      <c r="M38" s="48">
        <f t="shared" si="2"/>
        <v>22677414</v>
      </c>
      <c r="N38" s="48">
        <f t="shared" si="2"/>
        <v>27780015</v>
      </c>
      <c r="O38" s="48">
        <f t="shared" si="2"/>
        <v>-5086147</v>
      </c>
      <c r="P38" s="48">
        <f t="shared" si="2"/>
        <v>1904925</v>
      </c>
      <c r="Q38" s="48">
        <f t="shared" si="2"/>
        <v>-36005791</v>
      </c>
      <c r="R38" s="48">
        <f t="shared" si="2"/>
        <v>-39187013</v>
      </c>
      <c r="S38" s="48">
        <f t="shared" si="2"/>
        <v>-6317152</v>
      </c>
      <c r="T38" s="48">
        <f t="shared" si="2"/>
        <v>4641265</v>
      </c>
      <c r="U38" s="48">
        <f t="shared" si="2"/>
        <v>-3424420</v>
      </c>
      <c r="V38" s="48">
        <f t="shared" si="2"/>
        <v>-5100307</v>
      </c>
      <c r="W38" s="48">
        <f t="shared" si="2"/>
        <v>15465814</v>
      </c>
      <c r="X38" s="48">
        <f>IF(F22=F36,0,X22-X36)</f>
        <v>-95954651</v>
      </c>
      <c r="Y38" s="48">
        <f t="shared" si="2"/>
        <v>111420465</v>
      </c>
      <c r="Z38" s="49">
        <f>+IF(X38&lt;&gt;0,+(Y38/X38)*100,0)</f>
        <v>-116.1178367476945</v>
      </c>
      <c r="AA38" s="46">
        <f>+AA22-AA36</f>
        <v>-109690800</v>
      </c>
    </row>
    <row r="39" spans="1:27" ht="13.5">
      <c r="A39" s="23" t="s">
        <v>64</v>
      </c>
      <c r="B39" s="29"/>
      <c r="C39" s="6">
        <v>61895780</v>
      </c>
      <c r="D39" s="6">
        <v>0</v>
      </c>
      <c r="E39" s="7">
        <v>43086000</v>
      </c>
      <c r="F39" s="8">
        <v>53224000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43086000</v>
      </c>
      <c r="Y39" s="8">
        <v>-43086000</v>
      </c>
      <c r="Z39" s="2">
        <v>-100</v>
      </c>
      <c r="AA39" s="6">
        <v>53224000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-47013292</v>
      </c>
      <c r="D42" s="55">
        <f>SUM(D38:D41)</f>
        <v>0</v>
      </c>
      <c r="E42" s="56">
        <f t="shared" si="3"/>
        <v>-52869059</v>
      </c>
      <c r="F42" s="57">
        <f t="shared" si="3"/>
        <v>-56466800</v>
      </c>
      <c r="G42" s="57">
        <f t="shared" si="3"/>
        <v>47879191</v>
      </c>
      <c r="H42" s="57">
        <f t="shared" si="3"/>
        <v>-4675446</v>
      </c>
      <c r="I42" s="57">
        <f t="shared" si="3"/>
        <v>-11230626</v>
      </c>
      <c r="J42" s="57">
        <f t="shared" si="3"/>
        <v>31973119</v>
      </c>
      <c r="K42" s="57">
        <f t="shared" si="3"/>
        <v>-24494</v>
      </c>
      <c r="L42" s="57">
        <f t="shared" si="3"/>
        <v>5127095</v>
      </c>
      <c r="M42" s="57">
        <f t="shared" si="3"/>
        <v>22677414</v>
      </c>
      <c r="N42" s="57">
        <f t="shared" si="3"/>
        <v>27780015</v>
      </c>
      <c r="O42" s="57">
        <f t="shared" si="3"/>
        <v>-5086147</v>
      </c>
      <c r="P42" s="57">
        <f t="shared" si="3"/>
        <v>1904925</v>
      </c>
      <c r="Q42" s="57">
        <f t="shared" si="3"/>
        <v>-36005791</v>
      </c>
      <c r="R42" s="57">
        <f t="shared" si="3"/>
        <v>-39187013</v>
      </c>
      <c r="S42" s="57">
        <f t="shared" si="3"/>
        <v>-6317152</v>
      </c>
      <c r="T42" s="57">
        <f t="shared" si="3"/>
        <v>4641265</v>
      </c>
      <c r="U42" s="57">
        <f t="shared" si="3"/>
        <v>-3424420</v>
      </c>
      <c r="V42" s="57">
        <f t="shared" si="3"/>
        <v>-5100307</v>
      </c>
      <c r="W42" s="57">
        <f t="shared" si="3"/>
        <v>15465814</v>
      </c>
      <c r="X42" s="57">
        <f t="shared" si="3"/>
        <v>-52868651</v>
      </c>
      <c r="Y42" s="57">
        <f t="shared" si="3"/>
        <v>68334465</v>
      </c>
      <c r="Z42" s="58">
        <f>+IF(X42&lt;&gt;0,+(Y42/X42)*100,0)</f>
        <v>-129.25327903675847</v>
      </c>
      <c r="AA42" s="55">
        <f>SUM(AA38:AA41)</f>
        <v>-56466800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-47013292</v>
      </c>
      <c r="D44" s="63">
        <f>+D42-D43</f>
        <v>0</v>
      </c>
      <c r="E44" s="64">
        <f t="shared" si="4"/>
        <v>-52869059</v>
      </c>
      <c r="F44" s="65">
        <f t="shared" si="4"/>
        <v>-56466800</v>
      </c>
      <c r="G44" s="65">
        <f t="shared" si="4"/>
        <v>47879191</v>
      </c>
      <c r="H44" s="65">
        <f t="shared" si="4"/>
        <v>-4675446</v>
      </c>
      <c r="I44" s="65">
        <f t="shared" si="4"/>
        <v>-11230626</v>
      </c>
      <c r="J44" s="65">
        <f t="shared" si="4"/>
        <v>31973119</v>
      </c>
      <c r="K44" s="65">
        <f t="shared" si="4"/>
        <v>-24494</v>
      </c>
      <c r="L44" s="65">
        <f t="shared" si="4"/>
        <v>5127095</v>
      </c>
      <c r="M44" s="65">
        <f t="shared" si="4"/>
        <v>22677414</v>
      </c>
      <c r="N44" s="65">
        <f t="shared" si="4"/>
        <v>27780015</v>
      </c>
      <c r="O44" s="65">
        <f t="shared" si="4"/>
        <v>-5086147</v>
      </c>
      <c r="P44" s="65">
        <f t="shared" si="4"/>
        <v>1904925</v>
      </c>
      <c r="Q44" s="65">
        <f t="shared" si="4"/>
        <v>-36005791</v>
      </c>
      <c r="R44" s="65">
        <f t="shared" si="4"/>
        <v>-39187013</v>
      </c>
      <c r="S44" s="65">
        <f t="shared" si="4"/>
        <v>-6317152</v>
      </c>
      <c r="T44" s="65">
        <f t="shared" si="4"/>
        <v>4641265</v>
      </c>
      <c r="U44" s="65">
        <f t="shared" si="4"/>
        <v>-3424420</v>
      </c>
      <c r="V44" s="65">
        <f t="shared" si="4"/>
        <v>-5100307</v>
      </c>
      <c r="W44" s="65">
        <f t="shared" si="4"/>
        <v>15465814</v>
      </c>
      <c r="X44" s="65">
        <f t="shared" si="4"/>
        <v>-52868651</v>
      </c>
      <c r="Y44" s="65">
        <f t="shared" si="4"/>
        <v>68334465</v>
      </c>
      <c r="Z44" s="66">
        <f>+IF(X44&lt;&gt;0,+(Y44/X44)*100,0)</f>
        <v>-129.25327903675847</v>
      </c>
      <c r="AA44" s="63">
        <f>+AA42-AA43</f>
        <v>-56466800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-47013292</v>
      </c>
      <c r="D46" s="55">
        <f>SUM(D44:D45)</f>
        <v>0</v>
      </c>
      <c r="E46" s="56">
        <f t="shared" si="5"/>
        <v>-52869059</v>
      </c>
      <c r="F46" s="57">
        <f t="shared" si="5"/>
        <v>-56466800</v>
      </c>
      <c r="G46" s="57">
        <f t="shared" si="5"/>
        <v>47879191</v>
      </c>
      <c r="H46" s="57">
        <f t="shared" si="5"/>
        <v>-4675446</v>
      </c>
      <c r="I46" s="57">
        <f t="shared" si="5"/>
        <v>-11230626</v>
      </c>
      <c r="J46" s="57">
        <f t="shared" si="5"/>
        <v>31973119</v>
      </c>
      <c r="K46" s="57">
        <f t="shared" si="5"/>
        <v>-24494</v>
      </c>
      <c r="L46" s="57">
        <f t="shared" si="5"/>
        <v>5127095</v>
      </c>
      <c r="M46" s="57">
        <f t="shared" si="5"/>
        <v>22677414</v>
      </c>
      <c r="N46" s="57">
        <f t="shared" si="5"/>
        <v>27780015</v>
      </c>
      <c r="O46" s="57">
        <f t="shared" si="5"/>
        <v>-5086147</v>
      </c>
      <c r="P46" s="57">
        <f t="shared" si="5"/>
        <v>1904925</v>
      </c>
      <c r="Q46" s="57">
        <f t="shared" si="5"/>
        <v>-36005791</v>
      </c>
      <c r="R46" s="57">
        <f t="shared" si="5"/>
        <v>-39187013</v>
      </c>
      <c r="S46" s="57">
        <f t="shared" si="5"/>
        <v>-6317152</v>
      </c>
      <c r="T46" s="57">
        <f t="shared" si="5"/>
        <v>4641265</v>
      </c>
      <c r="U46" s="57">
        <f t="shared" si="5"/>
        <v>-3424420</v>
      </c>
      <c r="V46" s="57">
        <f t="shared" si="5"/>
        <v>-5100307</v>
      </c>
      <c r="W46" s="57">
        <f t="shared" si="5"/>
        <v>15465814</v>
      </c>
      <c r="X46" s="57">
        <f t="shared" si="5"/>
        <v>-52868651</v>
      </c>
      <c r="Y46" s="57">
        <f t="shared" si="5"/>
        <v>68334465</v>
      </c>
      <c r="Z46" s="58">
        <f>+IF(X46&lt;&gt;0,+(Y46/X46)*100,0)</f>
        <v>-129.25327903675847</v>
      </c>
      <c r="AA46" s="55">
        <f>SUM(AA44:AA45)</f>
        <v>-56466800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-47013292</v>
      </c>
      <c r="D48" s="71">
        <f>SUM(D46:D47)</f>
        <v>0</v>
      </c>
      <c r="E48" s="72">
        <f t="shared" si="6"/>
        <v>-52869059</v>
      </c>
      <c r="F48" s="73">
        <f t="shared" si="6"/>
        <v>-56466800</v>
      </c>
      <c r="G48" s="73">
        <f t="shared" si="6"/>
        <v>47879191</v>
      </c>
      <c r="H48" s="74">
        <f t="shared" si="6"/>
        <v>-4675446</v>
      </c>
      <c r="I48" s="74">
        <f t="shared" si="6"/>
        <v>-11230626</v>
      </c>
      <c r="J48" s="74">
        <f t="shared" si="6"/>
        <v>31973119</v>
      </c>
      <c r="K48" s="74">
        <f t="shared" si="6"/>
        <v>-24494</v>
      </c>
      <c r="L48" s="74">
        <f t="shared" si="6"/>
        <v>5127095</v>
      </c>
      <c r="M48" s="73">
        <f t="shared" si="6"/>
        <v>22677414</v>
      </c>
      <c r="N48" s="73">
        <f t="shared" si="6"/>
        <v>27780015</v>
      </c>
      <c r="O48" s="74">
        <f t="shared" si="6"/>
        <v>-5086147</v>
      </c>
      <c r="P48" s="74">
        <f t="shared" si="6"/>
        <v>1904925</v>
      </c>
      <c r="Q48" s="74">
        <f t="shared" si="6"/>
        <v>-36005791</v>
      </c>
      <c r="R48" s="74">
        <f t="shared" si="6"/>
        <v>-39187013</v>
      </c>
      <c r="S48" s="74">
        <f t="shared" si="6"/>
        <v>-6317152</v>
      </c>
      <c r="T48" s="73">
        <f t="shared" si="6"/>
        <v>4641265</v>
      </c>
      <c r="U48" s="73">
        <f t="shared" si="6"/>
        <v>-3424420</v>
      </c>
      <c r="V48" s="74">
        <f t="shared" si="6"/>
        <v>-5100307</v>
      </c>
      <c r="W48" s="74">
        <f t="shared" si="6"/>
        <v>15465814</v>
      </c>
      <c r="X48" s="74">
        <f t="shared" si="6"/>
        <v>-52868651</v>
      </c>
      <c r="Y48" s="74">
        <f t="shared" si="6"/>
        <v>68334465</v>
      </c>
      <c r="Z48" s="75">
        <f>+IF(X48&lt;&gt;0,+(Y48/X48)*100,0)</f>
        <v>-129.25327903675847</v>
      </c>
      <c r="AA48" s="76">
        <f>SUM(AA46:AA47)</f>
        <v>-56466800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3495164</v>
      </c>
      <c r="D5" s="6">
        <v>0</v>
      </c>
      <c r="E5" s="7">
        <v>4537361</v>
      </c>
      <c r="F5" s="8">
        <v>3495164</v>
      </c>
      <c r="G5" s="8">
        <v>4111799</v>
      </c>
      <c r="H5" s="8">
        <v>258406</v>
      </c>
      <c r="I5" s="8">
        <v>263487</v>
      </c>
      <c r="J5" s="8">
        <v>4633692</v>
      </c>
      <c r="K5" s="8">
        <v>272300</v>
      </c>
      <c r="L5" s="8">
        <v>205086</v>
      </c>
      <c r="M5" s="8">
        <v>216822</v>
      </c>
      <c r="N5" s="8">
        <v>694208</v>
      </c>
      <c r="O5" s="8">
        <v>222474</v>
      </c>
      <c r="P5" s="8">
        <v>222474</v>
      </c>
      <c r="Q5" s="8">
        <v>186323</v>
      </c>
      <c r="R5" s="8">
        <v>631271</v>
      </c>
      <c r="S5" s="8">
        <v>183645</v>
      </c>
      <c r="T5" s="8">
        <v>180476</v>
      </c>
      <c r="U5" s="8">
        <v>181462</v>
      </c>
      <c r="V5" s="8">
        <v>545583</v>
      </c>
      <c r="W5" s="8">
        <v>6504754</v>
      </c>
      <c r="X5" s="8">
        <v>4537357</v>
      </c>
      <c r="Y5" s="8">
        <v>1967397</v>
      </c>
      <c r="Z5" s="2">
        <v>43.36</v>
      </c>
      <c r="AA5" s="6">
        <v>3495164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250</v>
      </c>
      <c r="T6" s="8">
        <v>6200</v>
      </c>
      <c r="U6" s="8">
        <v>2000</v>
      </c>
      <c r="V6" s="8">
        <v>8450</v>
      </c>
      <c r="W6" s="8">
        <v>8450</v>
      </c>
      <c r="X6" s="8"/>
      <c r="Y6" s="8">
        <v>8450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15458225</v>
      </c>
      <c r="D7" s="6">
        <v>0</v>
      </c>
      <c r="E7" s="7">
        <v>24569739</v>
      </c>
      <c r="F7" s="8">
        <v>15458225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24256827</v>
      </c>
      <c r="Y7" s="8">
        <v>-24256827</v>
      </c>
      <c r="Z7" s="2">
        <v>-100</v>
      </c>
      <c r="AA7" s="6">
        <v>15458225</v>
      </c>
    </row>
    <row r="8" spans="1:27" ht="13.5">
      <c r="A8" s="25" t="s">
        <v>35</v>
      </c>
      <c r="B8" s="24"/>
      <c r="C8" s="6">
        <v>5098200</v>
      </c>
      <c r="D8" s="6">
        <v>0</v>
      </c>
      <c r="E8" s="7">
        <v>4337431</v>
      </c>
      <c r="F8" s="8">
        <v>5098200</v>
      </c>
      <c r="G8" s="8">
        <v>363536</v>
      </c>
      <c r="H8" s="8">
        <v>447030</v>
      </c>
      <c r="I8" s="8">
        <v>431076</v>
      </c>
      <c r="J8" s="8">
        <v>1241642</v>
      </c>
      <c r="K8" s="8">
        <v>410207</v>
      </c>
      <c r="L8" s="8">
        <v>409878</v>
      </c>
      <c r="M8" s="8">
        <v>288262</v>
      </c>
      <c r="N8" s="8">
        <v>1108347</v>
      </c>
      <c r="O8" s="8">
        <v>419833</v>
      </c>
      <c r="P8" s="8">
        <v>329134</v>
      </c>
      <c r="Q8" s="8">
        <v>307976</v>
      </c>
      <c r="R8" s="8">
        <v>1056943</v>
      </c>
      <c r="S8" s="8">
        <v>320141</v>
      </c>
      <c r="T8" s="8">
        <v>304120</v>
      </c>
      <c r="U8" s="8">
        <v>517110</v>
      </c>
      <c r="V8" s="8">
        <v>1141371</v>
      </c>
      <c r="W8" s="8">
        <v>4548303</v>
      </c>
      <c r="X8" s="8">
        <v>4337435</v>
      </c>
      <c r="Y8" s="8">
        <v>210868</v>
      </c>
      <c r="Z8" s="2">
        <v>4.86</v>
      </c>
      <c r="AA8" s="6">
        <v>5098200</v>
      </c>
    </row>
    <row r="9" spans="1:27" ht="13.5">
      <c r="A9" s="25" t="s">
        <v>36</v>
      </c>
      <c r="B9" s="24"/>
      <c r="C9" s="6">
        <v>3454459</v>
      </c>
      <c r="D9" s="6">
        <v>0</v>
      </c>
      <c r="E9" s="7">
        <v>4025105</v>
      </c>
      <c r="F9" s="8">
        <v>5726875</v>
      </c>
      <c r="G9" s="8">
        <v>306325</v>
      </c>
      <c r="H9" s="8">
        <v>293230</v>
      </c>
      <c r="I9" s="8">
        <v>294516</v>
      </c>
      <c r="J9" s="8">
        <v>894071</v>
      </c>
      <c r="K9" s="8">
        <v>294556</v>
      </c>
      <c r="L9" s="8">
        <v>295137</v>
      </c>
      <c r="M9" s="8">
        <v>294921</v>
      </c>
      <c r="N9" s="8">
        <v>884614</v>
      </c>
      <c r="O9" s="8">
        <v>294711</v>
      </c>
      <c r="P9" s="8">
        <v>294812</v>
      </c>
      <c r="Q9" s="8">
        <v>294139</v>
      </c>
      <c r="R9" s="8">
        <v>883662</v>
      </c>
      <c r="S9" s="8">
        <v>293929</v>
      </c>
      <c r="T9" s="8">
        <v>288777</v>
      </c>
      <c r="U9" s="8">
        <v>294341</v>
      </c>
      <c r="V9" s="8">
        <v>877047</v>
      </c>
      <c r="W9" s="8">
        <v>3539394</v>
      </c>
      <c r="X9" s="8">
        <v>4025109</v>
      </c>
      <c r="Y9" s="8">
        <v>-485715</v>
      </c>
      <c r="Z9" s="2">
        <v>-12.07</v>
      </c>
      <c r="AA9" s="6">
        <v>5726875</v>
      </c>
    </row>
    <row r="10" spans="1:27" ht="13.5">
      <c r="A10" s="25" t="s">
        <v>37</v>
      </c>
      <c r="B10" s="24"/>
      <c r="C10" s="6">
        <v>2272416</v>
      </c>
      <c r="D10" s="6">
        <v>0</v>
      </c>
      <c r="E10" s="7">
        <v>2748854</v>
      </c>
      <c r="F10" s="26">
        <v>0</v>
      </c>
      <c r="G10" s="26">
        <v>204456</v>
      </c>
      <c r="H10" s="26">
        <v>194436</v>
      </c>
      <c r="I10" s="26">
        <v>195771</v>
      </c>
      <c r="J10" s="26">
        <v>594663</v>
      </c>
      <c r="K10" s="26">
        <v>195810</v>
      </c>
      <c r="L10" s="26">
        <v>196053</v>
      </c>
      <c r="M10" s="26">
        <v>196302</v>
      </c>
      <c r="N10" s="26">
        <v>588165</v>
      </c>
      <c r="O10" s="26">
        <v>196193</v>
      </c>
      <c r="P10" s="26">
        <v>196150</v>
      </c>
      <c r="Q10" s="26">
        <v>195848</v>
      </c>
      <c r="R10" s="26">
        <v>588191</v>
      </c>
      <c r="S10" s="26">
        <v>196178</v>
      </c>
      <c r="T10" s="26">
        <v>187221</v>
      </c>
      <c r="U10" s="26">
        <v>196619</v>
      </c>
      <c r="V10" s="26">
        <v>580018</v>
      </c>
      <c r="W10" s="26">
        <v>2351037</v>
      </c>
      <c r="X10" s="26">
        <v>2748850</v>
      </c>
      <c r="Y10" s="26">
        <v>-397813</v>
      </c>
      <c r="Z10" s="27">
        <v>-14.47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361655</v>
      </c>
      <c r="D12" s="6">
        <v>0</v>
      </c>
      <c r="E12" s="7">
        <v>356344</v>
      </c>
      <c r="F12" s="8">
        <v>361655</v>
      </c>
      <c r="G12" s="8">
        <v>17808</v>
      </c>
      <c r="H12" s="8">
        <v>18245</v>
      </c>
      <c r="I12" s="8">
        <v>18377</v>
      </c>
      <c r="J12" s="8">
        <v>54430</v>
      </c>
      <c r="K12" s="8">
        <v>17412</v>
      </c>
      <c r="L12" s="8">
        <v>18445</v>
      </c>
      <c r="M12" s="8">
        <v>18070</v>
      </c>
      <c r="N12" s="8">
        <v>53927</v>
      </c>
      <c r="O12" s="8">
        <v>17675</v>
      </c>
      <c r="P12" s="8">
        <v>17324</v>
      </c>
      <c r="Q12" s="8">
        <v>18814</v>
      </c>
      <c r="R12" s="8">
        <v>53813</v>
      </c>
      <c r="S12" s="8">
        <v>19047</v>
      </c>
      <c r="T12" s="8">
        <v>19003</v>
      </c>
      <c r="U12" s="8">
        <v>19792</v>
      </c>
      <c r="V12" s="8">
        <v>57842</v>
      </c>
      <c r="W12" s="8">
        <v>220012</v>
      </c>
      <c r="X12" s="8">
        <v>356348</v>
      </c>
      <c r="Y12" s="8">
        <v>-136336</v>
      </c>
      <c r="Z12" s="2">
        <v>-38.26</v>
      </c>
      <c r="AA12" s="6">
        <v>361655</v>
      </c>
    </row>
    <row r="13" spans="1:27" ht="13.5">
      <c r="A13" s="23" t="s">
        <v>40</v>
      </c>
      <c r="B13" s="29"/>
      <c r="C13" s="6">
        <v>121612</v>
      </c>
      <c r="D13" s="6">
        <v>0</v>
      </c>
      <c r="E13" s="7">
        <v>73254</v>
      </c>
      <c r="F13" s="8">
        <v>121612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121612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73254</v>
      </c>
      <c r="Y14" s="8">
        <v>-73254</v>
      </c>
      <c r="Z14" s="2">
        <v>-100</v>
      </c>
      <c r="AA14" s="6">
        <v>0</v>
      </c>
    </row>
    <row r="15" spans="1:27" ht="13.5">
      <c r="A15" s="23" t="s">
        <v>42</v>
      </c>
      <c r="B15" s="29"/>
      <c r="C15" s="6">
        <v>3263</v>
      </c>
      <c r="D15" s="6">
        <v>0</v>
      </c>
      <c r="E15" s="7">
        <v>5000</v>
      </c>
      <c r="F15" s="8">
        <v>3263</v>
      </c>
      <c r="G15" s="8">
        <v>0</v>
      </c>
      <c r="H15" s="8">
        <v>0</v>
      </c>
      <c r="I15" s="8">
        <v>594</v>
      </c>
      <c r="J15" s="8">
        <v>594</v>
      </c>
      <c r="K15" s="8">
        <v>0</v>
      </c>
      <c r="L15" s="8">
        <v>0</v>
      </c>
      <c r="M15" s="8">
        <v>600</v>
      </c>
      <c r="N15" s="8">
        <v>600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1194</v>
      </c>
      <c r="X15" s="8">
        <v>5000</v>
      </c>
      <c r="Y15" s="8">
        <v>-3806</v>
      </c>
      <c r="Z15" s="2">
        <v>-76.12</v>
      </c>
      <c r="AA15" s="6">
        <v>3263</v>
      </c>
    </row>
    <row r="16" spans="1:27" ht="13.5">
      <c r="A16" s="23" t="s">
        <v>43</v>
      </c>
      <c r="B16" s="29"/>
      <c r="C16" s="6">
        <v>921</v>
      </c>
      <c r="D16" s="6">
        <v>0</v>
      </c>
      <c r="E16" s="7">
        <v>1956</v>
      </c>
      <c r="F16" s="8">
        <v>921</v>
      </c>
      <c r="G16" s="8">
        <v>5000</v>
      </c>
      <c r="H16" s="8">
        <v>0</v>
      </c>
      <c r="I16" s="8">
        <v>4600</v>
      </c>
      <c r="J16" s="8">
        <v>9600</v>
      </c>
      <c r="K16" s="8">
        <v>1800</v>
      </c>
      <c r="L16" s="8">
        <v>0</v>
      </c>
      <c r="M16" s="8">
        <v>1800</v>
      </c>
      <c r="N16" s="8">
        <v>3600</v>
      </c>
      <c r="O16" s="8">
        <v>3700</v>
      </c>
      <c r="P16" s="8">
        <v>28036</v>
      </c>
      <c r="Q16" s="8">
        <v>1000</v>
      </c>
      <c r="R16" s="8">
        <v>32736</v>
      </c>
      <c r="S16" s="8">
        <v>0</v>
      </c>
      <c r="T16" s="8">
        <v>0</v>
      </c>
      <c r="U16" s="8">
        <v>0</v>
      </c>
      <c r="V16" s="8">
        <v>0</v>
      </c>
      <c r="W16" s="8">
        <v>45936</v>
      </c>
      <c r="X16" s="8">
        <v>1960</v>
      </c>
      <c r="Y16" s="8">
        <v>43976</v>
      </c>
      <c r="Z16" s="2">
        <v>2243.67</v>
      </c>
      <c r="AA16" s="6">
        <v>921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41459523</v>
      </c>
      <c r="D19" s="6">
        <v>0</v>
      </c>
      <c r="E19" s="7">
        <v>43045001</v>
      </c>
      <c r="F19" s="8">
        <v>41459523</v>
      </c>
      <c r="G19" s="8">
        <v>3590470</v>
      </c>
      <c r="H19" s="8">
        <v>3595878</v>
      </c>
      <c r="I19" s="8">
        <v>3659360</v>
      </c>
      <c r="J19" s="8">
        <v>10845708</v>
      </c>
      <c r="K19" s="8">
        <v>3617700</v>
      </c>
      <c r="L19" s="8">
        <v>2966137</v>
      </c>
      <c r="M19" s="8">
        <v>2953948</v>
      </c>
      <c r="N19" s="8">
        <v>9537785</v>
      </c>
      <c r="O19" s="8">
        <v>2933815</v>
      </c>
      <c r="P19" s="8">
        <v>2930303</v>
      </c>
      <c r="Q19" s="8">
        <v>2467958</v>
      </c>
      <c r="R19" s="8">
        <v>8332076</v>
      </c>
      <c r="S19" s="8">
        <v>2460397</v>
      </c>
      <c r="T19" s="8">
        <v>2456796</v>
      </c>
      <c r="U19" s="8">
        <v>2456795</v>
      </c>
      <c r="V19" s="8">
        <v>7373988</v>
      </c>
      <c r="W19" s="8">
        <v>36089557</v>
      </c>
      <c r="X19" s="8">
        <v>43045001</v>
      </c>
      <c r="Y19" s="8">
        <v>-6955444</v>
      </c>
      <c r="Z19" s="2">
        <v>-16.16</v>
      </c>
      <c r="AA19" s="6">
        <v>41459523</v>
      </c>
    </row>
    <row r="20" spans="1:27" ht="13.5">
      <c r="A20" s="23" t="s">
        <v>47</v>
      </c>
      <c r="B20" s="29"/>
      <c r="C20" s="6">
        <v>9639621</v>
      </c>
      <c r="D20" s="6">
        <v>0</v>
      </c>
      <c r="E20" s="7">
        <v>5847853</v>
      </c>
      <c r="F20" s="26">
        <v>9639621</v>
      </c>
      <c r="G20" s="26">
        <v>55208</v>
      </c>
      <c r="H20" s="26">
        <v>68309</v>
      </c>
      <c r="I20" s="26">
        <v>41427</v>
      </c>
      <c r="J20" s="26">
        <v>164944</v>
      </c>
      <c r="K20" s="26">
        <v>42598</v>
      </c>
      <c r="L20" s="26">
        <v>111107</v>
      </c>
      <c r="M20" s="26">
        <v>31327</v>
      </c>
      <c r="N20" s="26">
        <v>185032</v>
      </c>
      <c r="O20" s="26">
        <v>46148</v>
      </c>
      <c r="P20" s="26">
        <v>57723</v>
      </c>
      <c r="Q20" s="26">
        <v>887444</v>
      </c>
      <c r="R20" s="26">
        <v>991315</v>
      </c>
      <c r="S20" s="26">
        <v>44363</v>
      </c>
      <c r="T20" s="26">
        <v>46695</v>
      </c>
      <c r="U20" s="26">
        <v>43402</v>
      </c>
      <c r="V20" s="26">
        <v>134460</v>
      </c>
      <c r="W20" s="26">
        <v>1475751</v>
      </c>
      <c r="X20" s="26">
        <v>5793000</v>
      </c>
      <c r="Y20" s="26">
        <v>-4317249</v>
      </c>
      <c r="Z20" s="27">
        <v>-74.53</v>
      </c>
      <c r="AA20" s="28">
        <v>9639621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81365059</v>
      </c>
      <c r="D22" s="33">
        <f>SUM(D5:D21)</f>
        <v>0</v>
      </c>
      <c r="E22" s="34">
        <f t="shared" si="0"/>
        <v>89547898</v>
      </c>
      <c r="F22" s="35">
        <f t="shared" si="0"/>
        <v>81365059</v>
      </c>
      <c r="G22" s="35">
        <f t="shared" si="0"/>
        <v>8654602</v>
      </c>
      <c r="H22" s="35">
        <f t="shared" si="0"/>
        <v>4875534</v>
      </c>
      <c r="I22" s="35">
        <f t="shared" si="0"/>
        <v>4909208</v>
      </c>
      <c r="J22" s="35">
        <f t="shared" si="0"/>
        <v>18439344</v>
      </c>
      <c r="K22" s="35">
        <f t="shared" si="0"/>
        <v>4852383</v>
      </c>
      <c r="L22" s="35">
        <f t="shared" si="0"/>
        <v>4201843</v>
      </c>
      <c r="M22" s="35">
        <f t="shared" si="0"/>
        <v>4002052</v>
      </c>
      <c r="N22" s="35">
        <f t="shared" si="0"/>
        <v>13056278</v>
      </c>
      <c r="O22" s="35">
        <f t="shared" si="0"/>
        <v>4134549</v>
      </c>
      <c r="P22" s="35">
        <f t="shared" si="0"/>
        <v>4075956</v>
      </c>
      <c r="Q22" s="35">
        <f t="shared" si="0"/>
        <v>4359502</v>
      </c>
      <c r="R22" s="35">
        <f t="shared" si="0"/>
        <v>12570007</v>
      </c>
      <c r="S22" s="35">
        <f t="shared" si="0"/>
        <v>3517950</v>
      </c>
      <c r="T22" s="35">
        <f t="shared" si="0"/>
        <v>3489288</v>
      </c>
      <c r="U22" s="35">
        <f t="shared" si="0"/>
        <v>3711521</v>
      </c>
      <c r="V22" s="35">
        <f t="shared" si="0"/>
        <v>10718759</v>
      </c>
      <c r="W22" s="35">
        <f t="shared" si="0"/>
        <v>54784388</v>
      </c>
      <c r="X22" s="35">
        <f t="shared" si="0"/>
        <v>89180141</v>
      </c>
      <c r="Y22" s="35">
        <f t="shared" si="0"/>
        <v>-34395753</v>
      </c>
      <c r="Z22" s="36">
        <f>+IF(X22&lt;&gt;0,+(Y22/X22)*100,0)</f>
        <v>-38.568847968069484</v>
      </c>
      <c r="AA22" s="33">
        <f>SUM(AA5:AA21)</f>
        <v>81365059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26775316</v>
      </c>
      <c r="D25" s="6">
        <v>0</v>
      </c>
      <c r="E25" s="7">
        <v>31544000</v>
      </c>
      <c r="F25" s="8">
        <v>26775316</v>
      </c>
      <c r="G25" s="8">
        <v>2197833</v>
      </c>
      <c r="H25" s="8">
        <v>2291553</v>
      </c>
      <c r="I25" s="8">
        <v>2219858</v>
      </c>
      <c r="J25" s="8">
        <v>6709244</v>
      </c>
      <c r="K25" s="8">
        <v>2322554</v>
      </c>
      <c r="L25" s="8">
        <v>2329162</v>
      </c>
      <c r="M25" s="8">
        <v>2388481</v>
      </c>
      <c r="N25" s="8">
        <v>7040197</v>
      </c>
      <c r="O25" s="8">
        <v>2341223</v>
      </c>
      <c r="P25" s="8">
        <v>2358481</v>
      </c>
      <c r="Q25" s="8">
        <v>2460414</v>
      </c>
      <c r="R25" s="8">
        <v>7160118</v>
      </c>
      <c r="S25" s="8">
        <v>2729009</v>
      </c>
      <c r="T25" s="8">
        <v>2329468</v>
      </c>
      <c r="U25" s="8">
        <v>2302419</v>
      </c>
      <c r="V25" s="8">
        <v>7360896</v>
      </c>
      <c r="W25" s="8">
        <v>28270455</v>
      </c>
      <c r="X25" s="8">
        <v>37301964</v>
      </c>
      <c r="Y25" s="8">
        <v>-9031509</v>
      </c>
      <c r="Z25" s="2">
        <v>-24.21</v>
      </c>
      <c r="AA25" s="6">
        <v>26775316</v>
      </c>
    </row>
    <row r="26" spans="1:27" ht="13.5">
      <c r="A26" s="25" t="s">
        <v>52</v>
      </c>
      <c r="B26" s="24"/>
      <c r="C26" s="6">
        <v>1965546</v>
      </c>
      <c r="D26" s="6">
        <v>0</v>
      </c>
      <c r="E26" s="7">
        <v>2396489</v>
      </c>
      <c r="F26" s="8">
        <v>1965546</v>
      </c>
      <c r="G26" s="8">
        <v>168369</v>
      </c>
      <c r="H26" s="8">
        <v>170403</v>
      </c>
      <c r="I26" s="8">
        <v>168362</v>
      </c>
      <c r="J26" s="8">
        <v>507134</v>
      </c>
      <c r="K26" s="8">
        <v>168417</v>
      </c>
      <c r="L26" s="8">
        <v>168360</v>
      </c>
      <c r="M26" s="8">
        <v>168341</v>
      </c>
      <c r="N26" s="8">
        <v>505118</v>
      </c>
      <c r="O26" s="8">
        <v>168357</v>
      </c>
      <c r="P26" s="8">
        <v>126839</v>
      </c>
      <c r="Q26" s="8">
        <v>124863</v>
      </c>
      <c r="R26" s="8">
        <v>420059</v>
      </c>
      <c r="S26" s="8">
        <v>142639</v>
      </c>
      <c r="T26" s="8">
        <v>130345</v>
      </c>
      <c r="U26" s="8">
        <v>130279</v>
      </c>
      <c r="V26" s="8">
        <v>403263</v>
      </c>
      <c r="W26" s="8">
        <v>1835574</v>
      </c>
      <c r="X26" s="8">
        <v>1983276</v>
      </c>
      <c r="Y26" s="8">
        <v>-147702</v>
      </c>
      <c r="Z26" s="2">
        <v>-7.45</v>
      </c>
      <c r="AA26" s="6">
        <v>1965546</v>
      </c>
    </row>
    <row r="27" spans="1:27" ht="13.5">
      <c r="A27" s="25" t="s">
        <v>53</v>
      </c>
      <c r="B27" s="24"/>
      <c r="C27" s="6">
        <v>23905816</v>
      </c>
      <c r="D27" s="6">
        <v>0</v>
      </c>
      <c r="E27" s="7">
        <v>2000000</v>
      </c>
      <c r="F27" s="8">
        <v>23905816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5000000</v>
      </c>
      <c r="Y27" s="8">
        <v>-5000000</v>
      </c>
      <c r="Z27" s="2">
        <v>-100</v>
      </c>
      <c r="AA27" s="6">
        <v>23905816</v>
      </c>
    </row>
    <row r="28" spans="1:27" ht="13.5">
      <c r="A28" s="25" t="s">
        <v>54</v>
      </c>
      <c r="B28" s="24"/>
      <c r="C28" s="6">
        <v>16960904</v>
      </c>
      <c r="D28" s="6">
        <v>0</v>
      </c>
      <c r="E28" s="7">
        <v>1500000</v>
      </c>
      <c r="F28" s="8">
        <v>16960904</v>
      </c>
      <c r="G28" s="8">
        <v>724699</v>
      </c>
      <c r="H28" s="8">
        <v>559092</v>
      </c>
      <c r="I28" s="8">
        <v>-482268</v>
      </c>
      <c r="J28" s="8">
        <v>801523</v>
      </c>
      <c r="K28" s="8">
        <v>268528</v>
      </c>
      <c r="L28" s="8">
        <v>289770</v>
      </c>
      <c r="M28" s="8">
        <v>198144</v>
      </c>
      <c r="N28" s="8">
        <v>756442</v>
      </c>
      <c r="O28" s="8">
        <v>342539</v>
      </c>
      <c r="P28" s="8">
        <v>297357</v>
      </c>
      <c r="Q28" s="8">
        <v>276649</v>
      </c>
      <c r="R28" s="8">
        <v>916545</v>
      </c>
      <c r="S28" s="8">
        <v>191787</v>
      </c>
      <c r="T28" s="8">
        <v>193799</v>
      </c>
      <c r="U28" s="8">
        <v>277045</v>
      </c>
      <c r="V28" s="8">
        <v>662631</v>
      </c>
      <c r="W28" s="8">
        <v>3137141</v>
      </c>
      <c r="X28" s="8">
        <v>1500000</v>
      </c>
      <c r="Y28" s="8">
        <v>1637141</v>
      </c>
      <c r="Z28" s="2">
        <v>109.14</v>
      </c>
      <c r="AA28" s="6">
        <v>16960904</v>
      </c>
    </row>
    <row r="29" spans="1:27" ht="13.5">
      <c r="A29" s="25" t="s">
        <v>55</v>
      </c>
      <c r="B29" s="24"/>
      <c r="C29" s="6">
        <v>1550605</v>
      </c>
      <c r="D29" s="6">
        <v>0</v>
      </c>
      <c r="E29" s="7">
        <v>0</v>
      </c>
      <c r="F29" s="8">
        <v>1550605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51807</v>
      </c>
      <c r="Y29" s="8">
        <v>-51807</v>
      </c>
      <c r="Z29" s="2">
        <v>-100</v>
      </c>
      <c r="AA29" s="6">
        <v>1550605</v>
      </c>
    </row>
    <row r="30" spans="1:27" ht="13.5">
      <c r="A30" s="25" t="s">
        <v>56</v>
      </c>
      <c r="B30" s="24"/>
      <c r="C30" s="6">
        <v>20881290</v>
      </c>
      <c r="D30" s="6">
        <v>0</v>
      </c>
      <c r="E30" s="7">
        <v>30396693</v>
      </c>
      <c r="F30" s="8">
        <v>20881290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31381406</v>
      </c>
      <c r="Y30" s="8">
        <v>-31381406</v>
      </c>
      <c r="Z30" s="2">
        <v>-100</v>
      </c>
      <c r="AA30" s="6">
        <v>20881290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16816</v>
      </c>
      <c r="N31" s="8">
        <v>16816</v>
      </c>
      <c r="O31" s="8">
        <v>731766</v>
      </c>
      <c r="P31" s="8">
        <v>0</v>
      </c>
      <c r="Q31" s="8">
        <v>0</v>
      </c>
      <c r="R31" s="8">
        <v>731766</v>
      </c>
      <c r="S31" s="8">
        <v>0</v>
      </c>
      <c r="T31" s="8">
        <v>0</v>
      </c>
      <c r="U31" s="8">
        <v>0</v>
      </c>
      <c r="V31" s="8">
        <v>0</v>
      </c>
      <c r="W31" s="8">
        <v>748582</v>
      </c>
      <c r="X31" s="8"/>
      <c r="Y31" s="8">
        <v>748582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1942053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1957049</v>
      </c>
      <c r="Y32" s="8">
        <v>-1957049</v>
      </c>
      <c r="Z32" s="2">
        <v>-100</v>
      </c>
      <c r="AA32" s="6">
        <v>0</v>
      </c>
    </row>
    <row r="33" spans="1:27" ht="13.5">
      <c r="A33" s="25" t="s">
        <v>59</v>
      </c>
      <c r="B33" s="24"/>
      <c r="C33" s="6">
        <v>3347993</v>
      </c>
      <c r="D33" s="6">
        <v>0</v>
      </c>
      <c r="E33" s="7">
        <v>5557922</v>
      </c>
      <c r="F33" s="8">
        <v>3347993</v>
      </c>
      <c r="G33" s="8">
        <v>21684</v>
      </c>
      <c r="H33" s="8">
        <v>22478</v>
      </c>
      <c r="I33" s="8">
        <v>45047</v>
      </c>
      <c r="J33" s="8">
        <v>89209</v>
      </c>
      <c r="K33" s="8">
        <v>30938</v>
      </c>
      <c r="L33" s="8">
        <v>37636</v>
      </c>
      <c r="M33" s="8">
        <v>25001</v>
      </c>
      <c r="N33" s="8">
        <v>93575</v>
      </c>
      <c r="O33" s="8">
        <v>19136</v>
      </c>
      <c r="P33" s="8">
        <v>22697</v>
      </c>
      <c r="Q33" s="8">
        <v>19735</v>
      </c>
      <c r="R33" s="8">
        <v>61568</v>
      </c>
      <c r="S33" s="8">
        <v>44452</v>
      </c>
      <c r="T33" s="8">
        <v>20535</v>
      </c>
      <c r="U33" s="8">
        <v>78721</v>
      </c>
      <c r="V33" s="8">
        <v>143708</v>
      </c>
      <c r="W33" s="8">
        <v>388060</v>
      </c>
      <c r="X33" s="8"/>
      <c r="Y33" s="8">
        <v>388060</v>
      </c>
      <c r="Z33" s="2">
        <v>0</v>
      </c>
      <c r="AA33" s="6">
        <v>3347993</v>
      </c>
    </row>
    <row r="34" spans="1:27" ht="13.5">
      <c r="A34" s="25" t="s">
        <v>60</v>
      </c>
      <c r="B34" s="24"/>
      <c r="C34" s="6">
        <v>20091973</v>
      </c>
      <c r="D34" s="6">
        <v>0</v>
      </c>
      <c r="E34" s="7">
        <v>13992221</v>
      </c>
      <c r="F34" s="8">
        <v>20091973</v>
      </c>
      <c r="G34" s="8">
        <v>3892906</v>
      </c>
      <c r="H34" s="8">
        <v>1504303</v>
      </c>
      <c r="I34" s="8">
        <v>1915417</v>
      </c>
      <c r="J34" s="8">
        <v>7312626</v>
      </c>
      <c r="K34" s="8">
        <v>2331353</v>
      </c>
      <c r="L34" s="8">
        <v>1498957</v>
      </c>
      <c r="M34" s="8">
        <v>3973335</v>
      </c>
      <c r="N34" s="8">
        <v>7803645</v>
      </c>
      <c r="O34" s="8">
        <v>2498471</v>
      </c>
      <c r="P34" s="8">
        <v>952611</v>
      </c>
      <c r="Q34" s="8">
        <v>1774231</v>
      </c>
      <c r="R34" s="8">
        <v>5225313</v>
      </c>
      <c r="S34" s="8">
        <v>2319787</v>
      </c>
      <c r="T34" s="8">
        <v>1677129</v>
      </c>
      <c r="U34" s="8">
        <v>1666236</v>
      </c>
      <c r="V34" s="8">
        <v>5663152</v>
      </c>
      <c r="W34" s="8">
        <v>26004736</v>
      </c>
      <c r="X34" s="8">
        <v>9385217</v>
      </c>
      <c r="Y34" s="8">
        <v>16619519</v>
      </c>
      <c r="Z34" s="2">
        <v>177.08</v>
      </c>
      <c r="AA34" s="6">
        <v>20091973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115479443</v>
      </c>
      <c r="D36" s="33">
        <f>SUM(D25:D35)</f>
        <v>0</v>
      </c>
      <c r="E36" s="34">
        <f t="shared" si="1"/>
        <v>89329378</v>
      </c>
      <c r="F36" s="35">
        <f t="shared" si="1"/>
        <v>115479443</v>
      </c>
      <c r="G36" s="35">
        <f t="shared" si="1"/>
        <v>7005491</v>
      </c>
      <c r="H36" s="35">
        <f t="shared" si="1"/>
        <v>4547829</v>
      </c>
      <c r="I36" s="35">
        <f t="shared" si="1"/>
        <v>3866416</v>
      </c>
      <c r="J36" s="35">
        <f t="shared" si="1"/>
        <v>15419736</v>
      </c>
      <c r="K36" s="35">
        <f t="shared" si="1"/>
        <v>5121790</v>
      </c>
      <c r="L36" s="35">
        <f t="shared" si="1"/>
        <v>4323885</v>
      </c>
      <c r="M36" s="35">
        <f t="shared" si="1"/>
        <v>6770118</v>
      </c>
      <c r="N36" s="35">
        <f t="shared" si="1"/>
        <v>16215793</v>
      </c>
      <c r="O36" s="35">
        <f t="shared" si="1"/>
        <v>6101492</v>
      </c>
      <c r="P36" s="35">
        <f t="shared" si="1"/>
        <v>3757985</v>
      </c>
      <c r="Q36" s="35">
        <f t="shared" si="1"/>
        <v>4655892</v>
      </c>
      <c r="R36" s="35">
        <f t="shared" si="1"/>
        <v>14515369</v>
      </c>
      <c r="S36" s="35">
        <f t="shared" si="1"/>
        <v>5427674</v>
      </c>
      <c r="T36" s="35">
        <f t="shared" si="1"/>
        <v>4351276</v>
      </c>
      <c r="U36" s="35">
        <f t="shared" si="1"/>
        <v>4454700</v>
      </c>
      <c r="V36" s="35">
        <f t="shared" si="1"/>
        <v>14233650</v>
      </c>
      <c r="W36" s="35">
        <f t="shared" si="1"/>
        <v>60384548</v>
      </c>
      <c r="X36" s="35">
        <f t="shared" si="1"/>
        <v>88560719</v>
      </c>
      <c r="Y36" s="35">
        <f t="shared" si="1"/>
        <v>-28176171</v>
      </c>
      <c r="Z36" s="36">
        <f>+IF(X36&lt;&gt;0,+(Y36/X36)*100,0)</f>
        <v>-31.815652942022748</v>
      </c>
      <c r="AA36" s="33">
        <f>SUM(AA25:AA35)</f>
        <v>115479443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-34114384</v>
      </c>
      <c r="D38" s="46">
        <f>+D22-D36</f>
        <v>0</v>
      </c>
      <c r="E38" s="47">
        <f t="shared" si="2"/>
        <v>218520</v>
      </c>
      <c r="F38" s="48">
        <f t="shared" si="2"/>
        <v>-34114384</v>
      </c>
      <c r="G38" s="48">
        <f t="shared" si="2"/>
        <v>1649111</v>
      </c>
      <c r="H38" s="48">
        <f t="shared" si="2"/>
        <v>327705</v>
      </c>
      <c r="I38" s="48">
        <f t="shared" si="2"/>
        <v>1042792</v>
      </c>
      <c r="J38" s="48">
        <f t="shared" si="2"/>
        <v>3019608</v>
      </c>
      <c r="K38" s="48">
        <f t="shared" si="2"/>
        <v>-269407</v>
      </c>
      <c r="L38" s="48">
        <f t="shared" si="2"/>
        <v>-122042</v>
      </c>
      <c r="M38" s="48">
        <f t="shared" si="2"/>
        <v>-2768066</v>
      </c>
      <c r="N38" s="48">
        <f t="shared" si="2"/>
        <v>-3159515</v>
      </c>
      <c r="O38" s="48">
        <f t="shared" si="2"/>
        <v>-1966943</v>
      </c>
      <c r="P38" s="48">
        <f t="shared" si="2"/>
        <v>317971</v>
      </c>
      <c r="Q38" s="48">
        <f t="shared" si="2"/>
        <v>-296390</v>
      </c>
      <c r="R38" s="48">
        <f t="shared" si="2"/>
        <v>-1945362</v>
      </c>
      <c r="S38" s="48">
        <f t="shared" si="2"/>
        <v>-1909724</v>
      </c>
      <c r="T38" s="48">
        <f t="shared" si="2"/>
        <v>-861988</v>
      </c>
      <c r="U38" s="48">
        <f t="shared" si="2"/>
        <v>-743179</v>
      </c>
      <c r="V38" s="48">
        <f t="shared" si="2"/>
        <v>-3514891</v>
      </c>
      <c r="W38" s="48">
        <f t="shared" si="2"/>
        <v>-5600160</v>
      </c>
      <c r="X38" s="48">
        <f>IF(F22=F36,0,X22-X36)</f>
        <v>619422</v>
      </c>
      <c r="Y38" s="48">
        <f t="shared" si="2"/>
        <v>-6219582</v>
      </c>
      <c r="Z38" s="49">
        <f>+IF(X38&lt;&gt;0,+(Y38/X38)*100,0)</f>
        <v>-1004.094462256749</v>
      </c>
      <c r="AA38" s="46">
        <f>+AA22-AA36</f>
        <v>-34114384</v>
      </c>
    </row>
    <row r="39" spans="1:27" ht="13.5">
      <c r="A39" s="23" t="s">
        <v>64</v>
      </c>
      <c r="B39" s="29"/>
      <c r="C39" s="6">
        <v>24282159</v>
      </c>
      <c r="D39" s="6">
        <v>0</v>
      </c>
      <c r="E39" s="7">
        <v>21316700</v>
      </c>
      <c r="F39" s="8">
        <v>24282159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1780</v>
      </c>
      <c r="N39" s="8">
        <v>1780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1780</v>
      </c>
      <c r="X39" s="8">
        <v>21266700</v>
      </c>
      <c r="Y39" s="8">
        <v>-21264920</v>
      </c>
      <c r="Z39" s="2">
        <v>-99.99</v>
      </c>
      <c r="AA39" s="6">
        <v>24282159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-21266698</v>
      </c>
      <c r="Y40" s="26">
        <v>21266698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-9832225</v>
      </c>
      <c r="D42" s="55">
        <f>SUM(D38:D41)</f>
        <v>0</v>
      </c>
      <c r="E42" s="56">
        <f t="shared" si="3"/>
        <v>21535220</v>
      </c>
      <c r="F42" s="57">
        <f t="shared" si="3"/>
        <v>-9832225</v>
      </c>
      <c r="G42" s="57">
        <f t="shared" si="3"/>
        <v>1649111</v>
      </c>
      <c r="H42" s="57">
        <f t="shared" si="3"/>
        <v>327705</v>
      </c>
      <c r="I42" s="57">
        <f t="shared" si="3"/>
        <v>1042792</v>
      </c>
      <c r="J42" s="57">
        <f t="shared" si="3"/>
        <v>3019608</v>
      </c>
      <c r="K42" s="57">
        <f t="shared" si="3"/>
        <v>-269407</v>
      </c>
      <c r="L42" s="57">
        <f t="shared" si="3"/>
        <v>-122042</v>
      </c>
      <c r="M42" s="57">
        <f t="shared" si="3"/>
        <v>-2766286</v>
      </c>
      <c r="N42" s="57">
        <f t="shared" si="3"/>
        <v>-3157735</v>
      </c>
      <c r="O42" s="57">
        <f t="shared" si="3"/>
        <v>-1966943</v>
      </c>
      <c r="P42" s="57">
        <f t="shared" si="3"/>
        <v>317971</v>
      </c>
      <c r="Q42" s="57">
        <f t="shared" si="3"/>
        <v>-296390</v>
      </c>
      <c r="R42" s="57">
        <f t="shared" si="3"/>
        <v>-1945362</v>
      </c>
      <c r="S42" s="57">
        <f t="shared" si="3"/>
        <v>-1909724</v>
      </c>
      <c r="T42" s="57">
        <f t="shared" si="3"/>
        <v>-861988</v>
      </c>
      <c r="U42" s="57">
        <f t="shared" si="3"/>
        <v>-743179</v>
      </c>
      <c r="V42" s="57">
        <f t="shared" si="3"/>
        <v>-3514891</v>
      </c>
      <c r="W42" s="57">
        <f t="shared" si="3"/>
        <v>-5598380</v>
      </c>
      <c r="X42" s="57">
        <f t="shared" si="3"/>
        <v>619424</v>
      </c>
      <c r="Y42" s="57">
        <f t="shared" si="3"/>
        <v>-6217804</v>
      </c>
      <c r="Z42" s="58">
        <f>+IF(X42&lt;&gt;0,+(Y42/X42)*100,0)</f>
        <v>-1003.8041793666373</v>
      </c>
      <c r="AA42" s="55">
        <f>SUM(AA38:AA41)</f>
        <v>-9832225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-9832225</v>
      </c>
      <c r="D44" s="63">
        <f>+D42-D43</f>
        <v>0</v>
      </c>
      <c r="E44" s="64">
        <f t="shared" si="4"/>
        <v>21535220</v>
      </c>
      <c r="F44" s="65">
        <f t="shared" si="4"/>
        <v>-9832225</v>
      </c>
      <c r="G44" s="65">
        <f t="shared" si="4"/>
        <v>1649111</v>
      </c>
      <c r="H44" s="65">
        <f t="shared" si="4"/>
        <v>327705</v>
      </c>
      <c r="I44" s="65">
        <f t="shared" si="4"/>
        <v>1042792</v>
      </c>
      <c r="J44" s="65">
        <f t="shared" si="4"/>
        <v>3019608</v>
      </c>
      <c r="K44" s="65">
        <f t="shared" si="4"/>
        <v>-269407</v>
      </c>
      <c r="L44" s="65">
        <f t="shared" si="4"/>
        <v>-122042</v>
      </c>
      <c r="M44" s="65">
        <f t="shared" si="4"/>
        <v>-2766286</v>
      </c>
      <c r="N44" s="65">
        <f t="shared" si="4"/>
        <v>-3157735</v>
      </c>
      <c r="O44" s="65">
        <f t="shared" si="4"/>
        <v>-1966943</v>
      </c>
      <c r="P44" s="65">
        <f t="shared" si="4"/>
        <v>317971</v>
      </c>
      <c r="Q44" s="65">
        <f t="shared" si="4"/>
        <v>-296390</v>
      </c>
      <c r="R44" s="65">
        <f t="shared" si="4"/>
        <v>-1945362</v>
      </c>
      <c r="S44" s="65">
        <f t="shared" si="4"/>
        <v>-1909724</v>
      </c>
      <c r="T44" s="65">
        <f t="shared" si="4"/>
        <v>-861988</v>
      </c>
      <c r="U44" s="65">
        <f t="shared" si="4"/>
        <v>-743179</v>
      </c>
      <c r="V44" s="65">
        <f t="shared" si="4"/>
        <v>-3514891</v>
      </c>
      <c r="W44" s="65">
        <f t="shared" si="4"/>
        <v>-5598380</v>
      </c>
      <c r="X44" s="65">
        <f t="shared" si="4"/>
        <v>619424</v>
      </c>
      <c r="Y44" s="65">
        <f t="shared" si="4"/>
        <v>-6217804</v>
      </c>
      <c r="Z44" s="66">
        <f>+IF(X44&lt;&gt;0,+(Y44/X44)*100,0)</f>
        <v>-1003.8041793666373</v>
      </c>
      <c r="AA44" s="63">
        <f>+AA42-AA43</f>
        <v>-9832225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-9832225</v>
      </c>
      <c r="D46" s="55">
        <f>SUM(D44:D45)</f>
        <v>0</v>
      </c>
      <c r="E46" s="56">
        <f t="shared" si="5"/>
        <v>21535220</v>
      </c>
      <c r="F46" s="57">
        <f t="shared" si="5"/>
        <v>-9832225</v>
      </c>
      <c r="G46" s="57">
        <f t="shared" si="5"/>
        <v>1649111</v>
      </c>
      <c r="H46" s="57">
        <f t="shared" si="5"/>
        <v>327705</v>
      </c>
      <c r="I46" s="57">
        <f t="shared" si="5"/>
        <v>1042792</v>
      </c>
      <c r="J46" s="57">
        <f t="shared" si="5"/>
        <v>3019608</v>
      </c>
      <c r="K46" s="57">
        <f t="shared" si="5"/>
        <v>-269407</v>
      </c>
      <c r="L46" s="57">
        <f t="shared" si="5"/>
        <v>-122042</v>
      </c>
      <c r="M46" s="57">
        <f t="shared" si="5"/>
        <v>-2766286</v>
      </c>
      <c r="N46" s="57">
        <f t="shared" si="5"/>
        <v>-3157735</v>
      </c>
      <c r="O46" s="57">
        <f t="shared" si="5"/>
        <v>-1966943</v>
      </c>
      <c r="P46" s="57">
        <f t="shared" si="5"/>
        <v>317971</v>
      </c>
      <c r="Q46" s="57">
        <f t="shared" si="5"/>
        <v>-296390</v>
      </c>
      <c r="R46" s="57">
        <f t="shared" si="5"/>
        <v>-1945362</v>
      </c>
      <c r="S46" s="57">
        <f t="shared" si="5"/>
        <v>-1909724</v>
      </c>
      <c r="T46" s="57">
        <f t="shared" si="5"/>
        <v>-861988</v>
      </c>
      <c r="U46" s="57">
        <f t="shared" si="5"/>
        <v>-743179</v>
      </c>
      <c r="V46" s="57">
        <f t="shared" si="5"/>
        <v>-3514891</v>
      </c>
      <c r="W46" s="57">
        <f t="shared" si="5"/>
        <v>-5598380</v>
      </c>
      <c r="X46" s="57">
        <f t="shared" si="5"/>
        <v>619424</v>
      </c>
      <c r="Y46" s="57">
        <f t="shared" si="5"/>
        <v>-6217804</v>
      </c>
      <c r="Z46" s="58">
        <f>+IF(X46&lt;&gt;0,+(Y46/X46)*100,0)</f>
        <v>-1003.8041793666373</v>
      </c>
      <c r="AA46" s="55">
        <f>SUM(AA44:AA45)</f>
        <v>-9832225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-9832225</v>
      </c>
      <c r="D48" s="71">
        <f>SUM(D46:D47)</f>
        <v>0</v>
      </c>
      <c r="E48" s="72">
        <f t="shared" si="6"/>
        <v>21535220</v>
      </c>
      <c r="F48" s="73">
        <f t="shared" si="6"/>
        <v>-9832225</v>
      </c>
      <c r="G48" s="73">
        <f t="shared" si="6"/>
        <v>1649111</v>
      </c>
      <c r="H48" s="74">
        <f t="shared" si="6"/>
        <v>327705</v>
      </c>
      <c r="I48" s="74">
        <f t="shared" si="6"/>
        <v>1042792</v>
      </c>
      <c r="J48" s="74">
        <f t="shared" si="6"/>
        <v>3019608</v>
      </c>
      <c r="K48" s="74">
        <f t="shared" si="6"/>
        <v>-269407</v>
      </c>
      <c r="L48" s="74">
        <f t="shared" si="6"/>
        <v>-122042</v>
      </c>
      <c r="M48" s="73">
        <f t="shared" si="6"/>
        <v>-2766286</v>
      </c>
      <c r="N48" s="73">
        <f t="shared" si="6"/>
        <v>-3157735</v>
      </c>
      <c r="O48" s="74">
        <f t="shared" si="6"/>
        <v>-1966943</v>
      </c>
      <c r="P48" s="74">
        <f t="shared" si="6"/>
        <v>317971</v>
      </c>
      <c r="Q48" s="74">
        <f t="shared" si="6"/>
        <v>-296390</v>
      </c>
      <c r="R48" s="74">
        <f t="shared" si="6"/>
        <v>-1945362</v>
      </c>
      <c r="S48" s="74">
        <f t="shared" si="6"/>
        <v>-1909724</v>
      </c>
      <c r="T48" s="73">
        <f t="shared" si="6"/>
        <v>-861988</v>
      </c>
      <c r="U48" s="73">
        <f t="shared" si="6"/>
        <v>-743179</v>
      </c>
      <c r="V48" s="74">
        <f t="shared" si="6"/>
        <v>-3514891</v>
      </c>
      <c r="W48" s="74">
        <f t="shared" si="6"/>
        <v>-5598380</v>
      </c>
      <c r="X48" s="74">
        <f t="shared" si="6"/>
        <v>619424</v>
      </c>
      <c r="Y48" s="74">
        <f t="shared" si="6"/>
        <v>-6217804</v>
      </c>
      <c r="Z48" s="75">
        <f>+IF(X48&lt;&gt;0,+(Y48/X48)*100,0)</f>
        <v>-1003.8041793666373</v>
      </c>
      <c r="AA48" s="76">
        <f>SUM(AA46:AA47)</f>
        <v>-9832225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42923019</v>
      </c>
      <c r="D5" s="6">
        <v>0</v>
      </c>
      <c r="E5" s="7">
        <v>51296513</v>
      </c>
      <c r="F5" s="8">
        <v>51296513</v>
      </c>
      <c r="G5" s="8">
        <v>5217379</v>
      </c>
      <c r="H5" s="8">
        <v>5221145</v>
      </c>
      <c r="I5" s="8">
        <v>5433782</v>
      </c>
      <c r="J5" s="8">
        <v>15872306</v>
      </c>
      <c r="K5" s="8">
        <v>-11140001</v>
      </c>
      <c r="L5" s="8">
        <v>5142153</v>
      </c>
      <c r="M5" s="8">
        <v>5186185</v>
      </c>
      <c r="N5" s="8">
        <v>-811663</v>
      </c>
      <c r="O5" s="8">
        <v>4879757</v>
      </c>
      <c r="P5" s="8">
        <v>5039089</v>
      </c>
      <c r="Q5" s="8">
        <v>4954917</v>
      </c>
      <c r="R5" s="8">
        <v>14873763</v>
      </c>
      <c r="S5" s="8">
        <v>5027137</v>
      </c>
      <c r="T5" s="8">
        <v>5066909</v>
      </c>
      <c r="U5" s="8">
        <v>5098059</v>
      </c>
      <c r="V5" s="8">
        <v>15192105</v>
      </c>
      <c r="W5" s="8">
        <v>45126511</v>
      </c>
      <c r="X5" s="8">
        <v>51296513</v>
      </c>
      <c r="Y5" s="8">
        <v>-6170002</v>
      </c>
      <c r="Z5" s="2">
        <v>-12.03</v>
      </c>
      <c r="AA5" s="6">
        <v>51296513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126135803</v>
      </c>
      <c r="D7" s="6">
        <v>0</v>
      </c>
      <c r="E7" s="7">
        <v>145556988</v>
      </c>
      <c r="F7" s="8">
        <v>145556988</v>
      </c>
      <c r="G7" s="8">
        <v>12156720</v>
      </c>
      <c r="H7" s="8">
        <v>11041047</v>
      </c>
      <c r="I7" s="8">
        <v>15250374</v>
      </c>
      <c r="J7" s="8">
        <v>38448141</v>
      </c>
      <c r="K7" s="8">
        <v>-6931298</v>
      </c>
      <c r="L7" s="8">
        <v>31946558</v>
      </c>
      <c r="M7" s="8">
        <v>-11528287</v>
      </c>
      <c r="N7" s="8">
        <v>13486973</v>
      </c>
      <c r="O7" s="8">
        <v>18197646</v>
      </c>
      <c r="P7" s="8">
        <v>4950387</v>
      </c>
      <c r="Q7" s="8">
        <v>32228311</v>
      </c>
      <c r="R7" s="8">
        <v>55376344</v>
      </c>
      <c r="S7" s="8">
        <v>2234116</v>
      </c>
      <c r="T7" s="8">
        <v>2656836</v>
      </c>
      <c r="U7" s="8">
        <v>11402246</v>
      </c>
      <c r="V7" s="8">
        <v>16293198</v>
      </c>
      <c r="W7" s="8">
        <v>123604656</v>
      </c>
      <c r="X7" s="8">
        <v>145556989</v>
      </c>
      <c r="Y7" s="8">
        <v>-21952333</v>
      </c>
      <c r="Z7" s="2">
        <v>-15.08</v>
      </c>
      <c r="AA7" s="6">
        <v>145556988</v>
      </c>
    </row>
    <row r="8" spans="1:27" ht="13.5">
      <c r="A8" s="25" t="s">
        <v>35</v>
      </c>
      <c r="B8" s="24"/>
      <c r="C8" s="6">
        <v>134473678</v>
      </c>
      <c r="D8" s="6">
        <v>0</v>
      </c>
      <c r="E8" s="7">
        <v>40110508</v>
      </c>
      <c r="F8" s="8">
        <v>40210508</v>
      </c>
      <c r="G8" s="8">
        <v>-13898345</v>
      </c>
      <c r="H8" s="8">
        <v>3693237</v>
      </c>
      <c r="I8" s="8">
        <v>4604391</v>
      </c>
      <c r="J8" s="8">
        <v>-5600717</v>
      </c>
      <c r="K8" s="8">
        <v>35723263</v>
      </c>
      <c r="L8" s="8">
        <v>3875019</v>
      </c>
      <c r="M8" s="8">
        <v>3372569</v>
      </c>
      <c r="N8" s="8">
        <v>42970851</v>
      </c>
      <c r="O8" s="8">
        <v>10904792</v>
      </c>
      <c r="P8" s="8">
        <v>-3854982</v>
      </c>
      <c r="Q8" s="8">
        <v>4620106</v>
      </c>
      <c r="R8" s="8">
        <v>11669916</v>
      </c>
      <c r="S8" s="8">
        <v>12592552</v>
      </c>
      <c r="T8" s="8">
        <v>3925019</v>
      </c>
      <c r="U8" s="8">
        <v>-3489993</v>
      </c>
      <c r="V8" s="8">
        <v>13027578</v>
      </c>
      <c r="W8" s="8">
        <v>62067628</v>
      </c>
      <c r="X8" s="8">
        <v>40110508</v>
      </c>
      <c r="Y8" s="8">
        <v>21957120</v>
      </c>
      <c r="Z8" s="2">
        <v>54.74</v>
      </c>
      <c r="AA8" s="6">
        <v>40210508</v>
      </c>
    </row>
    <row r="9" spans="1:27" ht="13.5">
      <c r="A9" s="25" t="s">
        <v>36</v>
      </c>
      <c r="B9" s="24"/>
      <c r="C9" s="6">
        <v>25997562</v>
      </c>
      <c r="D9" s="6">
        <v>0</v>
      </c>
      <c r="E9" s="7">
        <v>37057316</v>
      </c>
      <c r="F9" s="8">
        <v>37057384</v>
      </c>
      <c r="G9" s="8">
        <v>2811705</v>
      </c>
      <c r="H9" s="8">
        <v>2894932</v>
      </c>
      <c r="I9" s="8">
        <v>2874196</v>
      </c>
      <c r="J9" s="8">
        <v>8580833</v>
      </c>
      <c r="K9" s="8">
        <v>-2865778</v>
      </c>
      <c r="L9" s="8">
        <v>2860494</v>
      </c>
      <c r="M9" s="8">
        <v>2887316</v>
      </c>
      <c r="N9" s="8">
        <v>2882032</v>
      </c>
      <c r="O9" s="8">
        <v>2665063</v>
      </c>
      <c r="P9" s="8">
        <v>2544382</v>
      </c>
      <c r="Q9" s="8">
        <v>3101549</v>
      </c>
      <c r="R9" s="8">
        <v>8310994</v>
      </c>
      <c r="S9" s="8">
        <v>2822484</v>
      </c>
      <c r="T9" s="8">
        <v>2812376</v>
      </c>
      <c r="U9" s="8">
        <v>2812071</v>
      </c>
      <c r="V9" s="8">
        <v>8446931</v>
      </c>
      <c r="W9" s="8">
        <v>28220790</v>
      </c>
      <c r="X9" s="8">
        <v>37057317</v>
      </c>
      <c r="Y9" s="8">
        <v>-8836527</v>
      </c>
      <c r="Z9" s="2">
        <v>-23.85</v>
      </c>
      <c r="AA9" s="6">
        <v>37057384</v>
      </c>
    </row>
    <row r="10" spans="1:27" ht="13.5">
      <c r="A10" s="25" t="s">
        <v>37</v>
      </c>
      <c r="B10" s="24"/>
      <c r="C10" s="6">
        <v>29083911</v>
      </c>
      <c r="D10" s="6">
        <v>0</v>
      </c>
      <c r="E10" s="7">
        <v>35147507</v>
      </c>
      <c r="F10" s="26">
        <v>35147507</v>
      </c>
      <c r="G10" s="26">
        <v>2653506</v>
      </c>
      <c r="H10" s="26">
        <v>2730524</v>
      </c>
      <c r="I10" s="26">
        <v>2700080</v>
      </c>
      <c r="J10" s="26">
        <v>8084110</v>
      </c>
      <c r="K10" s="26">
        <v>-2699988</v>
      </c>
      <c r="L10" s="26">
        <v>2695135</v>
      </c>
      <c r="M10" s="26">
        <v>2700847</v>
      </c>
      <c r="N10" s="26">
        <v>2695994</v>
      </c>
      <c r="O10" s="26">
        <v>2698382</v>
      </c>
      <c r="P10" s="26">
        <v>2646488</v>
      </c>
      <c r="Q10" s="26">
        <v>2695898</v>
      </c>
      <c r="R10" s="26">
        <v>8040768</v>
      </c>
      <c r="S10" s="26">
        <v>2595395</v>
      </c>
      <c r="T10" s="26">
        <v>2709042</v>
      </c>
      <c r="U10" s="26">
        <v>2704755</v>
      </c>
      <c r="V10" s="26">
        <v>8009192</v>
      </c>
      <c r="W10" s="26">
        <v>26830064</v>
      </c>
      <c r="X10" s="26">
        <v>35147507</v>
      </c>
      <c r="Y10" s="26">
        <v>-8317443</v>
      </c>
      <c r="Z10" s="27">
        <v>-23.66</v>
      </c>
      <c r="AA10" s="28">
        <v>35147507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311275</v>
      </c>
      <c r="D12" s="6">
        <v>0</v>
      </c>
      <c r="E12" s="7">
        <v>1420000</v>
      </c>
      <c r="F12" s="8">
        <v>1951000</v>
      </c>
      <c r="G12" s="8">
        <v>1636855</v>
      </c>
      <c r="H12" s="8">
        <v>19088</v>
      </c>
      <c r="I12" s="8">
        <v>114124</v>
      </c>
      <c r="J12" s="8">
        <v>1770067</v>
      </c>
      <c r="K12" s="8">
        <v>-219256</v>
      </c>
      <c r="L12" s="8">
        <v>97531</v>
      </c>
      <c r="M12" s="8">
        <v>26162</v>
      </c>
      <c r="N12" s="8">
        <v>-95563</v>
      </c>
      <c r="O12" s="8">
        <v>141226</v>
      </c>
      <c r="P12" s="8">
        <v>19716</v>
      </c>
      <c r="Q12" s="8">
        <v>30490</v>
      </c>
      <c r="R12" s="8">
        <v>191432</v>
      </c>
      <c r="S12" s="8">
        <v>26092</v>
      </c>
      <c r="T12" s="8">
        <v>389636</v>
      </c>
      <c r="U12" s="8">
        <v>134562</v>
      </c>
      <c r="V12" s="8">
        <v>550290</v>
      </c>
      <c r="W12" s="8">
        <v>2416226</v>
      </c>
      <c r="X12" s="8">
        <v>1420000</v>
      </c>
      <c r="Y12" s="8">
        <v>996226</v>
      </c>
      <c r="Z12" s="2">
        <v>70.16</v>
      </c>
      <c r="AA12" s="6">
        <v>1951000</v>
      </c>
    </row>
    <row r="13" spans="1:27" ht="13.5">
      <c r="A13" s="23" t="s">
        <v>40</v>
      </c>
      <c r="B13" s="29"/>
      <c r="C13" s="6">
        <v>2057449</v>
      </c>
      <c r="D13" s="6">
        <v>0</v>
      </c>
      <c r="E13" s="7">
        <v>2756600</v>
      </c>
      <c r="F13" s="8">
        <v>1756600</v>
      </c>
      <c r="G13" s="8">
        <v>63557</v>
      </c>
      <c r="H13" s="8">
        <v>111336</v>
      </c>
      <c r="I13" s="8">
        <v>55583</v>
      </c>
      <c r="J13" s="8">
        <v>230476</v>
      </c>
      <c r="K13" s="8">
        <v>-30426</v>
      </c>
      <c r="L13" s="8">
        <v>31653</v>
      </c>
      <c r="M13" s="8">
        <v>11035</v>
      </c>
      <c r="N13" s="8">
        <v>12262</v>
      </c>
      <c r="O13" s="8">
        <v>5536</v>
      </c>
      <c r="P13" s="8">
        <v>128809</v>
      </c>
      <c r="Q13" s="8">
        <v>38470</v>
      </c>
      <c r="R13" s="8">
        <v>172815</v>
      </c>
      <c r="S13" s="8">
        <v>94998</v>
      </c>
      <c r="T13" s="8">
        <v>110362</v>
      </c>
      <c r="U13" s="8">
        <v>273676</v>
      </c>
      <c r="V13" s="8">
        <v>479036</v>
      </c>
      <c r="W13" s="8">
        <v>894589</v>
      </c>
      <c r="X13" s="8">
        <v>2756600</v>
      </c>
      <c r="Y13" s="8">
        <v>-1862011</v>
      </c>
      <c r="Z13" s="2">
        <v>-67.55</v>
      </c>
      <c r="AA13" s="6">
        <v>1756600</v>
      </c>
    </row>
    <row r="14" spans="1:27" ht="13.5">
      <c r="A14" s="23" t="s">
        <v>41</v>
      </c>
      <c r="B14" s="29"/>
      <c r="C14" s="6">
        <v>28301387</v>
      </c>
      <c r="D14" s="6">
        <v>0</v>
      </c>
      <c r="E14" s="7">
        <v>2500000</v>
      </c>
      <c r="F14" s="8">
        <v>2500000</v>
      </c>
      <c r="G14" s="8">
        <v>3058261</v>
      </c>
      <c r="H14" s="8">
        <v>3171333</v>
      </c>
      <c r="I14" s="8">
        <v>3381908</v>
      </c>
      <c r="J14" s="8">
        <v>9611502</v>
      </c>
      <c r="K14" s="8">
        <v>-1298525</v>
      </c>
      <c r="L14" s="8">
        <v>3332435</v>
      </c>
      <c r="M14" s="8">
        <v>3395641</v>
      </c>
      <c r="N14" s="8">
        <v>5429551</v>
      </c>
      <c r="O14" s="8">
        <v>3455519</v>
      </c>
      <c r="P14" s="8">
        <v>3412680</v>
      </c>
      <c r="Q14" s="8">
        <v>3408646</v>
      </c>
      <c r="R14" s="8">
        <v>10276845</v>
      </c>
      <c r="S14" s="8">
        <v>3418687</v>
      </c>
      <c r="T14" s="8">
        <v>3427857</v>
      </c>
      <c r="U14" s="8">
        <v>3552850</v>
      </c>
      <c r="V14" s="8">
        <v>10399394</v>
      </c>
      <c r="W14" s="8">
        <v>35717292</v>
      </c>
      <c r="X14" s="8">
        <v>2500000</v>
      </c>
      <c r="Y14" s="8">
        <v>33217292</v>
      </c>
      <c r="Z14" s="2">
        <v>1328.69</v>
      </c>
      <c r="AA14" s="6">
        <v>2500000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826390</v>
      </c>
      <c r="D16" s="6">
        <v>0</v>
      </c>
      <c r="E16" s="7">
        <v>1000000</v>
      </c>
      <c r="F16" s="8">
        <v>1400000</v>
      </c>
      <c r="G16" s="8">
        <v>96232</v>
      </c>
      <c r="H16" s="8">
        <v>52245</v>
      </c>
      <c r="I16" s="8">
        <v>79174</v>
      </c>
      <c r="J16" s="8">
        <v>227651</v>
      </c>
      <c r="K16" s="8">
        <v>-125019</v>
      </c>
      <c r="L16" s="8">
        <v>59310</v>
      </c>
      <c r="M16" s="8">
        <v>46119</v>
      </c>
      <c r="N16" s="8">
        <v>-19590</v>
      </c>
      <c r="O16" s="8">
        <v>67066</v>
      </c>
      <c r="P16" s="8">
        <v>72396</v>
      </c>
      <c r="Q16" s="8">
        <v>84885</v>
      </c>
      <c r="R16" s="8">
        <v>224347</v>
      </c>
      <c r="S16" s="8">
        <v>108937</v>
      </c>
      <c r="T16" s="8">
        <v>69232</v>
      </c>
      <c r="U16" s="8">
        <v>44914</v>
      </c>
      <c r="V16" s="8">
        <v>223083</v>
      </c>
      <c r="W16" s="8">
        <v>655491</v>
      </c>
      <c r="X16" s="8">
        <v>1000001</v>
      </c>
      <c r="Y16" s="8">
        <v>-344510</v>
      </c>
      <c r="Z16" s="2">
        <v>-34.45</v>
      </c>
      <c r="AA16" s="6">
        <v>1400000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500</v>
      </c>
      <c r="F17" s="8">
        <v>500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500</v>
      </c>
      <c r="Y17" s="8">
        <v>-500</v>
      </c>
      <c r="Z17" s="2">
        <v>-100</v>
      </c>
      <c r="AA17" s="6">
        <v>500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147282325</v>
      </c>
      <c r="D19" s="6">
        <v>0</v>
      </c>
      <c r="E19" s="7">
        <v>163765000</v>
      </c>
      <c r="F19" s="8">
        <v>163765000</v>
      </c>
      <c r="G19" s="8">
        <v>65023000</v>
      </c>
      <c r="H19" s="8">
        <v>1334000</v>
      </c>
      <c r="I19" s="8">
        <v>0</v>
      </c>
      <c r="J19" s="8">
        <v>66357000</v>
      </c>
      <c r="K19" s="8">
        <v>0</v>
      </c>
      <c r="L19" s="8">
        <v>300000</v>
      </c>
      <c r="M19" s="8">
        <v>0</v>
      </c>
      <c r="N19" s="8">
        <v>300000</v>
      </c>
      <c r="O19" s="8">
        <v>51623207</v>
      </c>
      <c r="P19" s="8">
        <v>-300000</v>
      </c>
      <c r="Q19" s="8">
        <v>297202</v>
      </c>
      <c r="R19" s="8">
        <v>51620409</v>
      </c>
      <c r="S19" s="8">
        <v>132155</v>
      </c>
      <c r="T19" s="8">
        <v>227194</v>
      </c>
      <c r="U19" s="8">
        <v>1387250</v>
      </c>
      <c r="V19" s="8">
        <v>1746599</v>
      </c>
      <c r="W19" s="8">
        <v>120024008</v>
      </c>
      <c r="X19" s="8">
        <v>163765000</v>
      </c>
      <c r="Y19" s="8">
        <v>-43740992</v>
      </c>
      <c r="Z19" s="2">
        <v>-26.71</v>
      </c>
      <c r="AA19" s="6">
        <v>163765000</v>
      </c>
    </row>
    <row r="20" spans="1:27" ht="13.5">
      <c r="A20" s="23" t="s">
        <v>47</v>
      </c>
      <c r="B20" s="29"/>
      <c r="C20" s="6">
        <v>1628684</v>
      </c>
      <c r="D20" s="6">
        <v>0</v>
      </c>
      <c r="E20" s="7">
        <v>3074000</v>
      </c>
      <c r="F20" s="26">
        <v>3905000</v>
      </c>
      <c r="G20" s="26">
        <v>126702</v>
      </c>
      <c r="H20" s="26">
        <v>198216</v>
      </c>
      <c r="I20" s="26">
        <v>216095</v>
      </c>
      <c r="J20" s="26">
        <v>541013</v>
      </c>
      <c r="K20" s="26">
        <v>-211633</v>
      </c>
      <c r="L20" s="26">
        <v>220108</v>
      </c>
      <c r="M20" s="26">
        <v>199867</v>
      </c>
      <c r="N20" s="26">
        <v>208342</v>
      </c>
      <c r="O20" s="26">
        <v>165830</v>
      </c>
      <c r="P20" s="26">
        <v>226082</v>
      </c>
      <c r="Q20" s="26">
        <v>21222</v>
      </c>
      <c r="R20" s="26">
        <v>413134</v>
      </c>
      <c r="S20" s="26">
        <v>126014</v>
      </c>
      <c r="T20" s="26">
        <v>233751</v>
      </c>
      <c r="U20" s="26">
        <v>238023</v>
      </c>
      <c r="V20" s="26">
        <v>597788</v>
      </c>
      <c r="W20" s="26">
        <v>1760277</v>
      </c>
      <c r="X20" s="26">
        <v>3074001</v>
      </c>
      <c r="Y20" s="26">
        <v>-1313724</v>
      </c>
      <c r="Z20" s="27">
        <v>-42.74</v>
      </c>
      <c r="AA20" s="28">
        <v>3905000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539021483</v>
      </c>
      <c r="D22" s="33">
        <f>SUM(D5:D21)</f>
        <v>0</v>
      </c>
      <c r="E22" s="34">
        <f t="shared" si="0"/>
        <v>483684932</v>
      </c>
      <c r="F22" s="35">
        <f t="shared" si="0"/>
        <v>484547000</v>
      </c>
      <c r="G22" s="35">
        <f t="shared" si="0"/>
        <v>78945572</v>
      </c>
      <c r="H22" s="35">
        <f t="shared" si="0"/>
        <v>30467103</v>
      </c>
      <c r="I22" s="35">
        <f t="shared" si="0"/>
        <v>34709707</v>
      </c>
      <c r="J22" s="35">
        <f t="shared" si="0"/>
        <v>144122382</v>
      </c>
      <c r="K22" s="35">
        <f t="shared" si="0"/>
        <v>10201339</v>
      </c>
      <c r="L22" s="35">
        <f t="shared" si="0"/>
        <v>50560396</v>
      </c>
      <c r="M22" s="35">
        <f t="shared" si="0"/>
        <v>6297454</v>
      </c>
      <c r="N22" s="35">
        <f t="shared" si="0"/>
        <v>67059189</v>
      </c>
      <c r="O22" s="35">
        <f t="shared" si="0"/>
        <v>94804024</v>
      </c>
      <c r="P22" s="35">
        <f t="shared" si="0"/>
        <v>14885047</v>
      </c>
      <c r="Q22" s="35">
        <f t="shared" si="0"/>
        <v>51481696</v>
      </c>
      <c r="R22" s="35">
        <f t="shared" si="0"/>
        <v>161170767</v>
      </c>
      <c r="S22" s="35">
        <f t="shared" si="0"/>
        <v>29178567</v>
      </c>
      <c r="T22" s="35">
        <f t="shared" si="0"/>
        <v>21628214</v>
      </c>
      <c r="U22" s="35">
        <f t="shared" si="0"/>
        <v>24158413</v>
      </c>
      <c r="V22" s="35">
        <f t="shared" si="0"/>
        <v>74965194</v>
      </c>
      <c r="W22" s="35">
        <f t="shared" si="0"/>
        <v>447317532</v>
      </c>
      <c r="X22" s="35">
        <f t="shared" si="0"/>
        <v>483684936</v>
      </c>
      <c r="Y22" s="35">
        <f t="shared" si="0"/>
        <v>-36367404</v>
      </c>
      <c r="Z22" s="36">
        <f>+IF(X22&lt;&gt;0,+(Y22/X22)*100,0)</f>
        <v>-7.518820887983992</v>
      </c>
      <c r="AA22" s="33">
        <f>SUM(AA5:AA21)</f>
        <v>484547000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175490908</v>
      </c>
      <c r="D25" s="6">
        <v>0</v>
      </c>
      <c r="E25" s="7">
        <v>138927907</v>
      </c>
      <c r="F25" s="8">
        <v>145144000</v>
      </c>
      <c r="G25" s="8">
        <v>14863395</v>
      </c>
      <c r="H25" s="8">
        <v>14686859</v>
      </c>
      <c r="I25" s="8">
        <v>15302831</v>
      </c>
      <c r="J25" s="8">
        <v>44853085</v>
      </c>
      <c r="K25" s="8">
        <v>14818220</v>
      </c>
      <c r="L25" s="8">
        <v>14651576</v>
      </c>
      <c r="M25" s="8">
        <v>14877459</v>
      </c>
      <c r="N25" s="8">
        <v>44347255</v>
      </c>
      <c r="O25" s="8">
        <v>15077715</v>
      </c>
      <c r="P25" s="8">
        <v>14589277</v>
      </c>
      <c r="Q25" s="8">
        <v>14350877</v>
      </c>
      <c r="R25" s="8">
        <v>44017869</v>
      </c>
      <c r="S25" s="8">
        <v>15006288</v>
      </c>
      <c r="T25" s="8">
        <v>14261895</v>
      </c>
      <c r="U25" s="8">
        <v>14288365</v>
      </c>
      <c r="V25" s="8">
        <v>43556548</v>
      </c>
      <c r="W25" s="8">
        <v>176774757</v>
      </c>
      <c r="X25" s="8">
        <v>138927872</v>
      </c>
      <c r="Y25" s="8">
        <v>37846885</v>
      </c>
      <c r="Z25" s="2">
        <v>27.24</v>
      </c>
      <c r="AA25" s="6">
        <v>145144000</v>
      </c>
    </row>
    <row r="26" spans="1:27" ht="13.5">
      <c r="A26" s="25" t="s">
        <v>52</v>
      </c>
      <c r="B26" s="24"/>
      <c r="C26" s="6">
        <v>10084329</v>
      </c>
      <c r="D26" s="6">
        <v>0</v>
      </c>
      <c r="E26" s="7">
        <v>10441707</v>
      </c>
      <c r="F26" s="8">
        <v>10441708</v>
      </c>
      <c r="G26" s="8">
        <v>842175</v>
      </c>
      <c r="H26" s="8">
        <v>843675</v>
      </c>
      <c r="I26" s="8">
        <v>843075</v>
      </c>
      <c r="J26" s="8">
        <v>2528925</v>
      </c>
      <c r="K26" s="8">
        <v>843075</v>
      </c>
      <c r="L26" s="8">
        <v>843075</v>
      </c>
      <c r="M26" s="8">
        <v>843075</v>
      </c>
      <c r="N26" s="8">
        <v>2529225</v>
      </c>
      <c r="O26" s="8">
        <v>843075</v>
      </c>
      <c r="P26" s="8">
        <v>843075</v>
      </c>
      <c r="Q26" s="8">
        <v>843075</v>
      </c>
      <c r="R26" s="8">
        <v>2529225</v>
      </c>
      <c r="S26" s="8">
        <v>1337426</v>
      </c>
      <c r="T26" s="8">
        <v>892317</v>
      </c>
      <c r="U26" s="8">
        <v>892317</v>
      </c>
      <c r="V26" s="8">
        <v>3122060</v>
      </c>
      <c r="W26" s="8">
        <v>10709435</v>
      </c>
      <c r="X26" s="8">
        <v>10441711</v>
      </c>
      <c r="Y26" s="8">
        <v>267724</v>
      </c>
      <c r="Z26" s="2">
        <v>2.56</v>
      </c>
      <c r="AA26" s="6">
        <v>10441708</v>
      </c>
    </row>
    <row r="27" spans="1:27" ht="13.5">
      <c r="A27" s="25" t="s">
        <v>53</v>
      </c>
      <c r="B27" s="24"/>
      <c r="C27" s="6">
        <v>43330759</v>
      </c>
      <c r="D27" s="6">
        <v>0</v>
      </c>
      <c r="E27" s="7">
        <v>40000000</v>
      </c>
      <c r="F27" s="8">
        <v>40000000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39999996</v>
      </c>
      <c r="Y27" s="8">
        <v>-39999996</v>
      </c>
      <c r="Z27" s="2">
        <v>-100</v>
      </c>
      <c r="AA27" s="6">
        <v>40000000</v>
      </c>
    </row>
    <row r="28" spans="1:27" ht="13.5">
      <c r="A28" s="25" t="s">
        <v>54</v>
      </c>
      <c r="B28" s="24"/>
      <c r="C28" s="6">
        <v>101495200</v>
      </c>
      <c r="D28" s="6">
        <v>0</v>
      </c>
      <c r="E28" s="7">
        <v>95000000</v>
      </c>
      <c r="F28" s="8">
        <v>95000000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95000004</v>
      </c>
      <c r="Y28" s="8">
        <v>-95000004</v>
      </c>
      <c r="Z28" s="2">
        <v>-100</v>
      </c>
      <c r="AA28" s="6">
        <v>95000000</v>
      </c>
    </row>
    <row r="29" spans="1:27" ht="13.5">
      <c r="A29" s="25" t="s">
        <v>55</v>
      </c>
      <c r="B29" s="24"/>
      <c r="C29" s="6">
        <v>1826968</v>
      </c>
      <c r="D29" s="6">
        <v>0</v>
      </c>
      <c r="E29" s="7">
        <v>3000000</v>
      </c>
      <c r="F29" s="8">
        <v>3000000</v>
      </c>
      <c r="G29" s="8">
        <v>100000</v>
      </c>
      <c r="H29" s="8">
        <v>100000</v>
      </c>
      <c r="I29" s="8">
        <v>1500000</v>
      </c>
      <c r="J29" s="8">
        <v>1700000</v>
      </c>
      <c r="K29" s="8">
        <v>-1362446</v>
      </c>
      <c r="L29" s="8">
        <v>100000</v>
      </c>
      <c r="M29" s="8">
        <v>439052</v>
      </c>
      <c r="N29" s="8">
        <v>-823394</v>
      </c>
      <c r="O29" s="8">
        <v>100000</v>
      </c>
      <c r="P29" s="8">
        <v>-452102</v>
      </c>
      <c r="Q29" s="8">
        <v>564927</v>
      </c>
      <c r="R29" s="8">
        <v>212825</v>
      </c>
      <c r="S29" s="8">
        <v>-428117</v>
      </c>
      <c r="T29" s="8">
        <v>65426</v>
      </c>
      <c r="U29" s="8">
        <v>33034</v>
      </c>
      <c r="V29" s="8">
        <v>-329657</v>
      </c>
      <c r="W29" s="8">
        <v>759774</v>
      </c>
      <c r="X29" s="8">
        <v>3000000</v>
      </c>
      <c r="Y29" s="8">
        <v>-2240226</v>
      </c>
      <c r="Z29" s="2">
        <v>-74.67</v>
      </c>
      <c r="AA29" s="6">
        <v>3000000</v>
      </c>
    </row>
    <row r="30" spans="1:27" ht="13.5">
      <c r="A30" s="25" t="s">
        <v>56</v>
      </c>
      <c r="B30" s="24"/>
      <c r="C30" s="6">
        <v>149690322</v>
      </c>
      <c r="D30" s="6">
        <v>0</v>
      </c>
      <c r="E30" s="7">
        <v>163401194</v>
      </c>
      <c r="F30" s="8">
        <v>163401194</v>
      </c>
      <c r="G30" s="8">
        <v>37442647</v>
      </c>
      <c r="H30" s="8">
        <v>1338596</v>
      </c>
      <c r="I30" s="8">
        <v>500000</v>
      </c>
      <c r="J30" s="8">
        <v>39281243</v>
      </c>
      <c r="K30" s="8">
        <v>14760281</v>
      </c>
      <c r="L30" s="8">
        <v>1474135</v>
      </c>
      <c r="M30" s="8">
        <v>-8695395</v>
      </c>
      <c r="N30" s="8">
        <v>7539021</v>
      </c>
      <c r="O30" s="8">
        <v>16950194</v>
      </c>
      <c r="P30" s="8">
        <v>1394901</v>
      </c>
      <c r="Q30" s="8">
        <v>301864</v>
      </c>
      <c r="R30" s="8">
        <v>18646959</v>
      </c>
      <c r="S30" s="8">
        <v>871420</v>
      </c>
      <c r="T30" s="8">
        <v>2212181</v>
      </c>
      <c r="U30" s="8">
        <v>1579239</v>
      </c>
      <c r="V30" s="8">
        <v>4662840</v>
      </c>
      <c r="W30" s="8">
        <v>70130063</v>
      </c>
      <c r="X30" s="8">
        <v>163401201</v>
      </c>
      <c r="Y30" s="8">
        <v>-93271138</v>
      </c>
      <c r="Z30" s="2">
        <v>-57.08</v>
      </c>
      <c r="AA30" s="6">
        <v>163401194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10100000</v>
      </c>
      <c r="F31" s="8">
        <v>10099432</v>
      </c>
      <c r="G31" s="8">
        <v>1638754</v>
      </c>
      <c r="H31" s="8">
        <v>516132</v>
      </c>
      <c r="I31" s="8">
        <v>3018117</v>
      </c>
      <c r="J31" s="8">
        <v>5173003</v>
      </c>
      <c r="K31" s="8">
        <v>832586</v>
      </c>
      <c r="L31" s="8">
        <v>333745</v>
      </c>
      <c r="M31" s="8">
        <v>692125</v>
      </c>
      <c r="N31" s="8">
        <v>1858456</v>
      </c>
      <c r="O31" s="8">
        <v>423379</v>
      </c>
      <c r="P31" s="8">
        <v>1330198</v>
      </c>
      <c r="Q31" s="8">
        <v>311387</v>
      </c>
      <c r="R31" s="8">
        <v>2064964</v>
      </c>
      <c r="S31" s="8">
        <v>325854</v>
      </c>
      <c r="T31" s="8">
        <v>644899</v>
      </c>
      <c r="U31" s="8">
        <v>987197</v>
      </c>
      <c r="V31" s="8">
        <v>1957950</v>
      </c>
      <c r="W31" s="8">
        <v>11054373</v>
      </c>
      <c r="X31" s="8">
        <v>10100000</v>
      </c>
      <c r="Y31" s="8">
        <v>954373</v>
      </c>
      <c r="Z31" s="2">
        <v>9.45</v>
      </c>
      <c r="AA31" s="6">
        <v>10099432</v>
      </c>
    </row>
    <row r="32" spans="1:27" ht="13.5">
      <c r="A32" s="25" t="s">
        <v>58</v>
      </c>
      <c r="B32" s="24"/>
      <c r="C32" s="6">
        <v>4676521</v>
      </c>
      <c r="D32" s="6">
        <v>0</v>
      </c>
      <c r="E32" s="7">
        <v>15300000</v>
      </c>
      <c r="F32" s="8">
        <v>15780768</v>
      </c>
      <c r="G32" s="8">
        <v>310118</v>
      </c>
      <c r="H32" s="8">
        <v>51409</v>
      </c>
      <c r="I32" s="8">
        <v>130105</v>
      </c>
      <c r="J32" s="8">
        <v>491632</v>
      </c>
      <c r="K32" s="8">
        <v>242992</v>
      </c>
      <c r="L32" s="8">
        <v>54806</v>
      </c>
      <c r="M32" s="8">
        <v>149739</v>
      </c>
      <c r="N32" s="8">
        <v>447537</v>
      </c>
      <c r="O32" s="8">
        <v>211670</v>
      </c>
      <c r="P32" s="8">
        <v>186574</v>
      </c>
      <c r="Q32" s="8">
        <v>207460</v>
      </c>
      <c r="R32" s="8">
        <v>605704</v>
      </c>
      <c r="S32" s="8">
        <v>54991</v>
      </c>
      <c r="T32" s="8">
        <v>54991</v>
      </c>
      <c r="U32" s="8">
        <v>67721</v>
      </c>
      <c r="V32" s="8">
        <v>177703</v>
      </c>
      <c r="W32" s="8">
        <v>1722576</v>
      </c>
      <c r="X32" s="8">
        <v>15299999</v>
      </c>
      <c r="Y32" s="8">
        <v>-13577423</v>
      </c>
      <c r="Z32" s="2">
        <v>-88.74</v>
      </c>
      <c r="AA32" s="6">
        <v>15780768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38526420</v>
      </c>
      <c r="F33" s="8">
        <v>38526420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38526420</v>
      </c>
      <c r="Y33" s="8">
        <v>-38526420</v>
      </c>
      <c r="Z33" s="2">
        <v>-100</v>
      </c>
      <c r="AA33" s="6">
        <v>38526420</v>
      </c>
    </row>
    <row r="34" spans="1:27" ht="13.5">
      <c r="A34" s="25" t="s">
        <v>60</v>
      </c>
      <c r="B34" s="24"/>
      <c r="C34" s="6">
        <v>103672885</v>
      </c>
      <c r="D34" s="6">
        <v>0</v>
      </c>
      <c r="E34" s="7">
        <v>72763708</v>
      </c>
      <c r="F34" s="8">
        <v>66067414</v>
      </c>
      <c r="G34" s="8">
        <v>11209236</v>
      </c>
      <c r="H34" s="8">
        <v>8705851</v>
      </c>
      <c r="I34" s="8">
        <v>6517932</v>
      </c>
      <c r="J34" s="8">
        <v>26433019</v>
      </c>
      <c r="K34" s="8">
        <v>5683698</v>
      </c>
      <c r="L34" s="8">
        <v>3318439</v>
      </c>
      <c r="M34" s="8">
        <v>4827273</v>
      </c>
      <c r="N34" s="8">
        <v>13829410</v>
      </c>
      <c r="O34" s="8">
        <v>3606479</v>
      </c>
      <c r="P34" s="8">
        <v>5784576</v>
      </c>
      <c r="Q34" s="8">
        <v>3959449</v>
      </c>
      <c r="R34" s="8">
        <v>13350504</v>
      </c>
      <c r="S34" s="8">
        <v>4643082</v>
      </c>
      <c r="T34" s="8">
        <v>7199598</v>
      </c>
      <c r="U34" s="8">
        <v>56574723</v>
      </c>
      <c r="V34" s="8">
        <v>68417403</v>
      </c>
      <c r="W34" s="8">
        <v>122030336</v>
      </c>
      <c r="X34" s="8">
        <v>72766231</v>
      </c>
      <c r="Y34" s="8">
        <v>49264105</v>
      </c>
      <c r="Z34" s="2">
        <v>67.7</v>
      </c>
      <c r="AA34" s="6">
        <v>66067414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590267892</v>
      </c>
      <c r="D36" s="33">
        <f>SUM(D25:D35)</f>
        <v>0</v>
      </c>
      <c r="E36" s="34">
        <f t="shared" si="1"/>
        <v>587460936</v>
      </c>
      <c r="F36" s="35">
        <f t="shared" si="1"/>
        <v>587460936</v>
      </c>
      <c r="G36" s="35">
        <f t="shared" si="1"/>
        <v>66406325</v>
      </c>
      <c r="H36" s="35">
        <f t="shared" si="1"/>
        <v>26242522</v>
      </c>
      <c r="I36" s="35">
        <f t="shared" si="1"/>
        <v>27812060</v>
      </c>
      <c r="J36" s="35">
        <f t="shared" si="1"/>
        <v>120460907</v>
      </c>
      <c r="K36" s="35">
        <f t="shared" si="1"/>
        <v>35818406</v>
      </c>
      <c r="L36" s="35">
        <f t="shared" si="1"/>
        <v>20775776</v>
      </c>
      <c r="M36" s="35">
        <f t="shared" si="1"/>
        <v>13133328</v>
      </c>
      <c r="N36" s="35">
        <f t="shared" si="1"/>
        <v>69727510</v>
      </c>
      <c r="O36" s="35">
        <f t="shared" si="1"/>
        <v>37212512</v>
      </c>
      <c r="P36" s="35">
        <f t="shared" si="1"/>
        <v>23676499</v>
      </c>
      <c r="Q36" s="35">
        <f t="shared" si="1"/>
        <v>20539039</v>
      </c>
      <c r="R36" s="35">
        <f t="shared" si="1"/>
        <v>81428050</v>
      </c>
      <c r="S36" s="35">
        <f t="shared" si="1"/>
        <v>21810944</v>
      </c>
      <c r="T36" s="35">
        <f t="shared" si="1"/>
        <v>25331307</v>
      </c>
      <c r="U36" s="35">
        <f t="shared" si="1"/>
        <v>74422596</v>
      </c>
      <c r="V36" s="35">
        <f t="shared" si="1"/>
        <v>121564847</v>
      </c>
      <c r="W36" s="35">
        <f t="shared" si="1"/>
        <v>393181314</v>
      </c>
      <c r="X36" s="35">
        <f t="shared" si="1"/>
        <v>587463434</v>
      </c>
      <c r="Y36" s="35">
        <f t="shared" si="1"/>
        <v>-194282120</v>
      </c>
      <c r="Z36" s="36">
        <f>+IF(X36&lt;&gt;0,+(Y36/X36)*100,0)</f>
        <v>-33.0713553824356</v>
      </c>
      <c r="AA36" s="33">
        <f>SUM(AA25:AA35)</f>
        <v>587460936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-51246409</v>
      </c>
      <c r="D38" s="46">
        <f>+D22-D36</f>
        <v>0</v>
      </c>
      <c r="E38" s="47">
        <f t="shared" si="2"/>
        <v>-103776004</v>
      </c>
      <c r="F38" s="48">
        <f t="shared" si="2"/>
        <v>-102913936</v>
      </c>
      <c r="G38" s="48">
        <f t="shared" si="2"/>
        <v>12539247</v>
      </c>
      <c r="H38" s="48">
        <f t="shared" si="2"/>
        <v>4224581</v>
      </c>
      <c r="I38" s="48">
        <f t="shared" si="2"/>
        <v>6897647</v>
      </c>
      <c r="J38" s="48">
        <f t="shared" si="2"/>
        <v>23661475</v>
      </c>
      <c r="K38" s="48">
        <f t="shared" si="2"/>
        <v>-25617067</v>
      </c>
      <c r="L38" s="48">
        <f t="shared" si="2"/>
        <v>29784620</v>
      </c>
      <c r="M38" s="48">
        <f t="shared" si="2"/>
        <v>-6835874</v>
      </c>
      <c r="N38" s="48">
        <f t="shared" si="2"/>
        <v>-2668321</v>
      </c>
      <c r="O38" s="48">
        <f t="shared" si="2"/>
        <v>57591512</v>
      </c>
      <c r="P38" s="48">
        <f t="shared" si="2"/>
        <v>-8791452</v>
      </c>
      <c r="Q38" s="48">
        <f t="shared" si="2"/>
        <v>30942657</v>
      </c>
      <c r="R38" s="48">
        <f t="shared" si="2"/>
        <v>79742717</v>
      </c>
      <c r="S38" s="48">
        <f t="shared" si="2"/>
        <v>7367623</v>
      </c>
      <c r="T38" s="48">
        <f t="shared" si="2"/>
        <v>-3703093</v>
      </c>
      <c r="U38" s="48">
        <f t="shared" si="2"/>
        <v>-50264183</v>
      </c>
      <c r="V38" s="48">
        <f t="shared" si="2"/>
        <v>-46599653</v>
      </c>
      <c r="W38" s="48">
        <f t="shared" si="2"/>
        <v>54136218</v>
      </c>
      <c r="X38" s="48">
        <f>IF(F22=F36,0,X22-X36)</f>
        <v>-103778498</v>
      </c>
      <c r="Y38" s="48">
        <f t="shared" si="2"/>
        <v>157914716</v>
      </c>
      <c r="Z38" s="49">
        <f>+IF(X38&lt;&gt;0,+(Y38/X38)*100,0)</f>
        <v>-152.16515852831094</v>
      </c>
      <c r="AA38" s="46">
        <f>+AA22-AA36</f>
        <v>-102913936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44881000</v>
      </c>
      <c r="F39" s="8">
        <v>47252200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19854578</v>
      </c>
      <c r="P39" s="8">
        <v>2371200</v>
      </c>
      <c r="Q39" s="8">
        <v>15680901</v>
      </c>
      <c r="R39" s="8">
        <v>37906679</v>
      </c>
      <c r="S39" s="8">
        <v>46633</v>
      </c>
      <c r="T39" s="8">
        <v>5870770</v>
      </c>
      <c r="U39" s="8">
        <v>16816997</v>
      </c>
      <c r="V39" s="8">
        <v>22734400</v>
      </c>
      <c r="W39" s="8">
        <v>60641079</v>
      </c>
      <c r="X39" s="8">
        <v>44881000</v>
      </c>
      <c r="Y39" s="8">
        <v>15760079</v>
      </c>
      <c r="Z39" s="2">
        <v>35.12</v>
      </c>
      <c r="AA39" s="6">
        <v>47252200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-51246409</v>
      </c>
      <c r="D42" s="55">
        <f>SUM(D38:D41)</f>
        <v>0</v>
      </c>
      <c r="E42" s="56">
        <f t="shared" si="3"/>
        <v>-58895004</v>
      </c>
      <c r="F42" s="57">
        <f t="shared" si="3"/>
        <v>-55661736</v>
      </c>
      <c r="G42" s="57">
        <f t="shared" si="3"/>
        <v>12539247</v>
      </c>
      <c r="H42" s="57">
        <f t="shared" si="3"/>
        <v>4224581</v>
      </c>
      <c r="I42" s="57">
        <f t="shared" si="3"/>
        <v>6897647</v>
      </c>
      <c r="J42" s="57">
        <f t="shared" si="3"/>
        <v>23661475</v>
      </c>
      <c r="K42" s="57">
        <f t="shared" si="3"/>
        <v>-25617067</v>
      </c>
      <c r="L42" s="57">
        <f t="shared" si="3"/>
        <v>29784620</v>
      </c>
      <c r="M42" s="57">
        <f t="shared" si="3"/>
        <v>-6835874</v>
      </c>
      <c r="N42" s="57">
        <f t="shared" si="3"/>
        <v>-2668321</v>
      </c>
      <c r="O42" s="57">
        <f t="shared" si="3"/>
        <v>77446090</v>
      </c>
      <c r="P42" s="57">
        <f t="shared" si="3"/>
        <v>-6420252</v>
      </c>
      <c r="Q42" s="57">
        <f t="shared" si="3"/>
        <v>46623558</v>
      </c>
      <c r="R42" s="57">
        <f t="shared" si="3"/>
        <v>117649396</v>
      </c>
      <c r="S42" s="57">
        <f t="shared" si="3"/>
        <v>7414256</v>
      </c>
      <c r="T42" s="57">
        <f t="shared" si="3"/>
        <v>2167677</v>
      </c>
      <c r="U42" s="57">
        <f t="shared" si="3"/>
        <v>-33447186</v>
      </c>
      <c r="V42" s="57">
        <f t="shared" si="3"/>
        <v>-23865253</v>
      </c>
      <c r="W42" s="57">
        <f t="shared" si="3"/>
        <v>114777297</v>
      </c>
      <c r="X42" s="57">
        <f t="shared" si="3"/>
        <v>-58897498</v>
      </c>
      <c r="Y42" s="57">
        <f t="shared" si="3"/>
        <v>173674795</v>
      </c>
      <c r="Z42" s="58">
        <f>+IF(X42&lt;&gt;0,+(Y42/X42)*100,0)</f>
        <v>-294.8763545099997</v>
      </c>
      <c r="AA42" s="55">
        <f>SUM(AA38:AA41)</f>
        <v>-55661736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-51246409</v>
      </c>
      <c r="D44" s="63">
        <f>+D42-D43</f>
        <v>0</v>
      </c>
      <c r="E44" s="64">
        <f t="shared" si="4"/>
        <v>-58895004</v>
      </c>
      <c r="F44" s="65">
        <f t="shared" si="4"/>
        <v>-55661736</v>
      </c>
      <c r="G44" s="65">
        <f t="shared" si="4"/>
        <v>12539247</v>
      </c>
      <c r="H44" s="65">
        <f t="shared" si="4"/>
        <v>4224581</v>
      </c>
      <c r="I44" s="65">
        <f t="shared" si="4"/>
        <v>6897647</v>
      </c>
      <c r="J44" s="65">
        <f t="shared" si="4"/>
        <v>23661475</v>
      </c>
      <c r="K44" s="65">
        <f t="shared" si="4"/>
        <v>-25617067</v>
      </c>
      <c r="L44" s="65">
        <f t="shared" si="4"/>
        <v>29784620</v>
      </c>
      <c r="M44" s="65">
        <f t="shared" si="4"/>
        <v>-6835874</v>
      </c>
      <c r="N44" s="65">
        <f t="shared" si="4"/>
        <v>-2668321</v>
      </c>
      <c r="O44" s="65">
        <f t="shared" si="4"/>
        <v>77446090</v>
      </c>
      <c r="P44" s="65">
        <f t="shared" si="4"/>
        <v>-6420252</v>
      </c>
      <c r="Q44" s="65">
        <f t="shared" si="4"/>
        <v>46623558</v>
      </c>
      <c r="R44" s="65">
        <f t="shared" si="4"/>
        <v>117649396</v>
      </c>
      <c r="S44" s="65">
        <f t="shared" si="4"/>
        <v>7414256</v>
      </c>
      <c r="T44" s="65">
        <f t="shared" si="4"/>
        <v>2167677</v>
      </c>
      <c r="U44" s="65">
        <f t="shared" si="4"/>
        <v>-33447186</v>
      </c>
      <c r="V44" s="65">
        <f t="shared" si="4"/>
        <v>-23865253</v>
      </c>
      <c r="W44" s="65">
        <f t="shared" si="4"/>
        <v>114777297</v>
      </c>
      <c r="X44" s="65">
        <f t="shared" si="4"/>
        <v>-58897498</v>
      </c>
      <c r="Y44" s="65">
        <f t="shared" si="4"/>
        <v>173674795</v>
      </c>
      <c r="Z44" s="66">
        <f>+IF(X44&lt;&gt;0,+(Y44/X44)*100,0)</f>
        <v>-294.8763545099997</v>
      </c>
      <c r="AA44" s="63">
        <f>+AA42-AA43</f>
        <v>-55661736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-51246409</v>
      </c>
      <c r="D46" s="55">
        <f>SUM(D44:D45)</f>
        <v>0</v>
      </c>
      <c r="E46" s="56">
        <f t="shared" si="5"/>
        <v>-58895004</v>
      </c>
      <c r="F46" s="57">
        <f t="shared" si="5"/>
        <v>-55661736</v>
      </c>
      <c r="G46" s="57">
        <f t="shared" si="5"/>
        <v>12539247</v>
      </c>
      <c r="H46" s="57">
        <f t="shared" si="5"/>
        <v>4224581</v>
      </c>
      <c r="I46" s="57">
        <f t="shared" si="5"/>
        <v>6897647</v>
      </c>
      <c r="J46" s="57">
        <f t="shared" si="5"/>
        <v>23661475</v>
      </c>
      <c r="K46" s="57">
        <f t="shared" si="5"/>
        <v>-25617067</v>
      </c>
      <c r="L46" s="57">
        <f t="shared" si="5"/>
        <v>29784620</v>
      </c>
      <c r="M46" s="57">
        <f t="shared" si="5"/>
        <v>-6835874</v>
      </c>
      <c r="N46" s="57">
        <f t="shared" si="5"/>
        <v>-2668321</v>
      </c>
      <c r="O46" s="57">
        <f t="shared" si="5"/>
        <v>77446090</v>
      </c>
      <c r="P46" s="57">
        <f t="shared" si="5"/>
        <v>-6420252</v>
      </c>
      <c r="Q46" s="57">
        <f t="shared" si="5"/>
        <v>46623558</v>
      </c>
      <c r="R46" s="57">
        <f t="shared" si="5"/>
        <v>117649396</v>
      </c>
      <c r="S46" s="57">
        <f t="shared" si="5"/>
        <v>7414256</v>
      </c>
      <c r="T46" s="57">
        <f t="shared" si="5"/>
        <v>2167677</v>
      </c>
      <c r="U46" s="57">
        <f t="shared" si="5"/>
        <v>-33447186</v>
      </c>
      <c r="V46" s="57">
        <f t="shared" si="5"/>
        <v>-23865253</v>
      </c>
      <c r="W46" s="57">
        <f t="shared" si="5"/>
        <v>114777297</v>
      </c>
      <c r="X46" s="57">
        <f t="shared" si="5"/>
        <v>-58897498</v>
      </c>
      <c r="Y46" s="57">
        <f t="shared" si="5"/>
        <v>173674795</v>
      </c>
      <c r="Z46" s="58">
        <f>+IF(X46&lt;&gt;0,+(Y46/X46)*100,0)</f>
        <v>-294.8763545099997</v>
      </c>
      <c r="AA46" s="55">
        <f>SUM(AA44:AA45)</f>
        <v>-55661736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-51246409</v>
      </c>
      <c r="D48" s="71">
        <f>SUM(D46:D47)</f>
        <v>0</v>
      </c>
      <c r="E48" s="72">
        <f t="shared" si="6"/>
        <v>-58895004</v>
      </c>
      <c r="F48" s="73">
        <f t="shared" si="6"/>
        <v>-55661736</v>
      </c>
      <c r="G48" s="73">
        <f t="shared" si="6"/>
        <v>12539247</v>
      </c>
      <c r="H48" s="74">
        <f t="shared" si="6"/>
        <v>4224581</v>
      </c>
      <c r="I48" s="74">
        <f t="shared" si="6"/>
        <v>6897647</v>
      </c>
      <c r="J48" s="74">
        <f t="shared" si="6"/>
        <v>23661475</v>
      </c>
      <c r="K48" s="74">
        <f t="shared" si="6"/>
        <v>-25617067</v>
      </c>
      <c r="L48" s="74">
        <f t="shared" si="6"/>
        <v>29784620</v>
      </c>
      <c r="M48" s="73">
        <f t="shared" si="6"/>
        <v>-6835874</v>
      </c>
      <c r="N48" s="73">
        <f t="shared" si="6"/>
        <v>-2668321</v>
      </c>
      <c r="O48" s="74">
        <f t="shared" si="6"/>
        <v>77446090</v>
      </c>
      <c r="P48" s="74">
        <f t="shared" si="6"/>
        <v>-6420252</v>
      </c>
      <c r="Q48" s="74">
        <f t="shared" si="6"/>
        <v>46623558</v>
      </c>
      <c r="R48" s="74">
        <f t="shared" si="6"/>
        <v>117649396</v>
      </c>
      <c r="S48" s="74">
        <f t="shared" si="6"/>
        <v>7414256</v>
      </c>
      <c r="T48" s="73">
        <f t="shared" si="6"/>
        <v>2167677</v>
      </c>
      <c r="U48" s="73">
        <f t="shared" si="6"/>
        <v>-33447186</v>
      </c>
      <c r="V48" s="74">
        <f t="shared" si="6"/>
        <v>-23865253</v>
      </c>
      <c r="W48" s="74">
        <f t="shared" si="6"/>
        <v>114777297</v>
      </c>
      <c r="X48" s="74">
        <f t="shared" si="6"/>
        <v>-58897498</v>
      </c>
      <c r="Y48" s="74">
        <f t="shared" si="6"/>
        <v>173674795</v>
      </c>
      <c r="Z48" s="75">
        <f>+IF(X48&lt;&gt;0,+(Y48/X48)*100,0)</f>
        <v>-294.8763545099997</v>
      </c>
      <c r="AA48" s="76">
        <f>SUM(AA46:AA47)</f>
        <v>-55661736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16766245</v>
      </c>
      <c r="D5" s="6">
        <v>0</v>
      </c>
      <c r="E5" s="7">
        <v>23320000</v>
      </c>
      <c r="F5" s="8">
        <v>36557000</v>
      </c>
      <c r="G5" s="8">
        <v>2029897</v>
      </c>
      <c r="H5" s="8">
        <v>1300871</v>
      </c>
      <c r="I5" s="8">
        <v>1296331</v>
      </c>
      <c r="J5" s="8">
        <v>4627099</v>
      </c>
      <c r="K5" s="8">
        <v>1293187</v>
      </c>
      <c r="L5" s="8">
        <v>1297083</v>
      </c>
      <c r="M5" s="8">
        <v>1297173</v>
      </c>
      <c r="N5" s="8">
        <v>3887443</v>
      </c>
      <c r="O5" s="8">
        <v>1353224</v>
      </c>
      <c r="P5" s="8">
        <v>1290994</v>
      </c>
      <c r="Q5" s="8">
        <v>1291839</v>
      </c>
      <c r="R5" s="8">
        <v>3936057</v>
      </c>
      <c r="S5" s="8">
        <v>1332214</v>
      </c>
      <c r="T5" s="8">
        <v>1292986</v>
      </c>
      <c r="U5" s="8">
        <v>949374</v>
      </c>
      <c r="V5" s="8">
        <v>3574574</v>
      </c>
      <c r="W5" s="8">
        <v>16025173</v>
      </c>
      <c r="X5" s="8">
        <v>23320000</v>
      </c>
      <c r="Y5" s="8">
        <v>-7294827</v>
      </c>
      <c r="Z5" s="2">
        <v>-31.28</v>
      </c>
      <c r="AA5" s="6">
        <v>36557000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35997676</v>
      </c>
      <c r="D7" s="6">
        <v>0</v>
      </c>
      <c r="E7" s="7">
        <v>40500000</v>
      </c>
      <c r="F7" s="8">
        <v>40500000</v>
      </c>
      <c r="G7" s="8">
        <v>1764031</v>
      </c>
      <c r="H7" s="8">
        <v>4044000</v>
      </c>
      <c r="I7" s="8">
        <v>3738240</v>
      </c>
      <c r="J7" s="8">
        <v>9546271</v>
      </c>
      <c r="K7" s="8">
        <v>3596676</v>
      </c>
      <c r="L7" s="8">
        <v>1995272</v>
      </c>
      <c r="M7" s="8">
        <v>200949</v>
      </c>
      <c r="N7" s="8">
        <v>5792897</v>
      </c>
      <c r="O7" s="8">
        <v>1780943</v>
      </c>
      <c r="P7" s="8">
        <v>1153299</v>
      </c>
      <c r="Q7" s="8">
        <v>1910221</v>
      </c>
      <c r="R7" s="8">
        <v>4844463</v>
      </c>
      <c r="S7" s="8">
        <v>1346499</v>
      </c>
      <c r="T7" s="8">
        <v>2125948</v>
      </c>
      <c r="U7" s="8">
        <v>3122109</v>
      </c>
      <c r="V7" s="8">
        <v>6594556</v>
      </c>
      <c r="W7" s="8">
        <v>26778187</v>
      </c>
      <c r="X7" s="8">
        <v>40500000</v>
      </c>
      <c r="Y7" s="8">
        <v>-13721813</v>
      </c>
      <c r="Z7" s="2">
        <v>-33.88</v>
      </c>
      <c r="AA7" s="6">
        <v>40500000</v>
      </c>
    </row>
    <row r="8" spans="1:27" ht="13.5">
      <c r="A8" s="25" t="s">
        <v>35</v>
      </c>
      <c r="B8" s="24"/>
      <c r="C8" s="6">
        <v>36192132</v>
      </c>
      <c r="D8" s="6">
        <v>0</v>
      </c>
      <c r="E8" s="7">
        <v>39220000</v>
      </c>
      <c r="F8" s="8">
        <v>46588000</v>
      </c>
      <c r="G8" s="8">
        <v>3751438</v>
      </c>
      <c r="H8" s="8">
        <v>3828055</v>
      </c>
      <c r="I8" s="8">
        <v>3909557</v>
      </c>
      <c r="J8" s="8">
        <v>11489050</v>
      </c>
      <c r="K8" s="8">
        <v>4200819</v>
      </c>
      <c r="L8" s="8">
        <v>4384078</v>
      </c>
      <c r="M8" s="8">
        <v>3652880</v>
      </c>
      <c r="N8" s="8">
        <v>12237777</v>
      </c>
      <c r="O8" s="8">
        <v>4186691</v>
      </c>
      <c r="P8" s="8">
        <v>4172507</v>
      </c>
      <c r="Q8" s="8">
        <v>3750747</v>
      </c>
      <c r="R8" s="8">
        <v>12109945</v>
      </c>
      <c r="S8" s="8">
        <v>3504117</v>
      </c>
      <c r="T8" s="8">
        <v>3758974</v>
      </c>
      <c r="U8" s="8">
        <v>3609491</v>
      </c>
      <c r="V8" s="8">
        <v>10872582</v>
      </c>
      <c r="W8" s="8">
        <v>46709354</v>
      </c>
      <c r="X8" s="8">
        <v>39220000</v>
      </c>
      <c r="Y8" s="8">
        <v>7489354</v>
      </c>
      <c r="Z8" s="2">
        <v>19.1</v>
      </c>
      <c r="AA8" s="6">
        <v>46588000</v>
      </c>
    </row>
    <row r="9" spans="1:27" ht="13.5">
      <c r="A9" s="25" t="s">
        <v>36</v>
      </c>
      <c r="B9" s="24"/>
      <c r="C9" s="6">
        <v>12364199</v>
      </c>
      <c r="D9" s="6">
        <v>0</v>
      </c>
      <c r="E9" s="7">
        <v>18020000</v>
      </c>
      <c r="F9" s="8">
        <v>22020000</v>
      </c>
      <c r="G9" s="8">
        <v>1652070</v>
      </c>
      <c r="H9" s="8">
        <v>1806958</v>
      </c>
      <c r="I9" s="8">
        <v>1915707</v>
      </c>
      <c r="J9" s="8">
        <v>5374735</v>
      </c>
      <c r="K9" s="8">
        <v>1694150</v>
      </c>
      <c r="L9" s="8">
        <v>1916993</v>
      </c>
      <c r="M9" s="8">
        <v>2006371</v>
      </c>
      <c r="N9" s="8">
        <v>5617514</v>
      </c>
      <c r="O9" s="8">
        <v>2052736</v>
      </c>
      <c r="P9" s="8">
        <v>1957067</v>
      </c>
      <c r="Q9" s="8">
        <v>1841185</v>
      </c>
      <c r="R9" s="8">
        <v>5850988</v>
      </c>
      <c r="S9" s="8">
        <v>1792585</v>
      </c>
      <c r="T9" s="8">
        <v>1861591</v>
      </c>
      <c r="U9" s="8">
        <v>1558563</v>
      </c>
      <c r="V9" s="8">
        <v>5212739</v>
      </c>
      <c r="W9" s="8">
        <v>22055976</v>
      </c>
      <c r="X9" s="8">
        <v>18020000</v>
      </c>
      <c r="Y9" s="8">
        <v>4035976</v>
      </c>
      <c r="Z9" s="2">
        <v>22.4</v>
      </c>
      <c r="AA9" s="6">
        <v>22020000</v>
      </c>
    </row>
    <row r="10" spans="1:27" ht="13.5">
      <c r="A10" s="25" t="s">
        <v>37</v>
      </c>
      <c r="B10" s="24"/>
      <c r="C10" s="6">
        <v>13247892</v>
      </c>
      <c r="D10" s="6">
        <v>0</v>
      </c>
      <c r="E10" s="7">
        <v>18958000</v>
      </c>
      <c r="F10" s="26">
        <v>22958000</v>
      </c>
      <c r="G10" s="26">
        <v>1699708</v>
      </c>
      <c r="H10" s="26">
        <v>1697404</v>
      </c>
      <c r="I10" s="26">
        <v>1884681</v>
      </c>
      <c r="J10" s="26">
        <v>5281793</v>
      </c>
      <c r="K10" s="26">
        <v>1891097</v>
      </c>
      <c r="L10" s="26">
        <v>1891585</v>
      </c>
      <c r="M10" s="26">
        <v>1898518</v>
      </c>
      <c r="N10" s="26">
        <v>5681200</v>
      </c>
      <c r="O10" s="26">
        <v>1896958</v>
      </c>
      <c r="P10" s="26">
        <v>1897806</v>
      </c>
      <c r="Q10" s="26">
        <v>1899020</v>
      </c>
      <c r="R10" s="26">
        <v>5693784</v>
      </c>
      <c r="S10" s="26">
        <v>1895642</v>
      </c>
      <c r="T10" s="26">
        <v>1896898</v>
      </c>
      <c r="U10" s="26">
        <v>1600592</v>
      </c>
      <c r="V10" s="26">
        <v>5393132</v>
      </c>
      <c r="W10" s="26">
        <v>22049909</v>
      </c>
      <c r="X10" s="26">
        <v>18958000</v>
      </c>
      <c r="Y10" s="26">
        <v>3091909</v>
      </c>
      <c r="Z10" s="27">
        <v>16.31</v>
      </c>
      <c r="AA10" s="28">
        <v>22958000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761</v>
      </c>
      <c r="J11" s="8">
        <v>761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761</v>
      </c>
      <c r="X11" s="8"/>
      <c r="Y11" s="8">
        <v>761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433839</v>
      </c>
      <c r="D12" s="6">
        <v>0</v>
      </c>
      <c r="E12" s="7">
        <v>403000</v>
      </c>
      <c r="F12" s="8">
        <v>0</v>
      </c>
      <c r="G12" s="8">
        <v>34138</v>
      </c>
      <c r="H12" s="8">
        <v>33645</v>
      </c>
      <c r="I12" s="8">
        <v>9984</v>
      </c>
      <c r="J12" s="8">
        <v>77767</v>
      </c>
      <c r="K12" s="8">
        <v>40505</v>
      </c>
      <c r="L12" s="8">
        <v>63004</v>
      </c>
      <c r="M12" s="8">
        <v>29612</v>
      </c>
      <c r="N12" s="8">
        <v>133121</v>
      </c>
      <c r="O12" s="8">
        <v>29730</v>
      </c>
      <c r="P12" s="8">
        <v>26048</v>
      </c>
      <c r="Q12" s="8">
        <v>30883</v>
      </c>
      <c r="R12" s="8">
        <v>86661</v>
      </c>
      <c r="S12" s="8">
        <v>41113</v>
      </c>
      <c r="T12" s="8">
        <v>30115</v>
      </c>
      <c r="U12" s="8">
        <v>380220</v>
      </c>
      <c r="V12" s="8">
        <v>451448</v>
      </c>
      <c r="W12" s="8">
        <v>748997</v>
      </c>
      <c r="X12" s="8">
        <v>403000</v>
      </c>
      <c r="Y12" s="8">
        <v>345997</v>
      </c>
      <c r="Z12" s="2">
        <v>85.86</v>
      </c>
      <c r="AA12" s="6">
        <v>0</v>
      </c>
    </row>
    <row r="13" spans="1:27" ht="13.5">
      <c r="A13" s="23" t="s">
        <v>40</v>
      </c>
      <c r="B13" s="29"/>
      <c r="C13" s="6">
        <v>411307</v>
      </c>
      <c r="D13" s="6">
        <v>0</v>
      </c>
      <c r="E13" s="7">
        <v>425000</v>
      </c>
      <c r="F13" s="8">
        <v>500000</v>
      </c>
      <c r="G13" s="8">
        <v>0</v>
      </c>
      <c r="H13" s="8">
        <v>33908</v>
      </c>
      <c r="I13" s="8">
        <v>130325</v>
      </c>
      <c r="J13" s="8">
        <v>164233</v>
      </c>
      <c r="K13" s="8">
        <v>0</v>
      </c>
      <c r="L13" s="8">
        <v>304596</v>
      </c>
      <c r="M13" s="8">
        <v>0</v>
      </c>
      <c r="N13" s="8">
        <v>304596</v>
      </c>
      <c r="O13" s="8">
        <v>82070</v>
      </c>
      <c r="P13" s="8">
        <v>97295</v>
      </c>
      <c r="Q13" s="8">
        <v>23240</v>
      </c>
      <c r="R13" s="8">
        <v>202605</v>
      </c>
      <c r="S13" s="8">
        <v>38147</v>
      </c>
      <c r="T13" s="8">
        <v>23470</v>
      </c>
      <c r="U13" s="8">
        <v>54158</v>
      </c>
      <c r="V13" s="8">
        <v>115775</v>
      </c>
      <c r="W13" s="8">
        <v>787209</v>
      </c>
      <c r="X13" s="8">
        <v>425000</v>
      </c>
      <c r="Y13" s="8">
        <v>362209</v>
      </c>
      <c r="Z13" s="2">
        <v>85.23</v>
      </c>
      <c r="AA13" s="6">
        <v>500000</v>
      </c>
    </row>
    <row r="14" spans="1:27" ht="13.5">
      <c r="A14" s="23" t="s">
        <v>41</v>
      </c>
      <c r="B14" s="29"/>
      <c r="C14" s="6">
        <v>19071015</v>
      </c>
      <c r="D14" s="6">
        <v>0</v>
      </c>
      <c r="E14" s="7">
        <v>18762000</v>
      </c>
      <c r="F14" s="8">
        <v>20600000</v>
      </c>
      <c r="G14" s="8">
        <v>1637738</v>
      </c>
      <c r="H14" s="8">
        <v>1663711</v>
      </c>
      <c r="I14" s="8">
        <v>1702595</v>
      </c>
      <c r="J14" s="8">
        <v>5004044</v>
      </c>
      <c r="K14" s="8">
        <v>1730222</v>
      </c>
      <c r="L14" s="8">
        <v>1774294</v>
      </c>
      <c r="M14" s="8">
        <v>1815730</v>
      </c>
      <c r="N14" s="8">
        <v>5320246</v>
      </c>
      <c r="O14" s="8">
        <v>1592167</v>
      </c>
      <c r="P14" s="8">
        <v>1612221</v>
      </c>
      <c r="Q14" s="8">
        <v>1588685</v>
      </c>
      <c r="R14" s="8">
        <v>4793073</v>
      </c>
      <c r="S14" s="8">
        <v>1656329</v>
      </c>
      <c r="T14" s="8">
        <v>1655778</v>
      </c>
      <c r="U14" s="8">
        <v>1425315</v>
      </c>
      <c r="V14" s="8">
        <v>4737422</v>
      </c>
      <c r="W14" s="8">
        <v>19854785</v>
      </c>
      <c r="X14" s="8">
        <v>18762000</v>
      </c>
      <c r="Y14" s="8">
        <v>1092785</v>
      </c>
      <c r="Z14" s="2">
        <v>5.82</v>
      </c>
      <c r="AA14" s="6">
        <v>20600000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94074</v>
      </c>
      <c r="D16" s="6">
        <v>0</v>
      </c>
      <c r="E16" s="7">
        <v>180000</v>
      </c>
      <c r="F16" s="8">
        <v>0</v>
      </c>
      <c r="G16" s="8">
        <v>14350</v>
      </c>
      <c r="H16" s="8">
        <v>20850</v>
      </c>
      <c r="I16" s="8">
        <v>10450</v>
      </c>
      <c r="J16" s="8">
        <v>45650</v>
      </c>
      <c r="K16" s="8">
        <v>7850</v>
      </c>
      <c r="L16" s="8">
        <v>24650</v>
      </c>
      <c r="M16" s="8">
        <v>9700</v>
      </c>
      <c r="N16" s="8">
        <v>42200</v>
      </c>
      <c r="O16" s="8">
        <v>0</v>
      </c>
      <c r="P16" s="8">
        <v>0</v>
      </c>
      <c r="Q16" s="8">
        <v>14250</v>
      </c>
      <c r="R16" s="8">
        <v>14250</v>
      </c>
      <c r="S16" s="8">
        <v>8400</v>
      </c>
      <c r="T16" s="8">
        <v>11250</v>
      </c>
      <c r="U16" s="8">
        <v>0</v>
      </c>
      <c r="V16" s="8">
        <v>19650</v>
      </c>
      <c r="W16" s="8">
        <v>121750</v>
      </c>
      <c r="X16" s="8">
        <v>180000</v>
      </c>
      <c r="Y16" s="8">
        <v>-58250</v>
      </c>
      <c r="Z16" s="2">
        <v>-32.36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80423038</v>
      </c>
      <c r="D19" s="6">
        <v>0</v>
      </c>
      <c r="E19" s="7">
        <v>82649000</v>
      </c>
      <c r="F19" s="8">
        <v>82649000</v>
      </c>
      <c r="G19" s="8">
        <v>31274000</v>
      </c>
      <c r="H19" s="8">
        <v>2976000</v>
      </c>
      <c r="I19" s="8">
        <v>0</v>
      </c>
      <c r="J19" s="8">
        <v>34250000</v>
      </c>
      <c r="K19" s="8">
        <v>0</v>
      </c>
      <c r="L19" s="8">
        <v>331000</v>
      </c>
      <c r="M19" s="8">
        <v>0</v>
      </c>
      <c r="N19" s="8">
        <v>331000</v>
      </c>
      <c r="O19" s="8">
        <v>1020147</v>
      </c>
      <c r="P19" s="8">
        <v>331000</v>
      </c>
      <c r="Q19" s="8">
        <v>61772</v>
      </c>
      <c r="R19" s="8">
        <v>1412919</v>
      </c>
      <c r="S19" s="8">
        <v>9553000</v>
      </c>
      <c r="T19" s="8">
        <v>11847000</v>
      </c>
      <c r="U19" s="8">
        <v>5346266</v>
      </c>
      <c r="V19" s="8">
        <v>26746266</v>
      </c>
      <c r="W19" s="8">
        <v>62740185</v>
      </c>
      <c r="X19" s="8">
        <v>82649000</v>
      </c>
      <c r="Y19" s="8">
        <v>-19908815</v>
      </c>
      <c r="Z19" s="2">
        <v>-24.09</v>
      </c>
      <c r="AA19" s="6">
        <v>82649000</v>
      </c>
    </row>
    <row r="20" spans="1:27" ht="13.5">
      <c r="A20" s="23" t="s">
        <v>47</v>
      </c>
      <c r="B20" s="29"/>
      <c r="C20" s="6">
        <v>1405572</v>
      </c>
      <c r="D20" s="6">
        <v>0</v>
      </c>
      <c r="E20" s="7">
        <v>904218</v>
      </c>
      <c r="F20" s="26">
        <v>13211000</v>
      </c>
      <c r="G20" s="26">
        <v>1847533</v>
      </c>
      <c r="H20" s="26">
        <v>276599</v>
      </c>
      <c r="I20" s="26">
        <v>162576</v>
      </c>
      <c r="J20" s="26">
        <v>2286708</v>
      </c>
      <c r="K20" s="26">
        <v>80372</v>
      </c>
      <c r="L20" s="26">
        <v>1319888</v>
      </c>
      <c r="M20" s="26">
        <v>2433371</v>
      </c>
      <c r="N20" s="26">
        <v>3833631</v>
      </c>
      <c r="O20" s="26">
        <v>1729335</v>
      </c>
      <c r="P20" s="26">
        <v>1829664</v>
      </c>
      <c r="Q20" s="26">
        <v>1476162</v>
      </c>
      <c r="R20" s="26">
        <v>5035161</v>
      </c>
      <c r="S20" s="26">
        <v>2154567</v>
      </c>
      <c r="T20" s="26">
        <v>1296321</v>
      </c>
      <c r="U20" s="26">
        <v>37452038</v>
      </c>
      <c r="V20" s="26">
        <v>40902926</v>
      </c>
      <c r="W20" s="26">
        <v>52058426</v>
      </c>
      <c r="X20" s="26">
        <v>904363</v>
      </c>
      <c r="Y20" s="26">
        <v>51154063</v>
      </c>
      <c r="Z20" s="27">
        <v>5656.36</v>
      </c>
      <c r="AA20" s="28">
        <v>13211000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13158</v>
      </c>
      <c r="H21" s="8">
        <v>5724</v>
      </c>
      <c r="I21" s="30">
        <v>0</v>
      </c>
      <c r="J21" s="8">
        <v>18882</v>
      </c>
      <c r="K21" s="8">
        <v>0</v>
      </c>
      <c r="L21" s="8">
        <v>0</v>
      </c>
      <c r="M21" s="8">
        <v>0</v>
      </c>
      <c r="N21" s="8">
        <v>0</v>
      </c>
      <c r="O21" s="8">
        <v>91609</v>
      </c>
      <c r="P21" s="30">
        <v>0</v>
      </c>
      <c r="Q21" s="8">
        <v>0</v>
      </c>
      <c r="R21" s="8">
        <v>91609</v>
      </c>
      <c r="S21" s="8">
        <v>0</v>
      </c>
      <c r="T21" s="8">
        <v>0</v>
      </c>
      <c r="U21" s="8">
        <v>0</v>
      </c>
      <c r="V21" s="8">
        <v>0</v>
      </c>
      <c r="W21" s="30">
        <v>110491</v>
      </c>
      <c r="X21" s="8"/>
      <c r="Y21" s="8">
        <v>110491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216406989</v>
      </c>
      <c r="D22" s="33">
        <f>SUM(D5:D21)</f>
        <v>0</v>
      </c>
      <c r="E22" s="34">
        <f t="shared" si="0"/>
        <v>243341218</v>
      </c>
      <c r="F22" s="35">
        <f t="shared" si="0"/>
        <v>285583000</v>
      </c>
      <c r="G22" s="35">
        <f t="shared" si="0"/>
        <v>45718061</v>
      </c>
      <c r="H22" s="35">
        <f t="shared" si="0"/>
        <v>17687725</v>
      </c>
      <c r="I22" s="35">
        <f t="shared" si="0"/>
        <v>14761207</v>
      </c>
      <c r="J22" s="35">
        <f t="shared" si="0"/>
        <v>78166993</v>
      </c>
      <c r="K22" s="35">
        <f t="shared" si="0"/>
        <v>14534878</v>
      </c>
      <c r="L22" s="35">
        <f t="shared" si="0"/>
        <v>15302443</v>
      </c>
      <c r="M22" s="35">
        <f t="shared" si="0"/>
        <v>13344304</v>
      </c>
      <c r="N22" s="35">
        <f t="shared" si="0"/>
        <v>43181625</v>
      </c>
      <c r="O22" s="35">
        <f t="shared" si="0"/>
        <v>15815610</v>
      </c>
      <c r="P22" s="35">
        <f t="shared" si="0"/>
        <v>14367901</v>
      </c>
      <c r="Q22" s="35">
        <f t="shared" si="0"/>
        <v>13888004</v>
      </c>
      <c r="R22" s="35">
        <f t="shared" si="0"/>
        <v>44071515</v>
      </c>
      <c r="S22" s="35">
        <f t="shared" si="0"/>
        <v>23322613</v>
      </c>
      <c r="T22" s="35">
        <f t="shared" si="0"/>
        <v>25800331</v>
      </c>
      <c r="U22" s="35">
        <f t="shared" si="0"/>
        <v>55498126</v>
      </c>
      <c r="V22" s="35">
        <f t="shared" si="0"/>
        <v>104621070</v>
      </c>
      <c r="W22" s="35">
        <f t="shared" si="0"/>
        <v>270041203</v>
      </c>
      <c r="X22" s="35">
        <f t="shared" si="0"/>
        <v>243341363</v>
      </c>
      <c r="Y22" s="35">
        <f t="shared" si="0"/>
        <v>26699840</v>
      </c>
      <c r="Z22" s="36">
        <f>+IF(X22&lt;&gt;0,+(Y22/X22)*100,0)</f>
        <v>10.9721749195594</v>
      </c>
      <c r="AA22" s="33">
        <f>SUM(AA5:AA21)</f>
        <v>285583000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60352003</v>
      </c>
      <c r="F25" s="8">
        <v>59099120</v>
      </c>
      <c r="G25" s="8">
        <v>5602328</v>
      </c>
      <c r="H25" s="8">
        <v>5518799</v>
      </c>
      <c r="I25" s="8">
        <v>5706747</v>
      </c>
      <c r="J25" s="8">
        <v>16827874</v>
      </c>
      <c r="K25" s="8">
        <v>5995690</v>
      </c>
      <c r="L25" s="8">
        <v>5900342</v>
      </c>
      <c r="M25" s="8">
        <v>6082489</v>
      </c>
      <c r="N25" s="8">
        <v>17978521</v>
      </c>
      <c r="O25" s="8">
        <v>5935190</v>
      </c>
      <c r="P25" s="8">
        <v>5913373</v>
      </c>
      <c r="Q25" s="8">
        <v>5973084</v>
      </c>
      <c r="R25" s="8">
        <v>17821647</v>
      </c>
      <c r="S25" s="8">
        <v>5855875</v>
      </c>
      <c r="T25" s="8">
        <v>5805496</v>
      </c>
      <c r="U25" s="8">
        <v>7222912</v>
      </c>
      <c r="V25" s="8">
        <v>18884283</v>
      </c>
      <c r="W25" s="8">
        <v>71512325</v>
      </c>
      <c r="X25" s="8">
        <v>60352003</v>
      </c>
      <c r="Y25" s="8">
        <v>11160322</v>
      </c>
      <c r="Z25" s="2">
        <v>18.49</v>
      </c>
      <c r="AA25" s="6">
        <v>59099120</v>
      </c>
    </row>
    <row r="26" spans="1:27" ht="13.5">
      <c r="A26" s="25" t="s">
        <v>52</v>
      </c>
      <c r="B26" s="24"/>
      <c r="C26" s="6">
        <v>5379214</v>
      </c>
      <c r="D26" s="6">
        <v>0</v>
      </c>
      <c r="E26" s="7">
        <v>6243389</v>
      </c>
      <c r="F26" s="8">
        <v>6161000</v>
      </c>
      <c r="G26" s="8">
        <v>623535</v>
      </c>
      <c r="H26" s="8">
        <v>618171</v>
      </c>
      <c r="I26" s="8">
        <v>604472</v>
      </c>
      <c r="J26" s="8">
        <v>1846178</v>
      </c>
      <c r="K26" s="8">
        <v>400672</v>
      </c>
      <c r="L26" s="8">
        <v>825720</v>
      </c>
      <c r="M26" s="8">
        <v>603765</v>
      </c>
      <c r="N26" s="8">
        <v>1830157</v>
      </c>
      <c r="O26" s="8">
        <v>596195</v>
      </c>
      <c r="P26" s="8">
        <v>603128</v>
      </c>
      <c r="Q26" s="8">
        <v>605392</v>
      </c>
      <c r="R26" s="8">
        <v>1804715</v>
      </c>
      <c r="S26" s="8">
        <v>794518</v>
      </c>
      <c r="T26" s="8">
        <v>633422</v>
      </c>
      <c r="U26" s="8">
        <v>560365</v>
      </c>
      <c r="V26" s="8">
        <v>1988305</v>
      </c>
      <c r="W26" s="8">
        <v>7469355</v>
      </c>
      <c r="X26" s="8">
        <v>6243389</v>
      </c>
      <c r="Y26" s="8">
        <v>1225966</v>
      </c>
      <c r="Z26" s="2">
        <v>19.64</v>
      </c>
      <c r="AA26" s="6">
        <v>6161000</v>
      </c>
    </row>
    <row r="27" spans="1:27" ht="13.5">
      <c r="A27" s="25" t="s">
        <v>53</v>
      </c>
      <c r="B27" s="24"/>
      <c r="C27" s="6">
        <v>95804024</v>
      </c>
      <c r="D27" s="6">
        <v>0</v>
      </c>
      <c r="E27" s="7">
        <v>33020000</v>
      </c>
      <c r="F27" s="8">
        <v>43234190</v>
      </c>
      <c r="G27" s="8">
        <v>8828706</v>
      </c>
      <c r="H27" s="8">
        <v>93287</v>
      </c>
      <c r="I27" s="8">
        <v>94296</v>
      </c>
      <c r="J27" s="8">
        <v>9016289</v>
      </c>
      <c r="K27" s="8">
        <v>4030</v>
      </c>
      <c r="L27" s="8">
        <v>125131</v>
      </c>
      <c r="M27" s="8">
        <v>14436</v>
      </c>
      <c r="N27" s="8">
        <v>143597</v>
      </c>
      <c r="O27" s="8">
        <v>40822757</v>
      </c>
      <c r="P27" s="8">
        <v>24832</v>
      </c>
      <c r="Q27" s="8">
        <v>-55831</v>
      </c>
      <c r="R27" s="8">
        <v>40791758</v>
      </c>
      <c r="S27" s="8">
        <v>-5870</v>
      </c>
      <c r="T27" s="8">
        <v>3357603</v>
      </c>
      <c r="U27" s="8">
        <v>-13628212</v>
      </c>
      <c r="V27" s="8">
        <v>-10276479</v>
      </c>
      <c r="W27" s="8">
        <v>39675165</v>
      </c>
      <c r="X27" s="8">
        <v>33020000</v>
      </c>
      <c r="Y27" s="8">
        <v>6655165</v>
      </c>
      <c r="Z27" s="2">
        <v>20.15</v>
      </c>
      <c r="AA27" s="6">
        <v>43234190</v>
      </c>
    </row>
    <row r="28" spans="1:27" ht="13.5">
      <c r="A28" s="25" t="s">
        <v>54</v>
      </c>
      <c r="B28" s="24"/>
      <c r="C28" s="6">
        <v>64210794</v>
      </c>
      <c r="D28" s="6">
        <v>0</v>
      </c>
      <c r="E28" s="7">
        <v>70995364</v>
      </c>
      <c r="F28" s="8">
        <v>70995000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63821031</v>
      </c>
      <c r="V28" s="8">
        <v>63821031</v>
      </c>
      <c r="W28" s="8">
        <v>63821031</v>
      </c>
      <c r="X28" s="8">
        <v>70995364</v>
      </c>
      <c r="Y28" s="8">
        <v>-7174333</v>
      </c>
      <c r="Z28" s="2">
        <v>-10.11</v>
      </c>
      <c r="AA28" s="6">
        <v>70995000</v>
      </c>
    </row>
    <row r="29" spans="1:27" ht="13.5">
      <c r="A29" s="25" t="s">
        <v>55</v>
      </c>
      <c r="B29" s="24"/>
      <c r="C29" s="6">
        <v>2917794</v>
      </c>
      <c r="D29" s="6">
        <v>0</v>
      </c>
      <c r="E29" s="7">
        <v>2800000</v>
      </c>
      <c r="F29" s="8">
        <v>2800000</v>
      </c>
      <c r="G29" s="8">
        <v>0</v>
      </c>
      <c r="H29" s="8">
        <v>209389</v>
      </c>
      <c r="I29" s="8">
        <v>0</v>
      </c>
      <c r="J29" s="8">
        <v>209389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70192</v>
      </c>
      <c r="Q29" s="8">
        <v>0</v>
      </c>
      <c r="R29" s="8">
        <v>70192</v>
      </c>
      <c r="S29" s="8">
        <v>280344</v>
      </c>
      <c r="T29" s="8">
        <v>0</v>
      </c>
      <c r="U29" s="8">
        <v>219469</v>
      </c>
      <c r="V29" s="8">
        <v>499813</v>
      </c>
      <c r="W29" s="8">
        <v>779394</v>
      </c>
      <c r="X29" s="8">
        <v>2800000</v>
      </c>
      <c r="Y29" s="8">
        <v>-2020606</v>
      </c>
      <c r="Z29" s="2">
        <v>-72.16</v>
      </c>
      <c r="AA29" s="6">
        <v>2800000</v>
      </c>
    </row>
    <row r="30" spans="1:27" ht="13.5">
      <c r="A30" s="25" t="s">
        <v>56</v>
      </c>
      <c r="B30" s="24"/>
      <c r="C30" s="6">
        <v>34430699</v>
      </c>
      <c r="D30" s="6">
        <v>0</v>
      </c>
      <c r="E30" s="7">
        <v>36723647</v>
      </c>
      <c r="F30" s="8">
        <v>39723000</v>
      </c>
      <c r="G30" s="8">
        <v>1199988</v>
      </c>
      <c r="H30" s="8">
        <v>11879814</v>
      </c>
      <c r="I30" s="8">
        <v>28475</v>
      </c>
      <c r="J30" s="8">
        <v>13108277</v>
      </c>
      <c r="K30" s="8">
        <v>2958977</v>
      </c>
      <c r="L30" s="8">
        <v>3085664</v>
      </c>
      <c r="M30" s="8">
        <v>3064662</v>
      </c>
      <c r="N30" s="8">
        <v>9109303</v>
      </c>
      <c r="O30" s="8">
        <v>1874384</v>
      </c>
      <c r="P30" s="8">
        <v>6342030</v>
      </c>
      <c r="Q30" s="8">
        <v>12140967</v>
      </c>
      <c r="R30" s="8">
        <v>20357381</v>
      </c>
      <c r="S30" s="8">
        <v>4469158</v>
      </c>
      <c r="T30" s="8">
        <v>3323111</v>
      </c>
      <c r="U30" s="8">
        <v>2184051</v>
      </c>
      <c r="V30" s="8">
        <v>9976320</v>
      </c>
      <c r="W30" s="8">
        <v>52551281</v>
      </c>
      <c r="X30" s="8">
        <v>36722647</v>
      </c>
      <c r="Y30" s="8">
        <v>15828634</v>
      </c>
      <c r="Z30" s="2">
        <v>43.1</v>
      </c>
      <c r="AA30" s="6">
        <v>39723000</v>
      </c>
    </row>
    <row r="31" spans="1:27" ht="13.5">
      <c r="A31" s="25" t="s">
        <v>57</v>
      </c>
      <c r="B31" s="24"/>
      <c r="C31" s="6">
        <v>10510488</v>
      </c>
      <c r="D31" s="6">
        <v>0</v>
      </c>
      <c r="E31" s="7">
        <v>10831700</v>
      </c>
      <c r="F31" s="8">
        <v>11327000</v>
      </c>
      <c r="G31" s="8">
        <v>1085008</v>
      </c>
      <c r="H31" s="8">
        <v>1002753</v>
      </c>
      <c r="I31" s="8">
        <v>360738</v>
      </c>
      <c r="J31" s="8">
        <v>2448499</v>
      </c>
      <c r="K31" s="8">
        <v>936485</v>
      </c>
      <c r="L31" s="8">
        <v>1328725</v>
      </c>
      <c r="M31" s="8">
        <v>1461200</v>
      </c>
      <c r="N31" s="8">
        <v>3726410</v>
      </c>
      <c r="O31" s="8">
        <v>728182</v>
      </c>
      <c r="P31" s="8">
        <v>890694</v>
      </c>
      <c r="Q31" s="8">
        <v>660329</v>
      </c>
      <c r="R31" s="8">
        <v>2279205</v>
      </c>
      <c r="S31" s="8">
        <v>3188015</v>
      </c>
      <c r="T31" s="8">
        <v>244161</v>
      </c>
      <c r="U31" s="8">
        <v>2816735</v>
      </c>
      <c r="V31" s="8">
        <v>6248911</v>
      </c>
      <c r="W31" s="8">
        <v>14703025</v>
      </c>
      <c r="X31" s="8">
        <v>10831700</v>
      </c>
      <c r="Y31" s="8">
        <v>3871325</v>
      </c>
      <c r="Z31" s="2">
        <v>35.74</v>
      </c>
      <c r="AA31" s="6">
        <v>11327000</v>
      </c>
    </row>
    <row r="32" spans="1:27" ht="13.5">
      <c r="A32" s="25" t="s">
        <v>58</v>
      </c>
      <c r="B32" s="24"/>
      <c r="C32" s="6">
        <v>12770134</v>
      </c>
      <c r="D32" s="6">
        <v>0</v>
      </c>
      <c r="E32" s="7">
        <v>10090823</v>
      </c>
      <c r="F32" s="8">
        <v>10091000</v>
      </c>
      <c r="G32" s="8">
        <v>277484</v>
      </c>
      <c r="H32" s="8">
        <v>224430</v>
      </c>
      <c r="I32" s="8">
        <v>39855</v>
      </c>
      <c r="J32" s="8">
        <v>541769</v>
      </c>
      <c r="K32" s="8">
        <v>447374</v>
      </c>
      <c r="L32" s="8">
        <v>0</v>
      </c>
      <c r="M32" s="8">
        <v>61054</v>
      </c>
      <c r="N32" s="8">
        <v>508428</v>
      </c>
      <c r="O32" s="8">
        <v>165513</v>
      </c>
      <c r="P32" s="8">
        <v>447700</v>
      </c>
      <c r="Q32" s="8">
        <v>279811</v>
      </c>
      <c r="R32" s="8">
        <v>893024</v>
      </c>
      <c r="S32" s="8">
        <v>302430</v>
      </c>
      <c r="T32" s="8">
        <v>157584</v>
      </c>
      <c r="U32" s="8">
        <v>159789</v>
      </c>
      <c r="V32" s="8">
        <v>619803</v>
      </c>
      <c r="W32" s="8">
        <v>2563024</v>
      </c>
      <c r="X32" s="8">
        <v>10090823</v>
      </c>
      <c r="Y32" s="8">
        <v>-7527799</v>
      </c>
      <c r="Z32" s="2">
        <v>-74.6</v>
      </c>
      <c r="AA32" s="6">
        <v>10091000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17902544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941345</v>
      </c>
      <c r="V33" s="8">
        <v>941345</v>
      </c>
      <c r="W33" s="8">
        <v>941345</v>
      </c>
      <c r="X33" s="8"/>
      <c r="Y33" s="8">
        <v>941345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113939684</v>
      </c>
      <c r="D34" s="6">
        <v>0</v>
      </c>
      <c r="E34" s="7">
        <v>31876000</v>
      </c>
      <c r="F34" s="8">
        <v>79621000</v>
      </c>
      <c r="G34" s="8">
        <v>8338551</v>
      </c>
      <c r="H34" s="8">
        <v>10629886</v>
      </c>
      <c r="I34" s="8">
        <v>6498010</v>
      </c>
      <c r="J34" s="8">
        <v>25466447</v>
      </c>
      <c r="K34" s="8">
        <v>5948453</v>
      </c>
      <c r="L34" s="8">
        <v>7490035</v>
      </c>
      <c r="M34" s="8">
        <v>10714133</v>
      </c>
      <c r="N34" s="8">
        <v>24152621</v>
      </c>
      <c r="O34" s="8">
        <v>6297395</v>
      </c>
      <c r="P34" s="8">
        <v>5688628</v>
      </c>
      <c r="Q34" s="8">
        <v>13677004</v>
      </c>
      <c r="R34" s="8">
        <v>25663027</v>
      </c>
      <c r="S34" s="8">
        <v>7076229</v>
      </c>
      <c r="T34" s="8">
        <v>11754302</v>
      </c>
      <c r="U34" s="8">
        <v>71132410</v>
      </c>
      <c r="V34" s="8">
        <v>89962941</v>
      </c>
      <c r="W34" s="8">
        <v>165245036</v>
      </c>
      <c r="X34" s="8">
        <v>49778504</v>
      </c>
      <c r="Y34" s="8">
        <v>115466532</v>
      </c>
      <c r="Z34" s="2">
        <v>231.96</v>
      </c>
      <c r="AA34" s="6">
        <v>79621000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339962831</v>
      </c>
      <c r="D36" s="33">
        <f>SUM(D25:D35)</f>
        <v>0</v>
      </c>
      <c r="E36" s="34">
        <f t="shared" si="1"/>
        <v>280835470</v>
      </c>
      <c r="F36" s="35">
        <f t="shared" si="1"/>
        <v>323051310</v>
      </c>
      <c r="G36" s="35">
        <f t="shared" si="1"/>
        <v>25955600</v>
      </c>
      <c r="H36" s="35">
        <f t="shared" si="1"/>
        <v>30176529</v>
      </c>
      <c r="I36" s="35">
        <f t="shared" si="1"/>
        <v>13332593</v>
      </c>
      <c r="J36" s="35">
        <f t="shared" si="1"/>
        <v>69464722</v>
      </c>
      <c r="K36" s="35">
        <f t="shared" si="1"/>
        <v>16691681</v>
      </c>
      <c r="L36" s="35">
        <f t="shared" si="1"/>
        <v>18755617</v>
      </c>
      <c r="M36" s="35">
        <f t="shared" si="1"/>
        <v>22001739</v>
      </c>
      <c r="N36" s="35">
        <f t="shared" si="1"/>
        <v>57449037</v>
      </c>
      <c r="O36" s="35">
        <f t="shared" si="1"/>
        <v>56419616</v>
      </c>
      <c r="P36" s="35">
        <f t="shared" si="1"/>
        <v>19980577</v>
      </c>
      <c r="Q36" s="35">
        <f t="shared" si="1"/>
        <v>33280756</v>
      </c>
      <c r="R36" s="35">
        <f t="shared" si="1"/>
        <v>109680949</v>
      </c>
      <c r="S36" s="35">
        <f t="shared" si="1"/>
        <v>21960699</v>
      </c>
      <c r="T36" s="35">
        <f t="shared" si="1"/>
        <v>25275679</v>
      </c>
      <c r="U36" s="35">
        <f t="shared" si="1"/>
        <v>135429895</v>
      </c>
      <c r="V36" s="35">
        <f t="shared" si="1"/>
        <v>182666273</v>
      </c>
      <c r="W36" s="35">
        <f t="shared" si="1"/>
        <v>419260981</v>
      </c>
      <c r="X36" s="35">
        <f t="shared" si="1"/>
        <v>280834430</v>
      </c>
      <c r="Y36" s="35">
        <f t="shared" si="1"/>
        <v>138426551</v>
      </c>
      <c r="Z36" s="36">
        <f>+IF(X36&lt;&gt;0,+(Y36/X36)*100,0)</f>
        <v>49.291160987632466</v>
      </c>
      <c r="AA36" s="33">
        <f>SUM(AA25:AA35)</f>
        <v>323051310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-123555842</v>
      </c>
      <c r="D38" s="46">
        <f>+D22-D36</f>
        <v>0</v>
      </c>
      <c r="E38" s="47">
        <f t="shared" si="2"/>
        <v>-37494252</v>
      </c>
      <c r="F38" s="48">
        <f t="shared" si="2"/>
        <v>-37468310</v>
      </c>
      <c r="G38" s="48">
        <f t="shared" si="2"/>
        <v>19762461</v>
      </c>
      <c r="H38" s="48">
        <f t="shared" si="2"/>
        <v>-12488804</v>
      </c>
      <c r="I38" s="48">
        <f t="shared" si="2"/>
        <v>1428614</v>
      </c>
      <c r="J38" s="48">
        <f t="shared" si="2"/>
        <v>8702271</v>
      </c>
      <c r="K38" s="48">
        <f t="shared" si="2"/>
        <v>-2156803</v>
      </c>
      <c r="L38" s="48">
        <f t="shared" si="2"/>
        <v>-3453174</v>
      </c>
      <c r="M38" s="48">
        <f t="shared" si="2"/>
        <v>-8657435</v>
      </c>
      <c r="N38" s="48">
        <f t="shared" si="2"/>
        <v>-14267412</v>
      </c>
      <c r="O38" s="48">
        <f t="shared" si="2"/>
        <v>-40604006</v>
      </c>
      <c r="P38" s="48">
        <f t="shared" si="2"/>
        <v>-5612676</v>
      </c>
      <c r="Q38" s="48">
        <f t="shared" si="2"/>
        <v>-19392752</v>
      </c>
      <c r="R38" s="48">
        <f t="shared" si="2"/>
        <v>-65609434</v>
      </c>
      <c r="S38" s="48">
        <f t="shared" si="2"/>
        <v>1361914</v>
      </c>
      <c r="T38" s="48">
        <f t="shared" si="2"/>
        <v>524652</v>
      </c>
      <c r="U38" s="48">
        <f t="shared" si="2"/>
        <v>-79931769</v>
      </c>
      <c r="V38" s="48">
        <f t="shared" si="2"/>
        <v>-78045203</v>
      </c>
      <c r="W38" s="48">
        <f t="shared" si="2"/>
        <v>-149219778</v>
      </c>
      <c r="X38" s="48">
        <f>IF(F22=F36,0,X22-X36)</f>
        <v>-37493067</v>
      </c>
      <c r="Y38" s="48">
        <f t="shared" si="2"/>
        <v>-111726711</v>
      </c>
      <c r="Z38" s="49">
        <f>+IF(X38&lt;&gt;0,+(Y38/X38)*100,0)</f>
        <v>297.9929889437959</v>
      </c>
      <c r="AA38" s="46">
        <f>+AA22-AA36</f>
        <v>-37468310</v>
      </c>
    </row>
    <row r="39" spans="1:27" ht="13.5">
      <c r="A39" s="23" t="s">
        <v>64</v>
      </c>
      <c r="B39" s="29"/>
      <c r="C39" s="6">
        <v>48354627</v>
      </c>
      <c r="D39" s="6">
        <v>0</v>
      </c>
      <c r="E39" s="7">
        <v>61022000</v>
      </c>
      <c r="F39" s="8">
        <v>56022000</v>
      </c>
      <c r="G39" s="8">
        <v>6161000</v>
      </c>
      <c r="H39" s="8">
        <v>0</v>
      </c>
      <c r="I39" s="8">
        <v>0</v>
      </c>
      <c r="J39" s="8">
        <v>6161000</v>
      </c>
      <c r="K39" s="8">
        <v>1300000</v>
      </c>
      <c r="L39" s="8">
        <v>2000000</v>
      </c>
      <c r="M39" s="8">
        <v>0</v>
      </c>
      <c r="N39" s="8">
        <v>3300000</v>
      </c>
      <c r="O39" s="8">
        <v>0</v>
      </c>
      <c r="P39" s="8">
        <v>0</v>
      </c>
      <c r="Q39" s="8">
        <v>7165000</v>
      </c>
      <c r="R39" s="8">
        <v>7165000</v>
      </c>
      <c r="S39" s="8">
        <v>0</v>
      </c>
      <c r="T39" s="8">
        <v>0</v>
      </c>
      <c r="U39" s="8">
        <v>14227628</v>
      </c>
      <c r="V39" s="8">
        <v>14227628</v>
      </c>
      <c r="W39" s="8">
        <v>30853628</v>
      </c>
      <c r="X39" s="8">
        <v>61022000</v>
      </c>
      <c r="Y39" s="8">
        <v>-30168372</v>
      </c>
      <c r="Z39" s="2">
        <v>-49.44</v>
      </c>
      <c r="AA39" s="6">
        <v>56022000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-75201215</v>
      </c>
      <c r="D42" s="55">
        <f>SUM(D38:D41)</f>
        <v>0</v>
      </c>
      <c r="E42" s="56">
        <f t="shared" si="3"/>
        <v>23527748</v>
      </c>
      <c r="F42" s="57">
        <f t="shared" si="3"/>
        <v>18553690</v>
      </c>
      <c r="G42" s="57">
        <f t="shared" si="3"/>
        <v>25923461</v>
      </c>
      <c r="H42" s="57">
        <f t="shared" si="3"/>
        <v>-12488804</v>
      </c>
      <c r="I42" s="57">
        <f t="shared" si="3"/>
        <v>1428614</v>
      </c>
      <c r="J42" s="57">
        <f t="shared" si="3"/>
        <v>14863271</v>
      </c>
      <c r="K42" s="57">
        <f t="shared" si="3"/>
        <v>-856803</v>
      </c>
      <c r="L42" s="57">
        <f t="shared" si="3"/>
        <v>-1453174</v>
      </c>
      <c r="M42" s="57">
        <f t="shared" si="3"/>
        <v>-8657435</v>
      </c>
      <c r="N42" s="57">
        <f t="shared" si="3"/>
        <v>-10967412</v>
      </c>
      <c r="O42" s="57">
        <f t="shared" si="3"/>
        <v>-40604006</v>
      </c>
      <c r="P42" s="57">
        <f t="shared" si="3"/>
        <v>-5612676</v>
      </c>
      <c r="Q42" s="57">
        <f t="shared" si="3"/>
        <v>-12227752</v>
      </c>
      <c r="R42" s="57">
        <f t="shared" si="3"/>
        <v>-58444434</v>
      </c>
      <c r="S42" s="57">
        <f t="shared" si="3"/>
        <v>1361914</v>
      </c>
      <c r="T42" s="57">
        <f t="shared" si="3"/>
        <v>524652</v>
      </c>
      <c r="U42" s="57">
        <f t="shared" si="3"/>
        <v>-65704141</v>
      </c>
      <c r="V42" s="57">
        <f t="shared" si="3"/>
        <v>-63817575</v>
      </c>
      <c r="W42" s="57">
        <f t="shared" si="3"/>
        <v>-118366150</v>
      </c>
      <c r="X42" s="57">
        <f t="shared" si="3"/>
        <v>23528933</v>
      </c>
      <c r="Y42" s="57">
        <f t="shared" si="3"/>
        <v>-141895083</v>
      </c>
      <c r="Z42" s="58">
        <f>+IF(X42&lt;&gt;0,+(Y42/X42)*100,0)</f>
        <v>-603.0663736430377</v>
      </c>
      <c r="AA42" s="55">
        <f>SUM(AA38:AA41)</f>
        <v>18553690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-75201215</v>
      </c>
      <c r="D44" s="63">
        <f>+D42-D43</f>
        <v>0</v>
      </c>
      <c r="E44" s="64">
        <f t="shared" si="4"/>
        <v>23527748</v>
      </c>
      <c r="F44" s="65">
        <f t="shared" si="4"/>
        <v>18553690</v>
      </c>
      <c r="G44" s="65">
        <f t="shared" si="4"/>
        <v>25923461</v>
      </c>
      <c r="H44" s="65">
        <f t="shared" si="4"/>
        <v>-12488804</v>
      </c>
      <c r="I44" s="65">
        <f t="shared" si="4"/>
        <v>1428614</v>
      </c>
      <c r="J44" s="65">
        <f t="shared" si="4"/>
        <v>14863271</v>
      </c>
      <c r="K44" s="65">
        <f t="shared" si="4"/>
        <v>-856803</v>
      </c>
      <c r="L44" s="65">
        <f t="shared" si="4"/>
        <v>-1453174</v>
      </c>
      <c r="M44" s="65">
        <f t="shared" si="4"/>
        <v>-8657435</v>
      </c>
      <c r="N44" s="65">
        <f t="shared" si="4"/>
        <v>-10967412</v>
      </c>
      <c r="O44" s="65">
        <f t="shared" si="4"/>
        <v>-40604006</v>
      </c>
      <c r="P44" s="65">
        <f t="shared" si="4"/>
        <v>-5612676</v>
      </c>
      <c r="Q44" s="65">
        <f t="shared" si="4"/>
        <v>-12227752</v>
      </c>
      <c r="R44" s="65">
        <f t="shared" si="4"/>
        <v>-58444434</v>
      </c>
      <c r="S44" s="65">
        <f t="shared" si="4"/>
        <v>1361914</v>
      </c>
      <c r="T44" s="65">
        <f t="shared" si="4"/>
        <v>524652</v>
      </c>
      <c r="U44" s="65">
        <f t="shared" si="4"/>
        <v>-65704141</v>
      </c>
      <c r="V44" s="65">
        <f t="shared" si="4"/>
        <v>-63817575</v>
      </c>
      <c r="W44" s="65">
        <f t="shared" si="4"/>
        <v>-118366150</v>
      </c>
      <c r="X44" s="65">
        <f t="shared" si="4"/>
        <v>23528933</v>
      </c>
      <c r="Y44" s="65">
        <f t="shared" si="4"/>
        <v>-141895083</v>
      </c>
      <c r="Z44" s="66">
        <f>+IF(X44&lt;&gt;0,+(Y44/X44)*100,0)</f>
        <v>-603.0663736430377</v>
      </c>
      <c r="AA44" s="63">
        <f>+AA42-AA43</f>
        <v>18553690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-75201215</v>
      </c>
      <c r="D46" s="55">
        <f>SUM(D44:D45)</f>
        <v>0</v>
      </c>
      <c r="E46" s="56">
        <f t="shared" si="5"/>
        <v>23527748</v>
      </c>
      <c r="F46" s="57">
        <f t="shared" si="5"/>
        <v>18553690</v>
      </c>
      <c r="G46" s="57">
        <f t="shared" si="5"/>
        <v>25923461</v>
      </c>
      <c r="H46" s="57">
        <f t="shared" si="5"/>
        <v>-12488804</v>
      </c>
      <c r="I46" s="57">
        <f t="shared" si="5"/>
        <v>1428614</v>
      </c>
      <c r="J46" s="57">
        <f t="shared" si="5"/>
        <v>14863271</v>
      </c>
      <c r="K46" s="57">
        <f t="shared" si="5"/>
        <v>-856803</v>
      </c>
      <c r="L46" s="57">
        <f t="shared" si="5"/>
        <v>-1453174</v>
      </c>
      <c r="M46" s="57">
        <f t="shared" si="5"/>
        <v>-8657435</v>
      </c>
      <c r="N46" s="57">
        <f t="shared" si="5"/>
        <v>-10967412</v>
      </c>
      <c r="O46" s="57">
        <f t="shared" si="5"/>
        <v>-40604006</v>
      </c>
      <c r="P46" s="57">
        <f t="shared" si="5"/>
        <v>-5612676</v>
      </c>
      <c r="Q46" s="57">
        <f t="shared" si="5"/>
        <v>-12227752</v>
      </c>
      <c r="R46" s="57">
        <f t="shared" si="5"/>
        <v>-58444434</v>
      </c>
      <c r="S46" s="57">
        <f t="shared" si="5"/>
        <v>1361914</v>
      </c>
      <c r="T46" s="57">
        <f t="shared" si="5"/>
        <v>524652</v>
      </c>
      <c r="U46" s="57">
        <f t="shared" si="5"/>
        <v>-65704141</v>
      </c>
      <c r="V46" s="57">
        <f t="shared" si="5"/>
        <v>-63817575</v>
      </c>
      <c r="W46" s="57">
        <f t="shared" si="5"/>
        <v>-118366150</v>
      </c>
      <c r="X46" s="57">
        <f t="shared" si="5"/>
        <v>23528933</v>
      </c>
      <c r="Y46" s="57">
        <f t="shared" si="5"/>
        <v>-141895083</v>
      </c>
      <c r="Z46" s="58">
        <f>+IF(X46&lt;&gt;0,+(Y46/X46)*100,0)</f>
        <v>-603.0663736430377</v>
      </c>
      <c r="AA46" s="55">
        <f>SUM(AA44:AA45)</f>
        <v>18553690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-75201215</v>
      </c>
      <c r="D48" s="71">
        <f>SUM(D46:D47)</f>
        <v>0</v>
      </c>
      <c r="E48" s="72">
        <f t="shared" si="6"/>
        <v>23527748</v>
      </c>
      <c r="F48" s="73">
        <f t="shared" si="6"/>
        <v>18553690</v>
      </c>
      <c r="G48" s="73">
        <f t="shared" si="6"/>
        <v>25923461</v>
      </c>
      <c r="H48" s="74">
        <f t="shared" si="6"/>
        <v>-12488804</v>
      </c>
      <c r="I48" s="74">
        <f t="shared" si="6"/>
        <v>1428614</v>
      </c>
      <c r="J48" s="74">
        <f t="shared" si="6"/>
        <v>14863271</v>
      </c>
      <c r="K48" s="74">
        <f t="shared" si="6"/>
        <v>-856803</v>
      </c>
      <c r="L48" s="74">
        <f t="shared" si="6"/>
        <v>-1453174</v>
      </c>
      <c r="M48" s="73">
        <f t="shared" si="6"/>
        <v>-8657435</v>
      </c>
      <c r="N48" s="73">
        <f t="shared" si="6"/>
        <v>-10967412</v>
      </c>
      <c r="O48" s="74">
        <f t="shared" si="6"/>
        <v>-40604006</v>
      </c>
      <c r="P48" s="74">
        <f t="shared" si="6"/>
        <v>-5612676</v>
      </c>
      <c r="Q48" s="74">
        <f t="shared" si="6"/>
        <v>-12227752</v>
      </c>
      <c r="R48" s="74">
        <f t="shared" si="6"/>
        <v>-58444434</v>
      </c>
      <c r="S48" s="74">
        <f t="shared" si="6"/>
        <v>1361914</v>
      </c>
      <c r="T48" s="73">
        <f t="shared" si="6"/>
        <v>524652</v>
      </c>
      <c r="U48" s="73">
        <f t="shared" si="6"/>
        <v>-65704141</v>
      </c>
      <c r="V48" s="74">
        <f t="shared" si="6"/>
        <v>-63817575</v>
      </c>
      <c r="W48" s="74">
        <f t="shared" si="6"/>
        <v>-118366150</v>
      </c>
      <c r="X48" s="74">
        <f t="shared" si="6"/>
        <v>23528933</v>
      </c>
      <c r="Y48" s="74">
        <f t="shared" si="6"/>
        <v>-141895083</v>
      </c>
      <c r="Z48" s="75">
        <f>+IF(X48&lt;&gt;0,+(Y48/X48)*100,0)</f>
        <v>-603.0663736430377</v>
      </c>
      <c r="AA48" s="76">
        <f>SUM(AA46:AA47)</f>
        <v>18553690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76950000</v>
      </c>
      <c r="D5" s="6">
        <v>0</v>
      </c>
      <c r="E5" s="7">
        <v>83150545</v>
      </c>
      <c r="F5" s="8">
        <v>83150545</v>
      </c>
      <c r="G5" s="8">
        <v>13643500</v>
      </c>
      <c r="H5" s="8">
        <v>6237716</v>
      </c>
      <c r="I5" s="8">
        <v>6185336</v>
      </c>
      <c r="J5" s="8">
        <v>26066552</v>
      </c>
      <c r="K5" s="8">
        <v>5728568</v>
      </c>
      <c r="L5" s="8">
        <v>6237094</v>
      </c>
      <c r="M5" s="8">
        <v>5811569</v>
      </c>
      <c r="N5" s="8">
        <v>17777231</v>
      </c>
      <c r="O5" s="8">
        <v>6172865</v>
      </c>
      <c r="P5" s="8">
        <v>6247908</v>
      </c>
      <c r="Q5" s="8">
        <v>6325315</v>
      </c>
      <c r="R5" s="8">
        <v>18746088</v>
      </c>
      <c r="S5" s="8">
        <v>6186083</v>
      </c>
      <c r="T5" s="8">
        <v>6242837</v>
      </c>
      <c r="U5" s="8">
        <v>4921754</v>
      </c>
      <c r="V5" s="8">
        <v>17350674</v>
      </c>
      <c r="W5" s="8">
        <v>79940545</v>
      </c>
      <c r="X5" s="8">
        <v>83150545</v>
      </c>
      <c r="Y5" s="8">
        <v>-3210000</v>
      </c>
      <c r="Z5" s="2">
        <v>-3.86</v>
      </c>
      <c r="AA5" s="6">
        <v>83150545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500</v>
      </c>
      <c r="N6" s="8">
        <v>500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500</v>
      </c>
      <c r="X6" s="8"/>
      <c r="Y6" s="8">
        <v>500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165400000</v>
      </c>
      <c r="D7" s="6">
        <v>0</v>
      </c>
      <c r="E7" s="7">
        <v>164982952</v>
      </c>
      <c r="F7" s="8">
        <v>164982952</v>
      </c>
      <c r="G7" s="8">
        <v>17500144</v>
      </c>
      <c r="H7" s="8">
        <v>17564446</v>
      </c>
      <c r="I7" s="8">
        <v>13932633</v>
      </c>
      <c r="J7" s="8">
        <v>48997223</v>
      </c>
      <c r="K7" s="8">
        <v>25987198</v>
      </c>
      <c r="L7" s="8">
        <v>11418430</v>
      </c>
      <c r="M7" s="8">
        <v>13342050</v>
      </c>
      <c r="N7" s="8">
        <v>50747678</v>
      </c>
      <c r="O7" s="8">
        <v>15015733</v>
      </c>
      <c r="P7" s="8">
        <v>12198828</v>
      </c>
      <c r="Q7" s="8">
        <v>11982760</v>
      </c>
      <c r="R7" s="8">
        <v>39197321</v>
      </c>
      <c r="S7" s="8">
        <v>13796737</v>
      </c>
      <c r="T7" s="8">
        <v>11097840</v>
      </c>
      <c r="U7" s="8">
        <v>13508913</v>
      </c>
      <c r="V7" s="8">
        <v>38403490</v>
      </c>
      <c r="W7" s="8">
        <v>177345712</v>
      </c>
      <c r="X7" s="8">
        <v>164982952</v>
      </c>
      <c r="Y7" s="8">
        <v>12362760</v>
      </c>
      <c r="Z7" s="2">
        <v>7.49</v>
      </c>
      <c r="AA7" s="6">
        <v>164982952</v>
      </c>
    </row>
    <row r="8" spans="1:27" ht="13.5">
      <c r="A8" s="25" t="s">
        <v>35</v>
      </c>
      <c r="B8" s="24"/>
      <c r="C8" s="6">
        <v>60652000</v>
      </c>
      <c r="D8" s="6">
        <v>0</v>
      </c>
      <c r="E8" s="7">
        <v>64291418</v>
      </c>
      <c r="F8" s="8">
        <v>64291418</v>
      </c>
      <c r="G8" s="8">
        <v>5376241</v>
      </c>
      <c r="H8" s="8">
        <v>6075015</v>
      </c>
      <c r="I8" s="8">
        <v>5971014</v>
      </c>
      <c r="J8" s="8">
        <v>17422270</v>
      </c>
      <c r="K8" s="8">
        <v>11826949</v>
      </c>
      <c r="L8" s="8">
        <v>6628154</v>
      </c>
      <c r="M8" s="8">
        <v>5477041</v>
      </c>
      <c r="N8" s="8">
        <v>23932144</v>
      </c>
      <c r="O8" s="8">
        <v>5788221</v>
      </c>
      <c r="P8" s="8">
        <v>6467681</v>
      </c>
      <c r="Q8" s="8">
        <v>5703478</v>
      </c>
      <c r="R8" s="8">
        <v>17959380</v>
      </c>
      <c r="S8" s="8">
        <v>5546814</v>
      </c>
      <c r="T8" s="8">
        <v>5413676</v>
      </c>
      <c r="U8" s="8">
        <v>4805118</v>
      </c>
      <c r="V8" s="8">
        <v>15765608</v>
      </c>
      <c r="W8" s="8">
        <v>75079402</v>
      </c>
      <c r="X8" s="8">
        <v>64291418</v>
      </c>
      <c r="Y8" s="8">
        <v>10787984</v>
      </c>
      <c r="Z8" s="2">
        <v>16.78</v>
      </c>
      <c r="AA8" s="6">
        <v>64291418</v>
      </c>
    </row>
    <row r="9" spans="1:27" ht="13.5">
      <c r="A9" s="25" t="s">
        <v>36</v>
      </c>
      <c r="B9" s="24"/>
      <c r="C9" s="6">
        <v>41895000</v>
      </c>
      <c r="D9" s="6">
        <v>0</v>
      </c>
      <c r="E9" s="7">
        <v>44904541</v>
      </c>
      <c r="F9" s="8">
        <v>44904541</v>
      </c>
      <c r="G9" s="8">
        <v>3740088</v>
      </c>
      <c r="H9" s="8">
        <v>3747273</v>
      </c>
      <c r="I9" s="8">
        <v>3752145</v>
      </c>
      <c r="J9" s="8">
        <v>11239506</v>
      </c>
      <c r="K9" s="8">
        <v>7508807</v>
      </c>
      <c r="L9" s="8">
        <v>3665847</v>
      </c>
      <c r="M9" s="8">
        <v>3720477</v>
      </c>
      <c r="N9" s="8">
        <v>14895131</v>
      </c>
      <c r="O9" s="8">
        <v>3681970</v>
      </c>
      <c r="P9" s="8">
        <v>3715592</v>
      </c>
      <c r="Q9" s="8">
        <v>3732133</v>
      </c>
      <c r="R9" s="8">
        <v>11129695</v>
      </c>
      <c r="S9" s="8">
        <v>3724986</v>
      </c>
      <c r="T9" s="8">
        <v>3730566</v>
      </c>
      <c r="U9" s="8">
        <v>3717689</v>
      </c>
      <c r="V9" s="8">
        <v>11173241</v>
      </c>
      <c r="W9" s="8">
        <v>48437573</v>
      </c>
      <c r="X9" s="8">
        <v>44904541</v>
      </c>
      <c r="Y9" s="8">
        <v>3533032</v>
      </c>
      <c r="Z9" s="2">
        <v>7.87</v>
      </c>
      <c r="AA9" s="6">
        <v>44904541</v>
      </c>
    </row>
    <row r="10" spans="1:27" ht="13.5">
      <c r="A10" s="25" t="s">
        <v>37</v>
      </c>
      <c r="B10" s="24"/>
      <c r="C10" s="6">
        <v>39757000</v>
      </c>
      <c r="D10" s="6">
        <v>0</v>
      </c>
      <c r="E10" s="7">
        <v>42141966</v>
      </c>
      <c r="F10" s="26">
        <v>42141966</v>
      </c>
      <c r="G10" s="26">
        <v>3524301</v>
      </c>
      <c r="H10" s="26">
        <v>3300044</v>
      </c>
      <c r="I10" s="26">
        <v>3480175</v>
      </c>
      <c r="J10" s="26">
        <v>10304520</v>
      </c>
      <c r="K10" s="26">
        <v>7016418</v>
      </c>
      <c r="L10" s="26">
        <v>3608885</v>
      </c>
      <c r="M10" s="26">
        <v>3545771</v>
      </c>
      <c r="N10" s="26">
        <v>14171074</v>
      </c>
      <c r="O10" s="26">
        <v>3571433</v>
      </c>
      <c r="P10" s="26">
        <v>3530084</v>
      </c>
      <c r="Q10" s="26">
        <v>3528106</v>
      </c>
      <c r="R10" s="26">
        <v>10629623</v>
      </c>
      <c r="S10" s="26">
        <v>3526201</v>
      </c>
      <c r="T10" s="26">
        <v>3596853</v>
      </c>
      <c r="U10" s="26">
        <v>3555145</v>
      </c>
      <c r="V10" s="26">
        <v>10678199</v>
      </c>
      <c r="W10" s="26">
        <v>45783416</v>
      </c>
      <c r="X10" s="26">
        <v>42141966</v>
      </c>
      <c r="Y10" s="26">
        <v>3641450</v>
      </c>
      <c r="Z10" s="27">
        <v>8.64</v>
      </c>
      <c r="AA10" s="28">
        <v>42141966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110362</v>
      </c>
      <c r="H11" s="8">
        <v>84126</v>
      </c>
      <c r="I11" s="8">
        <v>97934</v>
      </c>
      <c r="J11" s="8">
        <v>292422</v>
      </c>
      <c r="K11" s="8">
        <v>94255</v>
      </c>
      <c r="L11" s="8">
        <v>93883</v>
      </c>
      <c r="M11" s="8">
        <v>102567</v>
      </c>
      <c r="N11" s="8">
        <v>290705</v>
      </c>
      <c r="O11" s="8">
        <v>72930</v>
      </c>
      <c r="P11" s="8">
        <v>113283</v>
      </c>
      <c r="Q11" s="8">
        <v>116954</v>
      </c>
      <c r="R11" s="8">
        <v>303167</v>
      </c>
      <c r="S11" s="8">
        <v>87114</v>
      </c>
      <c r="T11" s="8">
        <v>105398</v>
      </c>
      <c r="U11" s="8">
        <v>102099</v>
      </c>
      <c r="V11" s="8">
        <v>294611</v>
      </c>
      <c r="W11" s="8">
        <v>1180905</v>
      </c>
      <c r="X11" s="8"/>
      <c r="Y11" s="8">
        <v>1180905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4055233</v>
      </c>
      <c r="D12" s="6">
        <v>0</v>
      </c>
      <c r="E12" s="7">
        <v>5355473</v>
      </c>
      <c r="F12" s="8">
        <v>5355473</v>
      </c>
      <c r="G12" s="8">
        <v>397863</v>
      </c>
      <c r="H12" s="8">
        <v>219337</v>
      </c>
      <c r="I12" s="8">
        <v>37361</v>
      </c>
      <c r="J12" s="8">
        <v>654561</v>
      </c>
      <c r="K12" s="8">
        <v>772905</v>
      </c>
      <c r="L12" s="8">
        <v>285268</v>
      </c>
      <c r="M12" s="8">
        <v>330101</v>
      </c>
      <c r="N12" s="8">
        <v>1388274</v>
      </c>
      <c r="O12" s="8">
        <v>247934</v>
      </c>
      <c r="P12" s="8">
        <v>267045</v>
      </c>
      <c r="Q12" s="8">
        <v>291719</v>
      </c>
      <c r="R12" s="8">
        <v>806698</v>
      </c>
      <c r="S12" s="8">
        <v>304936</v>
      </c>
      <c r="T12" s="8">
        <v>605269</v>
      </c>
      <c r="U12" s="8">
        <v>325819</v>
      </c>
      <c r="V12" s="8">
        <v>1236024</v>
      </c>
      <c r="W12" s="8">
        <v>4085557</v>
      </c>
      <c r="X12" s="8">
        <v>5355473</v>
      </c>
      <c r="Y12" s="8">
        <v>-1269916</v>
      </c>
      <c r="Z12" s="2">
        <v>-23.71</v>
      </c>
      <c r="AA12" s="6">
        <v>5355473</v>
      </c>
    </row>
    <row r="13" spans="1:27" ht="13.5">
      <c r="A13" s="23" t="s">
        <v>40</v>
      </c>
      <c r="B13" s="29"/>
      <c r="C13" s="6">
        <v>10706</v>
      </c>
      <c r="D13" s="6">
        <v>0</v>
      </c>
      <c r="E13" s="7">
        <v>9850</v>
      </c>
      <c r="F13" s="8">
        <v>9850</v>
      </c>
      <c r="G13" s="8">
        <v>1204</v>
      </c>
      <c r="H13" s="8">
        <v>493</v>
      </c>
      <c r="I13" s="8">
        <v>29</v>
      </c>
      <c r="J13" s="8">
        <v>1726</v>
      </c>
      <c r="K13" s="8">
        <v>10035</v>
      </c>
      <c r="L13" s="8">
        <v>4432</v>
      </c>
      <c r="M13" s="8">
        <v>6721</v>
      </c>
      <c r="N13" s="8">
        <v>21188</v>
      </c>
      <c r="O13" s="8">
        <v>4022</v>
      </c>
      <c r="P13" s="8">
        <v>4660</v>
      </c>
      <c r="Q13" s="8">
        <v>1239</v>
      </c>
      <c r="R13" s="8">
        <v>9921</v>
      </c>
      <c r="S13" s="8">
        <v>41532</v>
      </c>
      <c r="T13" s="8">
        <v>1250</v>
      </c>
      <c r="U13" s="8">
        <v>0</v>
      </c>
      <c r="V13" s="8">
        <v>42782</v>
      </c>
      <c r="W13" s="8">
        <v>75617</v>
      </c>
      <c r="X13" s="8">
        <v>9850</v>
      </c>
      <c r="Y13" s="8">
        <v>65767</v>
      </c>
      <c r="Z13" s="2">
        <v>667.69</v>
      </c>
      <c r="AA13" s="6">
        <v>9850</v>
      </c>
    </row>
    <row r="14" spans="1:27" ht="13.5">
      <c r="A14" s="23" t="s">
        <v>41</v>
      </c>
      <c r="B14" s="29"/>
      <c r="C14" s="6">
        <v>27014225</v>
      </c>
      <c r="D14" s="6">
        <v>0</v>
      </c>
      <c r="E14" s="7">
        <v>26660693</v>
      </c>
      <c r="F14" s="8">
        <v>26660693</v>
      </c>
      <c r="G14" s="8">
        <v>2367389</v>
      </c>
      <c r="H14" s="8">
        <v>2290675</v>
      </c>
      <c r="I14" s="8">
        <v>0</v>
      </c>
      <c r="J14" s="8">
        <v>4658064</v>
      </c>
      <c r="K14" s="8">
        <v>5285753</v>
      </c>
      <c r="L14" s="8">
        <v>2764014</v>
      </c>
      <c r="M14" s="8">
        <v>5429719</v>
      </c>
      <c r="N14" s="8">
        <v>13479486</v>
      </c>
      <c r="O14" s="8">
        <v>3143459</v>
      </c>
      <c r="P14" s="8">
        <v>3066455</v>
      </c>
      <c r="Q14" s="8">
        <v>4007604</v>
      </c>
      <c r="R14" s="8">
        <v>10217518</v>
      </c>
      <c r="S14" s="8">
        <v>3074073</v>
      </c>
      <c r="T14" s="8">
        <v>3163325</v>
      </c>
      <c r="U14" s="8">
        <v>2999635</v>
      </c>
      <c r="V14" s="8">
        <v>9237033</v>
      </c>
      <c r="W14" s="8">
        <v>37592101</v>
      </c>
      <c r="X14" s="8">
        <v>26660693</v>
      </c>
      <c r="Y14" s="8">
        <v>10931408</v>
      </c>
      <c r="Z14" s="2">
        <v>41</v>
      </c>
      <c r="AA14" s="6">
        <v>26660693</v>
      </c>
    </row>
    <row r="15" spans="1:27" ht="13.5">
      <c r="A15" s="23" t="s">
        <v>42</v>
      </c>
      <c r="B15" s="29"/>
      <c r="C15" s="6">
        <v>5860</v>
      </c>
      <c r="D15" s="6">
        <v>0</v>
      </c>
      <c r="E15" s="7">
        <v>0</v>
      </c>
      <c r="F15" s="8">
        <v>0</v>
      </c>
      <c r="G15" s="8">
        <v>0</v>
      </c>
      <c r="H15" s="8">
        <v>427000</v>
      </c>
      <c r="I15" s="8">
        <v>0</v>
      </c>
      <c r="J15" s="8">
        <v>427000</v>
      </c>
      <c r="K15" s="8">
        <v>0</v>
      </c>
      <c r="L15" s="8">
        <v>320000</v>
      </c>
      <c r="M15" s="8">
        <v>0</v>
      </c>
      <c r="N15" s="8">
        <v>320000</v>
      </c>
      <c r="O15" s="8">
        <v>0</v>
      </c>
      <c r="P15" s="8">
        <v>326311</v>
      </c>
      <c r="Q15" s="8">
        <v>0</v>
      </c>
      <c r="R15" s="8">
        <v>326311</v>
      </c>
      <c r="S15" s="8">
        <v>0</v>
      </c>
      <c r="T15" s="8">
        <v>0</v>
      </c>
      <c r="U15" s="8">
        <v>0</v>
      </c>
      <c r="V15" s="8">
        <v>0</v>
      </c>
      <c r="W15" s="8">
        <v>1073311</v>
      </c>
      <c r="X15" s="8"/>
      <c r="Y15" s="8">
        <v>1073311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5059929</v>
      </c>
      <c r="D16" s="6">
        <v>0</v>
      </c>
      <c r="E16" s="7">
        <v>11890398</v>
      </c>
      <c r="F16" s="8">
        <v>11890398</v>
      </c>
      <c r="G16" s="8">
        <v>1955555</v>
      </c>
      <c r="H16" s="8">
        <v>158927</v>
      </c>
      <c r="I16" s="8">
        <v>1417205</v>
      </c>
      <c r="J16" s="8">
        <v>3531687</v>
      </c>
      <c r="K16" s="8">
        <v>316843</v>
      </c>
      <c r="L16" s="8">
        <v>360205</v>
      </c>
      <c r="M16" s="8">
        <v>494027</v>
      </c>
      <c r="N16" s="8">
        <v>1171075</v>
      </c>
      <c r="O16" s="8">
        <v>560930</v>
      </c>
      <c r="P16" s="8">
        <v>468414</v>
      </c>
      <c r="Q16" s="8">
        <v>874262</v>
      </c>
      <c r="R16" s="8">
        <v>1903606</v>
      </c>
      <c r="S16" s="8">
        <v>493748</v>
      </c>
      <c r="T16" s="8">
        <v>597547</v>
      </c>
      <c r="U16" s="8">
        <v>11537</v>
      </c>
      <c r="V16" s="8">
        <v>1102832</v>
      </c>
      <c r="W16" s="8">
        <v>7709200</v>
      </c>
      <c r="X16" s="8">
        <v>11890398</v>
      </c>
      <c r="Y16" s="8">
        <v>-4181198</v>
      </c>
      <c r="Z16" s="2">
        <v>-35.16</v>
      </c>
      <c r="AA16" s="6">
        <v>11890398</v>
      </c>
    </row>
    <row r="17" spans="1:27" ht="13.5">
      <c r="A17" s="23" t="s">
        <v>44</v>
      </c>
      <c r="B17" s="29"/>
      <c r="C17" s="6">
        <v>200544</v>
      </c>
      <c r="D17" s="6">
        <v>0</v>
      </c>
      <c r="E17" s="7">
        <v>289133</v>
      </c>
      <c r="F17" s="8">
        <v>289133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289133</v>
      </c>
      <c r="Y17" s="8">
        <v>-289133</v>
      </c>
      <c r="Z17" s="2">
        <v>-100</v>
      </c>
      <c r="AA17" s="6">
        <v>289133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133995714</v>
      </c>
      <c r="D19" s="6">
        <v>0</v>
      </c>
      <c r="E19" s="7">
        <v>134970000</v>
      </c>
      <c r="F19" s="8">
        <v>134970000</v>
      </c>
      <c r="G19" s="8">
        <v>53600000</v>
      </c>
      <c r="H19" s="8">
        <v>934576</v>
      </c>
      <c r="I19" s="8">
        <v>833500</v>
      </c>
      <c r="J19" s="8">
        <v>55368076</v>
      </c>
      <c r="K19" s="8">
        <v>0</v>
      </c>
      <c r="L19" s="8">
        <v>0</v>
      </c>
      <c r="M19" s="8">
        <v>37874000</v>
      </c>
      <c r="N19" s="8">
        <v>37874000</v>
      </c>
      <c r="O19" s="8">
        <v>416750</v>
      </c>
      <c r="P19" s="8">
        <v>416750</v>
      </c>
      <c r="Q19" s="8">
        <v>0</v>
      </c>
      <c r="R19" s="8">
        <v>833500</v>
      </c>
      <c r="S19" s="8">
        <v>0</v>
      </c>
      <c r="T19" s="8">
        <v>0</v>
      </c>
      <c r="U19" s="8">
        <v>35579000</v>
      </c>
      <c r="V19" s="8">
        <v>35579000</v>
      </c>
      <c r="W19" s="8">
        <v>129654576</v>
      </c>
      <c r="X19" s="8">
        <v>134970000</v>
      </c>
      <c r="Y19" s="8">
        <v>-5315424</v>
      </c>
      <c r="Z19" s="2">
        <v>-3.94</v>
      </c>
      <c r="AA19" s="6">
        <v>134970000</v>
      </c>
    </row>
    <row r="20" spans="1:27" ht="13.5">
      <c r="A20" s="23" t="s">
        <v>47</v>
      </c>
      <c r="B20" s="29"/>
      <c r="C20" s="6">
        <v>11447546</v>
      </c>
      <c r="D20" s="6">
        <v>0</v>
      </c>
      <c r="E20" s="7">
        <v>21169394</v>
      </c>
      <c r="F20" s="26">
        <v>21169394</v>
      </c>
      <c r="G20" s="26">
        <v>1478124</v>
      </c>
      <c r="H20" s="26">
        <v>-753882</v>
      </c>
      <c r="I20" s="26">
        <v>363303</v>
      </c>
      <c r="J20" s="26">
        <v>1087545</v>
      </c>
      <c r="K20" s="26">
        <v>1390332</v>
      </c>
      <c r="L20" s="26">
        <v>396574</v>
      </c>
      <c r="M20" s="26">
        <v>302354</v>
      </c>
      <c r="N20" s="26">
        <v>2089260</v>
      </c>
      <c r="O20" s="26">
        <v>324225</v>
      </c>
      <c r="P20" s="26">
        <v>320231</v>
      </c>
      <c r="Q20" s="26">
        <v>462142</v>
      </c>
      <c r="R20" s="26">
        <v>1106598</v>
      </c>
      <c r="S20" s="26">
        <v>407659</v>
      </c>
      <c r="T20" s="26">
        <v>161241</v>
      </c>
      <c r="U20" s="26">
        <v>441112</v>
      </c>
      <c r="V20" s="26">
        <v>1010012</v>
      </c>
      <c r="W20" s="26">
        <v>5293415</v>
      </c>
      <c r="X20" s="26">
        <v>21169394</v>
      </c>
      <c r="Y20" s="26">
        <v>-15875979</v>
      </c>
      <c r="Z20" s="27">
        <v>-74.99</v>
      </c>
      <c r="AA20" s="28">
        <v>21169394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3180000</v>
      </c>
      <c r="F21" s="8">
        <v>3180000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3180000</v>
      </c>
      <c r="Y21" s="8">
        <v>-3180000</v>
      </c>
      <c r="Z21" s="2">
        <v>-100</v>
      </c>
      <c r="AA21" s="6">
        <v>3180000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566443757</v>
      </c>
      <c r="D22" s="33">
        <f>SUM(D5:D21)</f>
        <v>0</v>
      </c>
      <c r="E22" s="34">
        <f t="shared" si="0"/>
        <v>602996363</v>
      </c>
      <c r="F22" s="35">
        <f t="shared" si="0"/>
        <v>602996363</v>
      </c>
      <c r="G22" s="35">
        <f t="shared" si="0"/>
        <v>103694771</v>
      </c>
      <c r="H22" s="35">
        <f t="shared" si="0"/>
        <v>40285746</v>
      </c>
      <c r="I22" s="35">
        <f t="shared" si="0"/>
        <v>36070635</v>
      </c>
      <c r="J22" s="35">
        <f t="shared" si="0"/>
        <v>180051152</v>
      </c>
      <c r="K22" s="35">
        <f t="shared" si="0"/>
        <v>65938063</v>
      </c>
      <c r="L22" s="35">
        <f t="shared" si="0"/>
        <v>35782786</v>
      </c>
      <c r="M22" s="35">
        <f t="shared" si="0"/>
        <v>76436897</v>
      </c>
      <c r="N22" s="35">
        <f t="shared" si="0"/>
        <v>178157746</v>
      </c>
      <c r="O22" s="35">
        <f t="shared" si="0"/>
        <v>39000472</v>
      </c>
      <c r="P22" s="35">
        <f t="shared" si="0"/>
        <v>37143242</v>
      </c>
      <c r="Q22" s="35">
        <f t="shared" si="0"/>
        <v>37025712</v>
      </c>
      <c r="R22" s="35">
        <f t="shared" si="0"/>
        <v>113169426</v>
      </c>
      <c r="S22" s="35">
        <f t="shared" si="0"/>
        <v>37189883</v>
      </c>
      <c r="T22" s="35">
        <f t="shared" si="0"/>
        <v>34715802</v>
      </c>
      <c r="U22" s="35">
        <f t="shared" si="0"/>
        <v>69967821</v>
      </c>
      <c r="V22" s="35">
        <f t="shared" si="0"/>
        <v>141873506</v>
      </c>
      <c r="W22" s="35">
        <f t="shared" si="0"/>
        <v>613251830</v>
      </c>
      <c r="X22" s="35">
        <f t="shared" si="0"/>
        <v>602996363</v>
      </c>
      <c r="Y22" s="35">
        <f t="shared" si="0"/>
        <v>10255467</v>
      </c>
      <c r="Z22" s="36">
        <f>+IF(X22&lt;&gt;0,+(Y22/X22)*100,0)</f>
        <v>1.7007510541153963</v>
      </c>
      <c r="AA22" s="33">
        <f>SUM(AA5:AA21)</f>
        <v>602996363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172724656</v>
      </c>
      <c r="D25" s="6">
        <v>0</v>
      </c>
      <c r="E25" s="7">
        <v>176073980</v>
      </c>
      <c r="F25" s="8">
        <v>176073980</v>
      </c>
      <c r="G25" s="8">
        <v>14300371</v>
      </c>
      <c r="H25" s="8">
        <v>15159358</v>
      </c>
      <c r="I25" s="8">
        <v>14220534</v>
      </c>
      <c r="J25" s="8">
        <v>43680263</v>
      </c>
      <c r="K25" s="8">
        <v>13935225</v>
      </c>
      <c r="L25" s="8">
        <v>14104899</v>
      </c>
      <c r="M25" s="8">
        <v>-15558334</v>
      </c>
      <c r="N25" s="8">
        <v>12481790</v>
      </c>
      <c r="O25" s="8">
        <v>14356937</v>
      </c>
      <c r="P25" s="8">
        <v>13999671</v>
      </c>
      <c r="Q25" s="8">
        <v>14501622</v>
      </c>
      <c r="R25" s="8">
        <v>42858230</v>
      </c>
      <c r="S25" s="8">
        <v>13811653</v>
      </c>
      <c r="T25" s="8">
        <v>14367703</v>
      </c>
      <c r="U25" s="8">
        <v>14251625</v>
      </c>
      <c r="V25" s="8">
        <v>42430981</v>
      </c>
      <c r="W25" s="8">
        <v>141451264</v>
      </c>
      <c r="X25" s="8">
        <v>176073980</v>
      </c>
      <c r="Y25" s="8">
        <v>-34622716</v>
      </c>
      <c r="Z25" s="2">
        <v>-19.66</v>
      </c>
      <c r="AA25" s="6">
        <v>176073980</v>
      </c>
    </row>
    <row r="26" spans="1:27" ht="13.5">
      <c r="A26" s="25" t="s">
        <v>52</v>
      </c>
      <c r="B26" s="24"/>
      <c r="C26" s="6">
        <v>12738779</v>
      </c>
      <c r="D26" s="6">
        <v>0</v>
      </c>
      <c r="E26" s="7">
        <v>12429344</v>
      </c>
      <c r="F26" s="8">
        <v>12429344</v>
      </c>
      <c r="G26" s="8">
        <v>1085399</v>
      </c>
      <c r="H26" s="8">
        <v>1085399</v>
      </c>
      <c r="I26" s="8">
        <v>1085399</v>
      </c>
      <c r="J26" s="8">
        <v>3256197</v>
      </c>
      <c r="K26" s="8">
        <v>1085399</v>
      </c>
      <c r="L26" s="8">
        <v>1085399</v>
      </c>
      <c r="M26" s="8">
        <v>-1023271</v>
      </c>
      <c r="N26" s="8">
        <v>1147527</v>
      </c>
      <c r="O26" s="8">
        <v>1023271</v>
      </c>
      <c r="P26" s="8">
        <v>1104291</v>
      </c>
      <c r="Q26" s="8">
        <v>1104733</v>
      </c>
      <c r="R26" s="8">
        <v>3232295</v>
      </c>
      <c r="S26" s="8">
        <v>1703028</v>
      </c>
      <c r="T26" s="8">
        <v>1178831</v>
      </c>
      <c r="U26" s="8">
        <v>1172128</v>
      </c>
      <c r="V26" s="8">
        <v>4053987</v>
      </c>
      <c r="W26" s="8">
        <v>11690006</v>
      </c>
      <c r="X26" s="8">
        <v>12429344</v>
      </c>
      <c r="Y26" s="8">
        <v>-739338</v>
      </c>
      <c r="Z26" s="2">
        <v>-5.95</v>
      </c>
      <c r="AA26" s="6">
        <v>12429344</v>
      </c>
    </row>
    <row r="27" spans="1:27" ht="13.5">
      <c r="A27" s="25" t="s">
        <v>53</v>
      </c>
      <c r="B27" s="24"/>
      <c r="C27" s="6">
        <v>107162509</v>
      </c>
      <c r="D27" s="6">
        <v>0</v>
      </c>
      <c r="E27" s="7">
        <v>16274904</v>
      </c>
      <c r="F27" s="8">
        <v>16274904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16274904</v>
      </c>
      <c r="Y27" s="8">
        <v>-16274904</v>
      </c>
      <c r="Z27" s="2">
        <v>-100</v>
      </c>
      <c r="AA27" s="6">
        <v>16274904</v>
      </c>
    </row>
    <row r="28" spans="1:27" ht="13.5">
      <c r="A28" s="25" t="s">
        <v>54</v>
      </c>
      <c r="B28" s="24"/>
      <c r="C28" s="6">
        <v>67657047</v>
      </c>
      <c r="D28" s="6">
        <v>0</v>
      </c>
      <c r="E28" s="7">
        <v>74590080</v>
      </c>
      <c r="F28" s="8">
        <v>74590080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74590080</v>
      </c>
      <c r="Y28" s="8">
        <v>-74590080</v>
      </c>
      <c r="Z28" s="2">
        <v>-100</v>
      </c>
      <c r="AA28" s="6">
        <v>74590080</v>
      </c>
    </row>
    <row r="29" spans="1:27" ht="13.5">
      <c r="A29" s="25" t="s">
        <v>55</v>
      </c>
      <c r="B29" s="24"/>
      <c r="C29" s="6">
        <v>14606264</v>
      </c>
      <c r="D29" s="6">
        <v>0</v>
      </c>
      <c r="E29" s="7">
        <v>10432891</v>
      </c>
      <c r="F29" s="8">
        <v>10432891</v>
      </c>
      <c r="G29" s="8">
        <v>522654</v>
      </c>
      <c r="H29" s="8">
        <v>696036</v>
      </c>
      <c r="I29" s="8">
        <v>1994244</v>
      </c>
      <c r="J29" s="8">
        <v>3212934</v>
      </c>
      <c r="K29" s="8">
        <v>631320</v>
      </c>
      <c r="L29" s="8">
        <v>636012</v>
      </c>
      <c r="M29" s="8">
        <v>-2976318</v>
      </c>
      <c r="N29" s="8">
        <v>-1708986</v>
      </c>
      <c r="O29" s="8">
        <v>1409857</v>
      </c>
      <c r="P29" s="8">
        <v>2221055</v>
      </c>
      <c r="Q29" s="8">
        <v>-615214</v>
      </c>
      <c r="R29" s="8">
        <v>3015698</v>
      </c>
      <c r="S29" s="8">
        <v>721929</v>
      </c>
      <c r="T29" s="8">
        <v>4493507</v>
      </c>
      <c r="U29" s="8">
        <v>1277880</v>
      </c>
      <c r="V29" s="8">
        <v>6493316</v>
      </c>
      <c r="W29" s="8">
        <v>11012962</v>
      </c>
      <c r="X29" s="8">
        <v>10432891</v>
      </c>
      <c r="Y29" s="8">
        <v>580071</v>
      </c>
      <c r="Z29" s="2">
        <v>5.56</v>
      </c>
      <c r="AA29" s="6">
        <v>10432891</v>
      </c>
    </row>
    <row r="30" spans="1:27" ht="13.5">
      <c r="A30" s="25" t="s">
        <v>56</v>
      </c>
      <c r="B30" s="24"/>
      <c r="C30" s="6">
        <v>115933357</v>
      </c>
      <c r="D30" s="6">
        <v>0</v>
      </c>
      <c r="E30" s="7">
        <v>126539838</v>
      </c>
      <c r="F30" s="8">
        <v>126539838</v>
      </c>
      <c r="G30" s="8">
        <v>8407142</v>
      </c>
      <c r="H30" s="8">
        <v>0</v>
      </c>
      <c r="I30" s="8">
        <v>35809766</v>
      </c>
      <c r="J30" s="8">
        <v>44216908</v>
      </c>
      <c r="K30" s="8">
        <v>9637595</v>
      </c>
      <c r="L30" s="8">
        <v>21929825</v>
      </c>
      <c r="M30" s="8">
        <v>33710615</v>
      </c>
      <c r="N30" s="8">
        <v>65278035</v>
      </c>
      <c r="O30" s="8">
        <v>8516352</v>
      </c>
      <c r="P30" s="8">
        <v>16341764</v>
      </c>
      <c r="Q30" s="8">
        <v>-4825711</v>
      </c>
      <c r="R30" s="8">
        <v>20032405</v>
      </c>
      <c r="S30" s="8">
        <v>0</v>
      </c>
      <c r="T30" s="8">
        <v>31522752</v>
      </c>
      <c r="U30" s="8">
        <v>10805513</v>
      </c>
      <c r="V30" s="8">
        <v>42328265</v>
      </c>
      <c r="W30" s="8">
        <v>171855613</v>
      </c>
      <c r="X30" s="8">
        <v>126539838</v>
      </c>
      <c r="Y30" s="8">
        <v>45315775</v>
      </c>
      <c r="Z30" s="2">
        <v>35.81</v>
      </c>
      <c r="AA30" s="6">
        <v>126539838</v>
      </c>
    </row>
    <row r="31" spans="1:27" ht="13.5">
      <c r="A31" s="25" t="s">
        <v>57</v>
      </c>
      <c r="B31" s="24"/>
      <c r="C31" s="6">
        <v>16202701</v>
      </c>
      <c r="D31" s="6">
        <v>0</v>
      </c>
      <c r="E31" s="7">
        <v>22818712</v>
      </c>
      <c r="F31" s="8">
        <v>22818712</v>
      </c>
      <c r="G31" s="8">
        <v>3509597</v>
      </c>
      <c r="H31" s="8">
        <v>3227461</v>
      </c>
      <c r="I31" s="8">
        <v>2721154</v>
      </c>
      <c r="J31" s="8">
        <v>9458212</v>
      </c>
      <c r="K31" s="8">
        <v>512140</v>
      </c>
      <c r="L31" s="8">
        <v>1472979</v>
      </c>
      <c r="M31" s="8">
        <v>2837131</v>
      </c>
      <c r="N31" s="8">
        <v>4822250</v>
      </c>
      <c r="O31" s="8">
        <v>1598134</v>
      </c>
      <c r="P31" s="8">
        <v>1436927</v>
      </c>
      <c r="Q31" s="8">
        <v>1861347</v>
      </c>
      <c r="R31" s="8">
        <v>4896408</v>
      </c>
      <c r="S31" s="8">
        <v>2021137</v>
      </c>
      <c r="T31" s="8">
        <v>1244491</v>
      </c>
      <c r="U31" s="8">
        <v>1084905</v>
      </c>
      <c r="V31" s="8">
        <v>4350533</v>
      </c>
      <c r="W31" s="8">
        <v>23527403</v>
      </c>
      <c r="X31" s="8">
        <v>22818712</v>
      </c>
      <c r="Y31" s="8">
        <v>708691</v>
      </c>
      <c r="Z31" s="2">
        <v>3.11</v>
      </c>
      <c r="AA31" s="6">
        <v>22818712</v>
      </c>
    </row>
    <row r="32" spans="1:27" ht="13.5">
      <c r="A32" s="25" t="s">
        <v>58</v>
      </c>
      <c r="B32" s="24"/>
      <c r="C32" s="6">
        <v>2587729</v>
      </c>
      <c r="D32" s="6">
        <v>0</v>
      </c>
      <c r="E32" s="7">
        <v>32604253</v>
      </c>
      <c r="F32" s="8">
        <v>32604253</v>
      </c>
      <c r="G32" s="8">
        <v>1973842</v>
      </c>
      <c r="H32" s="8">
        <v>1055697</v>
      </c>
      <c r="I32" s="8">
        <v>1111990</v>
      </c>
      <c r="J32" s="8">
        <v>4141529</v>
      </c>
      <c r="K32" s="8">
        <v>1181230</v>
      </c>
      <c r="L32" s="8">
        <v>1181977</v>
      </c>
      <c r="M32" s="8">
        <v>-109524</v>
      </c>
      <c r="N32" s="8">
        <v>2253683</v>
      </c>
      <c r="O32" s="8">
        <v>896076</v>
      </c>
      <c r="P32" s="8">
        <v>871834</v>
      </c>
      <c r="Q32" s="8">
        <v>982715</v>
      </c>
      <c r="R32" s="8">
        <v>2750625</v>
      </c>
      <c r="S32" s="8">
        <v>1172480</v>
      </c>
      <c r="T32" s="8">
        <v>1213753</v>
      </c>
      <c r="U32" s="8">
        <v>1126713</v>
      </c>
      <c r="V32" s="8">
        <v>3512946</v>
      </c>
      <c r="W32" s="8">
        <v>12658783</v>
      </c>
      <c r="X32" s="8">
        <v>32604253</v>
      </c>
      <c r="Y32" s="8">
        <v>-19945470</v>
      </c>
      <c r="Z32" s="2">
        <v>-61.17</v>
      </c>
      <c r="AA32" s="6">
        <v>32604253</v>
      </c>
    </row>
    <row r="33" spans="1:27" ht="13.5">
      <c r="A33" s="25" t="s">
        <v>59</v>
      </c>
      <c r="B33" s="24"/>
      <c r="C33" s="6">
        <v>73196000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129079543</v>
      </c>
      <c r="D34" s="6">
        <v>0</v>
      </c>
      <c r="E34" s="7">
        <v>131231644</v>
      </c>
      <c r="F34" s="8">
        <v>131231644</v>
      </c>
      <c r="G34" s="8">
        <v>12285243</v>
      </c>
      <c r="H34" s="8">
        <v>6778361</v>
      </c>
      <c r="I34" s="8">
        <v>11923908</v>
      </c>
      <c r="J34" s="8">
        <v>30987512</v>
      </c>
      <c r="K34" s="8">
        <v>4795799</v>
      </c>
      <c r="L34" s="8">
        <v>7533542</v>
      </c>
      <c r="M34" s="8">
        <v>-8714357</v>
      </c>
      <c r="N34" s="8">
        <v>3614984</v>
      </c>
      <c r="O34" s="8">
        <v>8810149</v>
      </c>
      <c r="P34" s="8">
        <v>8110210</v>
      </c>
      <c r="Q34" s="8">
        <v>7710380</v>
      </c>
      <c r="R34" s="8">
        <v>24630739</v>
      </c>
      <c r="S34" s="8">
        <v>5505584</v>
      </c>
      <c r="T34" s="8">
        <v>11875138</v>
      </c>
      <c r="U34" s="8">
        <v>7062505</v>
      </c>
      <c r="V34" s="8">
        <v>24443227</v>
      </c>
      <c r="W34" s="8">
        <v>83676462</v>
      </c>
      <c r="X34" s="8">
        <v>131231644</v>
      </c>
      <c r="Y34" s="8">
        <v>-47555182</v>
      </c>
      <c r="Z34" s="2">
        <v>-36.24</v>
      </c>
      <c r="AA34" s="6">
        <v>131231644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711888585</v>
      </c>
      <c r="D36" s="33">
        <f>SUM(D25:D35)</f>
        <v>0</v>
      </c>
      <c r="E36" s="34">
        <f t="shared" si="1"/>
        <v>602995646</v>
      </c>
      <c r="F36" s="35">
        <f t="shared" si="1"/>
        <v>602995646</v>
      </c>
      <c r="G36" s="35">
        <f t="shared" si="1"/>
        <v>42084248</v>
      </c>
      <c r="H36" s="35">
        <f t="shared" si="1"/>
        <v>28002312</v>
      </c>
      <c r="I36" s="35">
        <f t="shared" si="1"/>
        <v>68866995</v>
      </c>
      <c r="J36" s="35">
        <f t="shared" si="1"/>
        <v>138953555</v>
      </c>
      <c r="K36" s="35">
        <f t="shared" si="1"/>
        <v>31778708</v>
      </c>
      <c r="L36" s="35">
        <f t="shared" si="1"/>
        <v>47944633</v>
      </c>
      <c r="M36" s="35">
        <f t="shared" si="1"/>
        <v>8165942</v>
      </c>
      <c r="N36" s="35">
        <f t="shared" si="1"/>
        <v>87889283</v>
      </c>
      <c r="O36" s="35">
        <f t="shared" si="1"/>
        <v>36610776</v>
      </c>
      <c r="P36" s="35">
        <f t="shared" si="1"/>
        <v>44085752</v>
      </c>
      <c r="Q36" s="35">
        <f t="shared" si="1"/>
        <v>20719872</v>
      </c>
      <c r="R36" s="35">
        <f t="shared" si="1"/>
        <v>101416400</v>
      </c>
      <c r="S36" s="35">
        <f t="shared" si="1"/>
        <v>24935811</v>
      </c>
      <c r="T36" s="35">
        <f t="shared" si="1"/>
        <v>65896175</v>
      </c>
      <c r="U36" s="35">
        <f t="shared" si="1"/>
        <v>36781269</v>
      </c>
      <c r="V36" s="35">
        <f t="shared" si="1"/>
        <v>127613255</v>
      </c>
      <c r="W36" s="35">
        <f t="shared" si="1"/>
        <v>455872493</v>
      </c>
      <c r="X36" s="35">
        <f t="shared" si="1"/>
        <v>602995646</v>
      </c>
      <c r="Y36" s="35">
        <f t="shared" si="1"/>
        <v>-147123153</v>
      </c>
      <c r="Z36" s="36">
        <f>+IF(X36&lt;&gt;0,+(Y36/X36)*100,0)</f>
        <v>-24.398709008257086</v>
      </c>
      <c r="AA36" s="33">
        <f>SUM(AA25:AA35)</f>
        <v>602995646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-145444828</v>
      </c>
      <c r="D38" s="46">
        <f>+D22-D36</f>
        <v>0</v>
      </c>
      <c r="E38" s="47">
        <f t="shared" si="2"/>
        <v>717</v>
      </c>
      <c r="F38" s="48">
        <f t="shared" si="2"/>
        <v>717</v>
      </c>
      <c r="G38" s="48">
        <f t="shared" si="2"/>
        <v>61610523</v>
      </c>
      <c r="H38" s="48">
        <f t="shared" si="2"/>
        <v>12283434</v>
      </c>
      <c r="I38" s="48">
        <f t="shared" si="2"/>
        <v>-32796360</v>
      </c>
      <c r="J38" s="48">
        <f t="shared" si="2"/>
        <v>41097597</v>
      </c>
      <c r="K38" s="48">
        <f t="shared" si="2"/>
        <v>34159355</v>
      </c>
      <c r="L38" s="48">
        <f t="shared" si="2"/>
        <v>-12161847</v>
      </c>
      <c r="M38" s="48">
        <f t="shared" si="2"/>
        <v>68270955</v>
      </c>
      <c r="N38" s="48">
        <f t="shared" si="2"/>
        <v>90268463</v>
      </c>
      <c r="O38" s="48">
        <f t="shared" si="2"/>
        <v>2389696</v>
      </c>
      <c r="P38" s="48">
        <f t="shared" si="2"/>
        <v>-6942510</v>
      </c>
      <c r="Q38" s="48">
        <f t="shared" si="2"/>
        <v>16305840</v>
      </c>
      <c r="R38" s="48">
        <f t="shared" si="2"/>
        <v>11753026</v>
      </c>
      <c r="S38" s="48">
        <f t="shared" si="2"/>
        <v>12254072</v>
      </c>
      <c r="T38" s="48">
        <f t="shared" si="2"/>
        <v>-31180373</v>
      </c>
      <c r="U38" s="48">
        <f t="shared" si="2"/>
        <v>33186552</v>
      </c>
      <c r="V38" s="48">
        <f t="shared" si="2"/>
        <v>14260251</v>
      </c>
      <c r="W38" s="48">
        <f t="shared" si="2"/>
        <v>157379337</v>
      </c>
      <c r="X38" s="48">
        <f>IF(F22=F36,0,X22-X36)</f>
        <v>717</v>
      </c>
      <c r="Y38" s="48">
        <f t="shared" si="2"/>
        <v>157378620</v>
      </c>
      <c r="Z38" s="49">
        <f>+IF(X38&lt;&gt;0,+(Y38/X38)*100,0)</f>
        <v>21949598.32635983</v>
      </c>
      <c r="AA38" s="46">
        <f>+AA22-AA36</f>
        <v>717</v>
      </c>
    </row>
    <row r="39" spans="1:27" ht="13.5">
      <c r="A39" s="23" t="s">
        <v>64</v>
      </c>
      <c r="B39" s="29"/>
      <c r="C39" s="6">
        <v>73196000</v>
      </c>
      <c r="D39" s="6">
        <v>0</v>
      </c>
      <c r="E39" s="7">
        <v>72103000</v>
      </c>
      <c r="F39" s="8">
        <v>72103000</v>
      </c>
      <c r="G39" s="8">
        <v>12363000</v>
      </c>
      <c r="H39" s="8">
        <v>0</v>
      </c>
      <c r="I39" s="8">
        <v>1178686</v>
      </c>
      <c r="J39" s="8">
        <v>13541686</v>
      </c>
      <c r="K39" s="8">
        <v>2754046</v>
      </c>
      <c r="L39" s="8">
        <v>17262000</v>
      </c>
      <c r="M39" s="8">
        <v>2750000</v>
      </c>
      <c r="N39" s="8">
        <v>22766046</v>
      </c>
      <c r="O39" s="8">
        <v>0</v>
      </c>
      <c r="P39" s="8">
        <v>434144</v>
      </c>
      <c r="Q39" s="8">
        <v>14332825</v>
      </c>
      <c r="R39" s="8">
        <v>14766969</v>
      </c>
      <c r="S39" s="8">
        <v>1505918</v>
      </c>
      <c r="T39" s="8">
        <v>0</v>
      </c>
      <c r="U39" s="8">
        <v>0</v>
      </c>
      <c r="V39" s="8">
        <v>1505918</v>
      </c>
      <c r="W39" s="8">
        <v>52580619</v>
      </c>
      <c r="X39" s="8">
        <v>72103000</v>
      </c>
      <c r="Y39" s="8">
        <v>-19522381</v>
      </c>
      <c r="Z39" s="2">
        <v>-27.08</v>
      </c>
      <c r="AA39" s="6">
        <v>72103000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-72248828</v>
      </c>
      <c r="D42" s="55">
        <f>SUM(D38:D41)</f>
        <v>0</v>
      </c>
      <c r="E42" s="56">
        <f t="shared" si="3"/>
        <v>72103717</v>
      </c>
      <c r="F42" s="57">
        <f t="shared" si="3"/>
        <v>72103717</v>
      </c>
      <c r="G42" s="57">
        <f t="shared" si="3"/>
        <v>73973523</v>
      </c>
      <c r="H42" s="57">
        <f t="shared" si="3"/>
        <v>12283434</v>
      </c>
      <c r="I42" s="57">
        <f t="shared" si="3"/>
        <v>-31617674</v>
      </c>
      <c r="J42" s="57">
        <f t="shared" si="3"/>
        <v>54639283</v>
      </c>
      <c r="K42" s="57">
        <f t="shared" si="3"/>
        <v>36913401</v>
      </c>
      <c r="L42" s="57">
        <f t="shared" si="3"/>
        <v>5100153</v>
      </c>
      <c r="M42" s="57">
        <f t="shared" si="3"/>
        <v>71020955</v>
      </c>
      <c r="N42" s="57">
        <f t="shared" si="3"/>
        <v>113034509</v>
      </c>
      <c r="O42" s="57">
        <f t="shared" si="3"/>
        <v>2389696</v>
      </c>
      <c r="P42" s="57">
        <f t="shared" si="3"/>
        <v>-6508366</v>
      </c>
      <c r="Q42" s="57">
        <f t="shared" si="3"/>
        <v>30638665</v>
      </c>
      <c r="R42" s="57">
        <f t="shared" si="3"/>
        <v>26519995</v>
      </c>
      <c r="S42" s="57">
        <f t="shared" si="3"/>
        <v>13759990</v>
      </c>
      <c r="T42" s="57">
        <f t="shared" si="3"/>
        <v>-31180373</v>
      </c>
      <c r="U42" s="57">
        <f t="shared" si="3"/>
        <v>33186552</v>
      </c>
      <c r="V42" s="57">
        <f t="shared" si="3"/>
        <v>15766169</v>
      </c>
      <c r="W42" s="57">
        <f t="shared" si="3"/>
        <v>209959956</v>
      </c>
      <c r="X42" s="57">
        <f t="shared" si="3"/>
        <v>72103717</v>
      </c>
      <c r="Y42" s="57">
        <f t="shared" si="3"/>
        <v>137856239</v>
      </c>
      <c r="Z42" s="58">
        <f>+IF(X42&lt;&gt;0,+(Y42/X42)*100,0)</f>
        <v>191.19158447823153</v>
      </c>
      <c r="AA42" s="55">
        <f>SUM(AA38:AA41)</f>
        <v>72103717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-72248828</v>
      </c>
      <c r="D44" s="63">
        <f>+D42-D43</f>
        <v>0</v>
      </c>
      <c r="E44" s="64">
        <f t="shared" si="4"/>
        <v>72103717</v>
      </c>
      <c r="F44" s="65">
        <f t="shared" si="4"/>
        <v>72103717</v>
      </c>
      <c r="G44" s="65">
        <f t="shared" si="4"/>
        <v>73973523</v>
      </c>
      <c r="H44" s="65">
        <f t="shared" si="4"/>
        <v>12283434</v>
      </c>
      <c r="I44" s="65">
        <f t="shared" si="4"/>
        <v>-31617674</v>
      </c>
      <c r="J44" s="65">
        <f t="shared" si="4"/>
        <v>54639283</v>
      </c>
      <c r="K44" s="65">
        <f t="shared" si="4"/>
        <v>36913401</v>
      </c>
      <c r="L44" s="65">
        <f t="shared" si="4"/>
        <v>5100153</v>
      </c>
      <c r="M44" s="65">
        <f t="shared" si="4"/>
        <v>71020955</v>
      </c>
      <c r="N44" s="65">
        <f t="shared" si="4"/>
        <v>113034509</v>
      </c>
      <c r="O44" s="65">
        <f t="shared" si="4"/>
        <v>2389696</v>
      </c>
      <c r="P44" s="65">
        <f t="shared" si="4"/>
        <v>-6508366</v>
      </c>
      <c r="Q44" s="65">
        <f t="shared" si="4"/>
        <v>30638665</v>
      </c>
      <c r="R44" s="65">
        <f t="shared" si="4"/>
        <v>26519995</v>
      </c>
      <c r="S44" s="65">
        <f t="shared" si="4"/>
        <v>13759990</v>
      </c>
      <c r="T44" s="65">
        <f t="shared" si="4"/>
        <v>-31180373</v>
      </c>
      <c r="U44" s="65">
        <f t="shared" si="4"/>
        <v>33186552</v>
      </c>
      <c r="V44" s="65">
        <f t="shared" si="4"/>
        <v>15766169</v>
      </c>
      <c r="W44" s="65">
        <f t="shared" si="4"/>
        <v>209959956</v>
      </c>
      <c r="X44" s="65">
        <f t="shared" si="4"/>
        <v>72103717</v>
      </c>
      <c r="Y44" s="65">
        <f t="shared" si="4"/>
        <v>137856239</v>
      </c>
      <c r="Z44" s="66">
        <f>+IF(X44&lt;&gt;0,+(Y44/X44)*100,0)</f>
        <v>191.19158447823153</v>
      </c>
      <c r="AA44" s="63">
        <f>+AA42-AA43</f>
        <v>72103717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-72248828</v>
      </c>
      <c r="D46" s="55">
        <f>SUM(D44:D45)</f>
        <v>0</v>
      </c>
      <c r="E46" s="56">
        <f t="shared" si="5"/>
        <v>72103717</v>
      </c>
      <c r="F46" s="57">
        <f t="shared" si="5"/>
        <v>72103717</v>
      </c>
      <c r="G46" s="57">
        <f t="shared" si="5"/>
        <v>73973523</v>
      </c>
      <c r="H46" s="57">
        <f t="shared" si="5"/>
        <v>12283434</v>
      </c>
      <c r="I46" s="57">
        <f t="shared" si="5"/>
        <v>-31617674</v>
      </c>
      <c r="J46" s="57">
        <f t="shared" si="5"/>
        <v>54639283</v>
      </c>
      <c r="K46" s="57">
        <f t="shared" si="5"/>
        <v>36913401</v>
      </c>
      <c r="L46" s="57">
        <f t="shared" si="5"/>
        <v>5100153</v>
      </c>
      <c r="M46" s="57">
        <f t="shared" si="5"/>
        <v>71020955</v>
      </c>
      <c r="N46" s="57">
        <f t="shared" si="5"/>
        <v>113034509</v>
      </c>
      <c r="O46" s="57">
        <f t="shared" si="5"/>
        <v>2389696</v>
      </c>
      <c r="P46" s="57">
        <f t="shared" si="5"/>
        <v>-6508366</v>
      </c>
      <c r="Q46" s="57">
        <f t="shared" si="5"/>
        <v>30638665</v>
      </c>
      <c r="R46" s="57">
        <f t="shared" si="5"/>
        <v>26519995</v>
      </c>
      <c r="S46" s="57">
        <f t="shared" si="5"/>
        <v>13759990</v>
      </c>
      <c r="T46" s="57">
        <f t="shared" si="5"/>
        <v>-31180373</v>
      </c>
      <c r="U46" s="57">
        <f t="shared" si="5"/>
        <v>33186552</v>
      </c>
      <c r="V46" s="57">
        <f t="shared" si="5"/>
        <v>15766169</v>
      </c>
      <c r="W46" s="57">
        <f t="shared" si="5"/>
        <v>209959956</v>
      </c>
      <c r="X46" s="57">
        <f t="shared" si="5"/>
        <v>72103717</v>
      </c>
      <c r="Y46" s="57">
        <f t="shared" si="5"/>
        <v>137856239</v>
      </c>
      <c r="Z46" s="58">
        <f>+IF(X46&lt;&gt;0,+(Y46/X46)*100,0)</f>
        <v>191.19158447823153</v>
      </c>
      <c r="AA46" s="55">
        <f>SUM(AA44:AA45)</f>
        <v>72103717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-72248828</v>
      </c>
      <c r="D48" s="71">
        <f>SUM(D46:D47)</f>
        <v>0</v>
      </c>
      <c r="E48" s="72">
        <f t="shared" si="6"/>
        <v>72103717</v>
      </c>
      <c r="F48" s="73">
        <f t="shared" si="6"/>
        <v>72103717</v>
      </c>
      <c r="G48" s="73">
        <f t="shared" si="6"/>
        <v>73973523</v>
      </c>
      <c r="H48" s="74">
        <f t="shared" si="6"/>
        <v>12283434</v>
      </c>
      <c r="I48" s="74">
        <f t="shared" si="6"/>
        <v>-31617674</v>
      </c>
      <c r="J48" s="74">
        <f t="shared" si="6"/>
        <v>54639283</v>
      </c>
      <c r="K48" s="74">
        <f t="shared" si="6"/>
        <v>36913401</v>
      </c>
      <c r="L48" s="74">
        <f t="shared" si="6"/>
        <v>5100153</v>
      </c>
      <c r="M48" s="73">
        <f t="shared" si="6"/>
        <v>71020955</v>
      </c>
      <c r="N48" s="73">
        <f t="shared" si="6"/>
        <v>113034509</v>
      </c>
      <c r="O48" s="74">
        <f t="shared" si="6"/>
        <v>2389696</v>
      </c>
      <c r="P48" s="74">
        <f t="shared" si="6"/>
        <v>-6508366</v>
      </c>
      <c r="Q48" s="74">
        <f t="shared" si="6"/>
        <v>30638665</v>
      </c>
      <c r="R48" s="74">
        <f t="shared" si="6"/>
        <v>26519995</v>
      </c>
      <c r="S48" s="74">
        <f t="shared" si="6"/>
        <v>13759990</v>
      </c>
      <c r="T48" s="73">
        <f t="shared" si="6"/>
        <v>-31180373</v>
      </c>
      <c r="U48" s="73">
        <f t="shared" si="6"/>
        <v>33186552</v>
      </c>
      <c r="V48" s="74">
        <f t="shared" si="6"/>
        <v>15766169</v>
      </c>
      <c r="W48" s="74">
        <f t="shared" si="6"/>
        <v>209959956</v>
      </c>
      <c r="X48" s="74">
        <f t="shared" si="6"/>
        <v>72103717</v>
      </c>
      <c r="Y48" s="74">
        <f t="shared" si="6"/>
        <v>137856239</v>
      </c>
      <c r="Z48" s="75">
        <f>+IF(X48&lt;&gt;0,+(Y48/X48)*100,0)</f>
        <v>191.19158447823153</v>
      </c>
      <c r="AA48" s="76">
        <f>SUM(AA46:AA47)</f>
        <v>72103717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7799030</v>
      </c>
      <c r="D5" s="6">
        <v>0</v>
      </c>
      <c r="E5" s="7">
        <v>7885564</v>
      </c>
      <c r="F5" s="8">
        <v>7801733</v>
      </c>
      <c r="G5" s="8">
        <v>4062</v>
      </c>
      <c r="H5" s="8">
        <v>4531155</v>
      </c>
      <c r="I5" s="8">
        <v>3774578</v>
      </c>
      <c r="J5" s="8">
        <v>8309795</v>
      </c>
      <c r="K5" s="8">
        <v>369375</v>
      </c>
      <c r="L5" s="8">
        <v>676725</v>
      </c>
      <c r="M5" s="8">
        <v>424317</v>
      </c>
      <c r="N5" s="8">
        <v>1470417</v>
      </c>
      <c r="O5" s="8">
        <v>2033283</v>
      </c>
      <c r="P5" s="8">
        <v>5822998</v>
      </c>
      <c r="Q5" s="8">
        <v>354947</v>
      </c>
      <c r="R5" s="8">
        <v>8211228</v>
      </c>
      <c r="S5" s="8">
        <v>441651</v>
      </c>
      <c r="T5" s="8">
        <v>435440</v>
      </c>
      <c r="U5" s="8">
        <v>0</v>
      </c>
      <c r="V5" s="8">
        <v>877091</v>
      </c>
      <c r="W5" s="8">
        <v>18868531</v>
      </c>
      <c r="X5" s="8">
        <v>7885560</v>
      </c>
      <c r="Y5" s="8">
        <v>10982971</v>
      </c>
      <c r="Z5" s="2">
        <v>139.28</v>
      </c>
      <c r="AA5" s="6">
        <v>7801733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7062392</v>
      </c>
      <c r="D7" s="6">
        <v>0</v>
      </c>
      <c r="E7" s="7">
        <v>13785040</v>
      </c>
      <c r="F7" s="8">
        <v>7724037</v>
      </c>
      <c r="G7" s="8">
        <v>711823</v>
      </c>
      <c r="H7" s="8">
        <v>642629</v>
      </c>
      <c r="I7" s="8">
        <v>-714847</v>
      </c>
      <c r="J7" s="8">
        <v>639605</v>
      </c>
      <c r="K7" s="8">
        <v>618251</v>
      </c>
      <c r="L7" s="8">
        <v>567576</v>
      </c>
      <c r="M7" s="8">
        <v>594012</v>
      </c>
      <c r="N7" s="8">
        <v>1779839</v>
      </c>
      <c r="O7" s="8">
        <v>630210</v>
      </c>
      <c r="P7" s="8">
        <v>521461</v>
      </c>
      <c r="Q7" s="8">
        <v>588795</v>
      </c>
      <c r="R7" s="8">
        <v>1740466</v>
      </c>
      <c r="S7" s="8">
        <v>661038</v>
      </c>
      <c r="T7" s="8">
        <v>638655</v>
      </c>
      <c r="U7" s="8">
        <v>0</v>
      </c>
      <c r="V7" s="8">
        <v>1299693</v>
      </c>
      <c r="W7" s="8">
        <v>5459603</v>
      </c>
      <c r="X7" s="8">
        <v>13785036</v>
      </c>
      <c r="Y7" s="8">
        <v>-8325433</v>
      </c>
      <c r="Z7" s="2">
        <v>-60.39</v>
      </c>
      <c r="AA7" s="6">
        <v>7724037</v>
      </c>
    </row>
    <row r="8" spans="1:27" ht="13.5">
      <c r="A8" s="25" t="s">
        <v>35</v>
      </c>
      <c r="B8" s="24"/>
      <c r="C8" s="6">
        <v>5692286</v>
      </c>
      <c r="D8" s="6">
        <v>0</v>
      </c>
      <c r="E8" s="7">
        <v>6532894</v>
      </c>
      <c r="F8" s="8">
        <v>8790175</v>
      </c>
      <c r="G8" s="8">
        <v>1012002</v>
      </c>
      <c r="H8" s="8">
        <v>381661</v>
      </c>
      <c r="I8" s="8">
        <v>-688989</v>
      </c>
      <c r="J8" s="8">
        <v>704674</v>
      </c>
      <c r="K8" s="8">
        <v>639869</v>
      </c>
      <c r="L8" s="8">
        <v>1106466</v>
      </c>
      <c r="M8" s="8">
        <v>566813</v>
      </c>
      <c r="N8" s="8">
        <v>2313148</v>
      </c>
      <c r="O8" s="8">
        <v>647114</v>
      </c>
      <c r="P8" s="8">
        <v>209078</v>
      </c>
      <c r="Q8" s="8">
        <v>622612</v>
      </c>
      <c r="R8" s="8">
        <v>1478804</v>
      </c>
      <c r="S8" s="8">
        <v>596888</v>
      </c>
      <c r="T8" s="8">
        <v>571022</v>
      </c>
      <c r="U8" s="8">
        <v>0</v>
      </c>
      <c r="V8" s="8">
        <v>1167910</v>
      </c>
      <c r="W8" s="8">
        <v>5664536</v>
      </c>
      <c r="X8" s="8">
        <v>6532896</v>
      </c>
      <c r="Y8" s="8">
        <v>-868360</v>
      </c>
      <c r="Z8" s="2">
        <v>-13.29</v>
      </c>
      <c r="AA8" s="6">
        <v>8790175</v>
      </c>
    </row>
    <row r="9" spans="1:27" ht="13.5">
      <c r="A9" s="25" t="s">
        <v>36</v>
      </c>
      <c r="B9" s="24"/>
      <c r="C9" s="6">
        <v>7032048</v>
      </c>
      <c r="D9" s="6">
        <v>0</v>
      </c>
      <c r="E9" s="7">
        <v>7145361</v>
      </c>
      <c r="F9" s="8">
        <v>7145361</v>
      </c>
      <c r="G9" s="8">
        <v>648175</v>
      </c>
      <c r="H9" s="8">
        <v>635625</v>
      </c>
      <c r="I9" s="8">
        <v>-635230</v>
      </c>
      <c r="J9" s="8">
        <v>648570</v>
      </c>
      <c r="K9" s="8">
        <v>636519</v>
      </c>
      <c r="L9" s="8">
        <v>1025232</v>
      </c>
      <c r="M9" s="8">
        <v>631223</v>
      </c>
      <c r="N9" s="8">
        <v>2292974</v>
      </c>
      <c r="O9" s="8">
        <v>635846</v>
      </c>
      <c r="P9" s="8">
        <v>205139</v>
      </c>
      <c r="Q9" s="8">
        <v>641173</v>
      </c>
      <c r="R9" s="8">
        <v>1482158</v>
      </c>
      <c r="S9" s="8">
        <v>635825</v>
      </c>
      <c r="T9" s="8">
        <v>639748</v>
      </c>
      <c r="U9" s="8">
        <v>0</v>
      </c>
      <c r="V9" s="8">
        <v>1275573</v>
      </c>
      <c r="W9" s="8">
        <v>5699275</v>
      </c>
      <c r="X9" s="8">
        <v>7145364</v>
      </c>
      <c r="Y9" s="8">
        <v>-1446089</v>
      </c>
      <c r="Z9" s="2">
        <v>-20.24</v>
      </c>
      <c r="AA9" s="6">
        <v>7145361</v>
      </c>
    </row>
    <row r="10" spans="1:27" ht="13.5">
      <c r="A10" s="25" t="s">
        <v>37</v>
      </c>
      <c r="B10" s="24"/>
      <c r="C10" s="6">
        <v>6869139</v>
      </c>
      <c r="D10" s="6">
        <v>0</v>
      </c>
      <c r="E10" s="7">
        <v>5814069</v>
      </c>
      <c r="F10" s="26">
        <v>5818954</v>
      </c>
      <c r="G10" s="26">
        <v>629022</v>
      </c>
      <c r="H10" s="26">
        <v>640121</v>
      </c>
      <c r="I10" s="26">
        <v>-626424</v>
      </c>
      <c r="J10" s="26">
        <v>642719</v>
      </c>
      <c r="K10" s="26">
        <v>626910</v>
      </c>
      <c r="L10" s="26">
        <v>974230</v>
      </c>
      <c r="M10" s="26">
        <v>618433</v>
      </c>
      <c r="N10" s="26">
        <v>2219573</v>
      </c>
      <c r="O10" s="26">
        <v>629546</v>
      </c>
      <c r="P10" s="26">
        <v>263395</v>
      </c>
      <c r="Q10" s="26">
        <v>632034</v>
      </c>
      <c r="R10" s="26">
        <v>1524975</v>
      </c>
      <c r="S10" s="26">
        <v>631679</v>
      </c>
      <c r="T10" s="26">
        <v>633090</v>
      </c>
      <c r="U10" s="26">
        <v>0</v>
      </c>
      <c r="V10" s="26">
        <v>1264769</v>
      </c>
      <c r="W10" s="26">
        <v>5652036</v>
      </c>
      <c r="X10" s="26">
        <v>5814072</v>
      </c>
      <c r="Y10" s="26">
        <v>-162036</v>
      </c>
      <c r="Z10" s="27">
        <v>-2.79</v>
      </c>
      <c r="AA10" s="28">
        <v>5818954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989631</v>
      </c>
      <c r="D12" s="6">
        <v>0</v>
      </c>
      <c r="E12" s="7">
        <v>1393000</v>
      </c>
      <c r="F12" s="8">
        <v>1307574</v>
      </c>
      <c r="G12" s="8">
        <v>26863</v>
      </c>
      <c r="H12" s="8">
        <v>27710</v>
      </c>
      <c r="I12" s="8">
        <v>-249559</v>
      </c>
      <c r="J12" s="8">
        <v>-194986</v>
      </c>
      <c r="K12" s="8">
        <v>341203</v>
      </c>
      <c r="L12" s="8">
        <v>62163</v>
      </c>
      <c r="M12" s="8">
        <v>33529</v>
      </c>
      <c r="N12" s="8">
        <v>436895</v>
      </c>
      <c r="O12" s="8">
        <v>26912</v>
      </c>
      <c r="P12" s="8">
        <v>33016</v>
      </c>
      <c r="Q12" s="8">
        <v>31294</v>
      </c>
      <c r="R12" s="8">
        <v>91222</v>
      </c>
      <c r="S12" s="8">
        <v>342450</v>
      </c>
      <c r="T12" s="8">
        <v>31634</v>
      </c>
      <c r="U12" s="8">
        <v>0</v>
      </c>
      <c r="V12" s="8">
        <v>374084</v>
      </c>
      <c r="W12" s="8">
        <v>707215</v>
      </c>
      <c r="X12" s="8">
        <v>1392996</v>
      </c>
      <c r="Y12" s="8">
        <v>-685781</v>
      </c>
      <c r="Z12" s="2">
        <v>-49.23</v>
      </c>
      <c r="AA12" s="6">
        <v>1307574</v>
      </c>
    </row>
    <row r="13" spans="1:27" ht="13.5">
      <c r="A13" s="23" t="s">
        <v>40</v>
      </c>
      <c r="B13" s="29"/>
      <c r="C13" s="6">
        <v>545846</v>
      </c>
      <c r="D13" s="6">
        <v>0</v>
      </c>
      <c r="E13" s="7">
        <v>543000</v>
      </c>
      <c r="F13" s="8">
        <v>231651</v>
      </c>
      <c r="G13" s="8">
        <v>11089</v>
      </c>
      <c r="H13" s="8">
        <v>2351</v>
      </c>
      <c r="I13" s="8">
        <v>-25839</v>
      </c>
      <c r="J13" s="8">
        <v>-12399</v>
      </c>
      <c r="K13" s="8">
        <v>3714</v>
      </c>
      <c r="L13" s="8">
        <v>25649</v>
      </c>
      <c r="M13" s="8">
        <v>11531</v>
      </c>
      <c r="N13" s="8">
        <v>40894</v>
      </c>
      <c r="O13" s="8">
        <v>3973</v>
      </c>
      <c r="P13" s="8">
        <v>18649</v>
      </c>
      <c r="Q13" s="8">
        <v>96320</v>
      </c>
      <c r="R13" s="8">
        <v>118942</v>
      </c>
      <c r="S13" s="8">
        <v>153822</v>
      </c>
      <c r="T13" s="8">
        <v>54570</v>
      </c>
      <c r="U13" s="8">
        <v>0</v>
      </c>
      <c r="V13" s="8">
        <v>208392</v>
      </c>
      <c r="W13" s="8">
        <v>355829</v>
      </c>
      <c r="X13" s="8">
        <v>543000</v>
      </c>
      <c r="Y13" s="8">
        <v>-187171</v>
      </c>
      <c r="Z13" s="2">
        <v>-34.47</v>
      </c>
      <c r="AA13" s="6">
        <v>231651</v>
      </c>
    </row>
    <row r="14" spans="1:27" ht="13.5">
      <c r="A14" s="23" t="s">
        <v>41</v>
      </c>
      <c r="B14" s="29"/>
      <c r="C14" s="6">
        <v>6506525</v>
      </c>
      <c r="D14" s="6">
        <v>0</v>
      </c>
      <c r="E14" s="7">
        <v>574000</v>
      </c>
      <c r="F14" s="8">
        <v>9855735</v>
      </c>
      <c r="G14" s="8">
        <v>686395</v>
      </c>
      <c r="H14" s="8">
        <v>863625</v>
      </c>
      <c r="I14" s="8">
        <v>-705007</v>
      </c>
      <c r="J14" s="8">
        <v>845013</v>
      </c>
      <c r="K14" s="8">
        <v>724881</v>
      </c>
      <c r="L14" s="8">
        <v>1207510</v>
      </c>
      <c r="M14" s="8">
        <v>740449</v>
      </c>
      <c r="N14" s="8">
        <v>2672840</v>
      </c>
      <c r="O14" s="8">
        <v>777748</v>
      </c>
      <c r="P14" s="8">
        <v>362357</v>
      </c>
      <c r="Q14" s="8">
        <v>778801</v>
      </c>
      <c r="R14" s="8">
        <v>1918906</v>
      </c>
      <c r="S14" s="8">
        <v>795484</v>
      </c>
      <c r="T14" s="8">
        <v>820409</v>
      </c>
      <c r="U14" s="8">
        <v>0</v>
      </c>
      <c r="V14" s="8">
        <v>1615893</v>
      </c>
      <c r="W14" s="8">
        <v>7052652</v>
      </c>
      <c r="X14" s="8">
        <v>573996</v>
      </c>
      <c r="Y14" s="8">
        <v>6478656</v>
      </c>
      <c r="Z14" s="2">
        <v>1128.69</v>
      </c>
      <c r="AA14" s="6">
        <v>9855735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64404</v>
      </c>
      <c r="D16" s="6">
        <v>0</v>
      </c>
      <c r="E16" s="7">
        <v>67000</v>
      </c>
      <c r="F16" s="8">
        <v>66064</v>
      </c>
      <c r="G16" s="8">
        <v>10352</v>
      </c>
      <c r="H16" s="8">
        <v>1060</v>
      </c>
      <c r="I16" s="8">
        <v>-6400</v>
      </c>
      <c r="J16" s="8">
        <v>5012</v>
      </c>
      <c r="K16" s="8">
        <v>7033</v>
      </c>
      <c r="L16" s="8">
        <v>3500</v>
      </c>
      <c r="M16" s="8">
        <v>500</v>
      </c>
      <c r="N16" s="8">
        <v>11033</v>
      </c>
      <c r="O16" s="8">
        <v>9900</v>
      </c>
      <c r="P16" s="8">
        <v>4250</v>
      </c>
      <c r="Q16" s="8">
        <v>7943</v>
      </c>
      <c r="R16" s="8">
        <v>22093</v>
      </c>
      <c r="S16" s="8">
        <v>4836</v>
      </c>
      <c r="T16" s="8">
        <v>3580</v>
      </c>
      <c r="U16" s="8">
        <v>0</v>
      </c>
      <c r="V16" s="8">
        <v>8416</v>
      </c>
      <c r="W16" s="8">
        <v>46554</v>
      </c>
      <c r="X16" s="8">
        <v>66996</v>
      </c>
      <c r="Y16" s="8">
        <v>-20442</v>
      </c>
      <c r="Z16" s="2">
        <v>-30.51</v>
      </c>
      <c r="AA16" s="6">
        <v>66064</v>
      </c>
    </row>
    <row r="17" spans="1:27" ht="13.5">
      <c r="A17" s="23" t="s">
        <v>44</v>
      </c>
      <c r="B17" s="29"/>
      <c r="C17" s="6">
        <v>16995</v>
      </c>
      <c r="D17" s="6">
        <v>0</v>
      </c>
      <c r="E17" s="7">
        <v>23000</v>
      </c>
      <c r="F17" s="8">
        <v>23000</v>
      </c>
      <c r="G17" s="8">
        <v>1321</v>
      </c>
      <c r="H17" s="8">
        <v>1913</v>
      </c>
      <c r="I17" s="8">
        <v>-1435</v>
      </c>
      <c r="J17" s="8">
        <v>1799</v>
      </c>
      <c r="K17" s="8">
        <v>0</v>
      </c>
      <c r="L17" s="8">
        <v>903</v>
      </c>
      <c r="M17" s="8">
        <v>1275</v>
      </c>
      <c r="N17" s="8">
        <v>2178</v>
      </c>
      <c r="O17" s="8">
        <v>1936</v>
      </c>
      <c r="P17" s="8">
        <v>1586</v>
      </c>
      <c r="Q17" s="8">
        <v>1055</v>
      </c>
      <c r="R17" s="8">
        <v>4577</v>
      </c>
      <c r="S17" s="8">
        <v>903</v>
      </c>
      <c r="T17" s="8">
        <v>1434</v>
      </c>
      <c r="U17" s="8">
        <v>0</v>
      </c>
      <c r="V17" s="8">
        <v>2337</v>
      </c>
      <c r="W17" s="8">
        <v>10891</v>
      </c>
      <c r="X17" s="8">
        <v>23004</v>
      </c>
      <c r="Y17" s="8">
        <v>-12113</v>
      </c>
      <c r="Z17" s="2">
        <v>-52.66</v>
      </c>
      <c r="AA17" s="6">
        <v>23000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59289984</v>
      </c>
      <c r="D19" s="6">
        <v>0</v>
      </c>
      <c r="E19" s="7">
        <v>63098800</v>
      </c>
      <c r="F19" s="8">
        <v>62265800</v>
      </c>
      <c r="G19" s="8">
        <v>24892700</v>
      </c>
      <c r="H19" s="8">
        <v>1334000</v>
      </c>
      <c r="I19" s="8">
        <v>13122</v>
      </c>
      <c r="J19" s="8">
        <v>26239822</v>
      </c>
      <c r="K19" s="8">
        <v>0</v>
      </c>
      <c r="L19" s="8">
        <v>0</v>
      </c>
      <c r="M19" s="8">
        <v>18909000</v>
      </c>
      <c r="N19" s="8">
        <v>18909000</v>
      </c>
      <c r="O19" s="8">
        <v>0</v>
      </c>
      <c r="P19" s="8">
        <v>1058132</v>
      </c>
      <c r="Q19" s="8">
        <v>15797000</v>
      </c>
      <c r="R19" s="8">
        <v>16855132</v>
      </c>
      <c r="S19" s="8">
        <v>0</v>
      </c>
      <c r="T19" s="8">
        <v>0</v>
      </c>
      <c r="U19" s="8">
        <v>0</v>
      </c>
      <c r="V19" s="8">
        <v>0</v>
      </c>
      <c r="W19" s="8">
        <v>62003954</v>
      </c>
      <c r="X19" s="8">
        <v>63098800</v>
      </c>
      <c r="Y19" s="8">
        <v>-1094846</v>
      </c>
      <c r="Z19" s="2">
        <v>-1.74</v>
      </c>
      <c r="AA19" s="6">
        <v>62265800</v>
      </c>
    </row>
    <row r="20" spans="1:27" ht="13.5">
      <c r="A20" s="23" t="s">
        <v>47</v>
      </c>
      <c r="B20" s="29"/>
      <c r="C20" s="6">
        <v>721311</v>
      </c>
      <c r="D20" s="6">
        <v>0</v>
      </c>
      <c r="E20" s="7">
        <v>3024000</v>
      </c>
      <c r="F20" s="26">
        <v>649294</v>
      </c>
      <c r="G20" s="26">
        <v>382240</v>
      </c>
      <c r="H20" s="26">
        <v>211700</v>
      </c>
      <c r="I20" s="26">
        <v>-69830</v>
      </c>
      <c r="J20" s="26">
        <v>524110</v>
      </c>
      <c r="K20" s="26">
        <v>38897</v>
      </c>
      <c r="L20" s="26">
        <v>80759</v>
      </c>
      <c r="M20" s="26">
        <v>46981</v>
      </c>
      <c r="N20" s="26">
        <v>166637</v>
      </c>
      <c r="O20" s="26">
        <v>524882</v>
      </c>
      <c r="P20" s="26">
        <v>62708</v>
      </c>
      <c r="Q20" s="26">
        <v>197605</v>
      </c>
      <c r="R20" s="26">
        <v>785195</v>
      </c>
      <c r="S20" s="26">
        <v>159002</v>
      </c>
      <c r="T20" s="26">
        <v>46320</v>
      </c>
      <c r="U20" s="26">
        <v>0</v>
      </c>
      <c r="V20" s="26">
        <v>205322</v>
      </c>
      <c r="W20" s="26">
        <v>1681264</v>
      </c>
      <c r="X20" s="26">
        <v>3023996</v>
      </c>
      <c r="Y20" s="26">
        <v>-1342732</v>
      </c>
      <c r="Z20" s="27">
        <v>-44.4</v>
      </c>
      <c r="AA20" s="28">
        <v>649294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102589591</v>
      </c>
      <c r="D22" s="33">
        <f>SUM(D5:D21)</f>
        <v>0</v>
      </c>
      <c r="E22" s="34">
        <f t="shared" si="0"/>
        <v>109885728</v>
      </c>
      <c r="F22" s="35">
        <f t="shared" si="0"/>
        <v>111679378</v>
      </c>
      <c r="G22" s="35">
        <f t="shared" si="0"/>
        <v>29016044</v>
      </c>
      <c r="H22" s="35">
        <f t="shared" si="0"/>
        <v>9273550</v>
      </c>
      <c r="I22" s="35">
        <f t="shared" si="0"/>
        <v>64140</v>
      </c>
      <c r="J22" s="35">
        <f t="shared" si="0"/>
        <v>38353734</v>
      </c>
      <c r="K22" s="35">
        <f t="shared" si="0"/>
        <v>4006652</v>
      </c>
      <c r="L22" s="35">
        <f t="shared" si="0"/>
        <v>5730713</v>
      </c>
      <c r="M22" s="35">
        <f t="shared" si="0"/>
        <v>22578063</v>
      </c>
      <c r="N22" s="35">
        <f t="shared" si="0"/>
        <v>32315428</v>
      </c>
      <c r="O22" s="35">
        <f t="shared" si="0"/>
        <v>5921350</v>
      </c>
      <c r="P22" s="35">
        <f t="shared" si="0"/>
        <v>8562769</v>
      </c>
      <c r="Q22" s="35">
        <f t="shared" si="0"/>
        <v>19749579</v>
      </c>
      <c r="R22" s="35">
        <f t="shared" si="0"/>
        <v>34233698</v>
      </c>
      <c r="S22" s="35">
        <f t="shared" si="0"/>
        <v>4423578</v>
      </c>
      <c r="T22" s="35">
        <f t="shared" si="0"/>
        <v>3875902</v>
      </c>
      <c r="U22" s="35">
        <f t="shared" si="0"/>
        <v>0</v>
      </c>
      <c r="V22" s="35">
        <f t="shared" si="0"/>
        <v>8299480</v>
      </c>
      <c r="W22" s="35">
        <f t="shared" si="0"/>
        <v>113202340</v>
      </c>
      <c r="X22" s="35">
        <f t="shared" si="0"/>
        <v>109885716</v>
      </c>
      <c r="Y22" s="35">
        <f t="shared" si="0"/>
        <v>3316624</v>
      </c>
      <c r="Z22" s="36">
        <f>+IF(X22&lt;&gt;0,+(Y22/X22)*100,0)</f>
        <v>3.0182485228562372</v>
      </c>
      <c r="AA22" s="33">
        <f>SUM(AA5:AA21)</f>
        <v>111679378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47036796</v>
      </c>
      <c r="D25" s="6">
        <v>0</v>
      </c>
      <c r="E25" s="7">
        <v>51529115</v>
      </c>
      <c r="F25" s="8">
        <v>48813653</v>
      </c>
      <c r="G25" s="8">
        <v>4173532</v>
      </c>
      <c r="H25" s="8">
        <v>3967780</v>
      </c>
      <c r="I25" s="8">
        <v>3399635</v>
      </c>
      <c r="J25" s="8">
        <v>11540947</v>
      </c>
      <c r="K25" s="8">
        <v>3690052</v>
      </c>
      <c r="L25" s="8">
        <v>4071045</v>
      </c>
      <c r="M25" s="8">
        <v>4172436</v>
      </c>
      <c r="N25" s="8">
        <v>11933533</v>
      </c>
      <c r="O25" s="8">
        <v>3899124</v>
      </c>
      <c r="P25" s="8">
        <v>3890560</v>
      </c>
      <c r="Q25" s="8">
        <v>3917138</v>
      </c>
      <c r="R25" s="8">
        <v>11706822</v>
      </c>
      <c r="S25" s="8">
        <v>3910117</v>
      </c>
      <c r="T25" s="8">
        <v>3922948</v>
      </c>
      <c r="U25" s="8">
        <v>0</v>
      </c>
      <c r="V25" s="8">
        <v>7833065</v>
      </c>
      <c r="W25" s="8">
        <v>43014367</v>
      </c>
      <c r="X25" s="8">
        <v>51529121</v>
      </c>
      <c r="Y25" s="8">
        <v>-8514754</v>
      </c>
      <c r="Z25" s="2">
        <v>-16.52</v>
      </c>
      <c r="AA25" s="6">
        <v>48813653</v>
      </c>
    </row>
    <row r="26" spans="1:27" ht="13.5">
      <c r="A26" s="25" t="s">
        <v>52</v>
      </c>
      <c r="B26" s="24"/>
      <c r="C26" s="6">
        <v>4548686</v>
      </c>
      <c r="D26" s="6">
        <v>0</v>
      </c>
      <c r="E26" s="7">
        <v>5189878</v>
      </c>
      <c r="F26" s="8">
        <v>5111338</v>
      </c>
      <c r="G26" s="8">
        <v>377141</v>
      </c>
      <c r="H26" s="8">
        <v>377213</v>
      </c>
      <c r="I26" s="8">
        <v>377074</v>
      </c>
      <c r="J26" s="8">
        <v>1131428</v>
      </c>
      <c r="K26" s="8">
        <v>377093</v>
      </c>
      <c r="L26" s="8">
        <v>377130</v>
      </c>
      <c r="M26" s="8">
        <v>377144</v>
      </c>
      <c r="N26" s="8">
        <v>1131367</v>
      </c>
      <c r="O26" s="8">
        <v>377068</v>
      </c>
      <c r="P26" s="8">
        <v>377077</v>
      </c>
      <c r="Q26" s="8">
        <v>377121</v>
      </c>
      <c r="R26" s="8">
        <v>1131266</v>
      </c>
      <c r="S26" s="8">
        <v>359755</v>
      </c>
      <c r="T26" s="8">
        <v>359738</v>
      </c>
      <c r="U26" s="8">
        <v>0</v>
      </c>
      <c r="V26" s="8">
        <v>719493</v>
      </c>
      <c r="W26" s="8">
        <v>4113554</v>
      </c>
      <c r="X26" s="8">
        <v>5189880</v>
      </c>
      <c r="Y26" s="8">
        <v>-1076326</v>
      </c>
      <c r="Z26" s="2">
        <v>-20.74</v>
      </c>
      <c r="AA26" s="6">
        <v>5111338</v>
      </c>
    </row>
    <row r="27" spans="1:27" ht="13.5">
      <c r="A27" s="25" t="s">
        <v>53</v>
      </c>
      <c r="B27" s="24"/>
      <c r="C27" s="6">
        <v>21783711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20396203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0</v>
      </c>
    </row>
    <row r="29" spans="1:27" ht="13.5">
      <c r="A29" s="25" t="s">
        <v>55</v>
      </c>
      <c r="B29" s="24"/>
      <c r="C29" s="6">
        <v>2861584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207996</v>
      </c>
      <c r="Y29" s="8">
        <v>-207996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18164469</v>
      </c>
      <c r="D30" s="6">
        <v>0</v>
      </c>
      <c r="E30" s="7">
        <v>15619162</v>
      </c>
      <c r="F30" s="8">
        <v>17706478</v>
      </c>
      <c r="G30" s="8">
        <v>3129727</v>
      </c>
      <c r="H30" s="8">
        <v>-762799</v>
      </c>
      <c r="I30" s="8">
        <v>153996</v>
      </c>
      <c r="J30" s="8">
        <v>2520924</v>
      </c>
      <c r="K30" s="8">
        <v>2522039</v>
      </c>
      <c r="L30" s="8">
        <v>1227665</v>
      </c>
      <c r="M30" s="8">
        <v>2640023</v>
      </c>
      <c r="N30" s="8">
        <v>6389727</v>
      </c>
      <c r="O30" s="8">
        <v>433984</v>
      </c>
      <c r="P30" s="8">
        <v>2729040</v>
      </c>
      <c r="Q30" s="8">
        <v>772770</v>
      </c>
      <c r="R30" s="8">
        <v>3935794</v>
      </c>
      <c r="S30" s="8">
        <v>1048472</v>
      </c>
      <c r="T30" s="8">
        <v>2396323</v>
      </c>
      <c r="U30" s="8">
        <v>0</v>
      </c>
      <c r="V30" s="8">
        <v>3444795</v>
      </c>
      <c r="W30" s="8">
        <v>16291240</v>
      </c>
      <c r="X30" s="8">
        <v>15619164</v>
      </c>
      <c r="Y30" s="8">
        <v>672076</v>
      </c>
      <c r="Z30" s="2">
        <v>4.3</v>
      </c>
      <c r="AA30" s="6">
        <v>17706478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9148108</v>
      </c>
      <c r="D32" s="6">
        <v>0</v>
      </c>
      <c r="E32" s="7">
        <v>4200000</v>
      </c>
      <c r="F32" s="8">
        <v>1771725</v>
      </c>
      <c r="G32" s="8">
        <v>2560</v>
      </c>
      <c r="H32" s="8">
        <v>442032</v>
      </c>
      <c r="I32" s="8">
        <v>675428</v>
      </c>
      <c r="J32" s="8">
        <v>1120020</v>
      </c>
      <c r="K32" s="8">
        <v>258720</v>
      </c>
      <c r="L32" s="8">
        <v>221745</v>
      </c>
      <c r="M32" s="8">
        <v>205851</v>
      </c>
      <c r="N32" s="8">
        <v>686316</v>
      </c>
      <c r="O32" s="8">
        <v>665617</v>
      </c>
      <c r="P32" s="8">
        <v>0</v>
      </c>
      <c r="Q32" s="8">
        <v>539393</v>
      </c>
      <c r="R32" s="8">
        <v>1205010</v>
      </c>
      <c r="S32" s="8">
        <v>764336</v>
      </c>
      <c r="T32" s="8">
        <v>22232</v>
      </c>
      <c r="U32" s="8">
        <v>0</v>
      </c>
      <c r="V32" s="8">
        <v>786568</v>
      </c>
      <c r="W32" s="8">
        <v>3797914</v>
      </c>
      <c r="X32" s="8">
        <v>4200000</v>
      </c>
      <c r="Y32" s="8">
        <v>-402086</v>
      </c>
      <c r="Z32" s="2">
        <v>-9.57</v>
      </c>
      <c r="AA32" s="6">
        <v>1771725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242800</v>
      </c>
      <c r="H33" s="8">
        <v>750252</v>
      </c>
      <c r="I33" s="8">
        <v>398178</v>
      </c>
      <c r="J33" s="8">
        <v>1391230</v>
      </c>
      <c r="K33" s="8">
        <v>3434202</v>
      </c>
      <c r="L33" s="8">
        <v>152013</v>
      </c>
      <c r="M33" s="8">
        <v>210309</v>
      </c>
      <c r="N33" s="8">
        <v>3796524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5187754</v>
      </c>
      <c r="X33" s="8"/>
      <c r="Y33" s="8">
        <v>5187754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25633402</v>
      </c>
      <c r="D34" s="6">
        <v>0</v>
      </c>
      <c r="E34" s="7">
        <v>30375000</v>
      </c>
      <c r="F34" s="8">
        <v>38267314</v>
      </c>
      <c r="G34" s="8">
        <v>1631012</v>
      </c>
      <c r="H34" s="8">
        <v>1554833</v>
      </c>
      <c r="I34" s="8">
        <v>1329927</v>
      </c>
      <c r="J34" s="8">
        <v>4515772</v>
      </c>
      <c r="K34" s="8">
        <v>2208842</v>
      </c>
      <c r="L34" s="8">
        <v>6608274</v>
      </c>
      <c r="M34" s="8">
        <v>2096383</v>
      </c>
      <c r="N34" s="8">
        <v>10913499</v>
      </c>
      <c r="O34" s="8">
        <v>1732433</v>
      </c>
      <c r="P34" s="8">
        <v>2891893</v>
      </c>
      <c r="Q34" s="8">
        <v>6592503</v>
      </c>
      <c r="R34" s="8">
        <v>11216829</v>
      </c>
      <c r="S34" s="8">
        <v>6432489</v>
      </c>
      <c r="T34" s="8">
        <v>3187114</v>
      </c>
      <c r="U34" s="8">
        <v>0</v>
      </c>
      <c r="V34" s="8">
        <v>9619603</v>
      </c>
      <c r="W34" s="8">
        <v>36265703</v>
      </c>
      <c r="X34" s="8">
        <v>30375000</v>
      </c>
      <c r="Y34" s="8">
        <v>5890703</v>
      </c>
      <c r="Z34" s="2">
        <v>19.39</v>
      </c>
      <c r="AA34" s="6">
        <v>38267314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149572959</v>
      </c>
      <c r="D36" s="33">
        <f>SUM(D25:D35)</f>
        <v>0</v>
      </c>
      <c r="E36" s="34">
        <f t="shared" si="1"/>
        <v>106913155</v>
      </c>
      <c r="F36" s="35">
        <f t="shared" si="1"/>
        <v>111670508</v>
      </c>
      <c r="G36" s="35">
        <f t="shared" si="1"/>
        <v>9556772</v>
      </c>
      <c r="H36" s="35">
        <f t="shared" si="1"/>
        <v>6329311</v>
      </c>
      <c r="I36" s="35">
        <f t="shared" si="1"/>
        <v>6334238</v>
      </c>
      <c r="J36" s="35">
        <f t="shared" si="1"/>
        <v>22220321</v>
      </c>
      <c r="K36" s="35">
        <f t="shared" si="1"/>
        <v>12490948</v>
      </c>
      <c r="L36" s="35">
        <f t="shared" si="1"/>
        <v>12657872</v>
      </c>
      <c r="M36" s="35">
        <f t="shared" si="1"/>
        <v>9702146</v>
      </c>
      <c r="N36" s="35">
        <f t="shared" si="1"/>
        <v>34850966</v>
      </c>
      <c r="O36" s="35">
        <f t="shared" si="1"/>
        <v>7108226</v>
      </c>
      <c r="P36" s="35">
        <f t="shared" si="1"/>
        <v>9888570</v>
      </c>
      <c r="Q36" s="35">
        <f t="shared" si="1"/>
        <v>12198925</v>
      </c>
      <c r="R36" s="35">
        <f t="shared" si="1"/>
        <v>29195721</v>
      </c>
      <c r="S36" s="35">
        <f t="shared" si="1"/>
        <v>12515169</v>
      </c>
      <c r="T36" s="35">
        <f t="shared" si="1"/>
        <v>9888355</v>
      </c>
      <c r="U36" s="35">
        <f t="shared" si="1"/>
        <v>0</v>
      </c>
      <c r="V36" s="35">
        <f t="shared" si="1"/>
        <v>22403524</v>
      </c>
      <c r="W36" s="35">
        <f t="shared" si="1"/>
        <v>108670532</v>
      </c>
      <c r="X36" s="35">
        <f t="shared" si="1"/>
        <v>107121161</v>
      </c>
      <c r="Y36" s="35">
        <f t="shared" si="1"/>
        <v>1549371</v>
      </c>
      <c r="Z36" s="36">
        <f>+IF(X36&lt;&gt;0,+(Y36/X36)*100,0)</f>
        <v>1.4463724865715375</v>
      </c>
      <c r="AA36" s="33">
        <f>SUM(AA25:AA35)</f>
        <v>111670508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-46983368</v>
      </c>
      <c r="D38" s="46">
        <f>+D22-D36</f>
        <v>0</v>
      </c>
      <c r="E38" s="47">
        <f t="shared" si="2"/>
        <v>2972573</v>
      </c>
      <c r="F38" s="48">
        <f t="shared" si="2"/>
        <v>8870</v>
      </c>
      <c r="G38" s="48">
        <f t="shared" si="2"/>
        <v>19459272</v>
      </c>
      <c r="H38" s="48">
        <f t="shared" si="2"/>
        <v>2944239</v>
      </c>
      <c r="I38" s="48">
        <f t="shared" si="2"/>
        <v>-6270098</v>
      </c>
      <c r="J38" s="48">
        <f t="shared" si="2"/>
        <v>16133413</v>
      </c>
      <c r="K38" s="48">
        <f t="shared" si="2"/>
        <v>-8484296</v>
      </c>
      <c r="L38" s="48">
        <f t="shared" si="2"/>
        <v>-6927159</v>
      </c>
      <c r="M38" s="48">
        <f t="shared" si="2"/>
        <v>12875917</v>
      </c>
      <c r="N38" s="48">
        <f t="shared" si="2"/>
        <v>-2535538</v>
      </c>
      <c r="O38" s="48">
        <f t="shared" si="2"/>
        <v>-1186876</v>
      </c>
      <c r="P38" s="48">
        <f t="shared" si="2"/>
        <v>-1325801</v>
      </c>
      <c r="Q38" s="48">
        <f t="shared" si="2"/>
        <v>7550654</v>
      </c>
      <c r="R38" s="48">
        <f t="shared" si="2"/>
        <v>5037977</v>
      </c>
      <c r="S38" s="48">
        <f t="shared" si="2"/>
        <v>-8091591</v>
      </c>
      <c r="T38" s="48">
        <f t="shared" si="2"/>
        <v>-6012453</v>
      </c>
      <c r="U38" s="48">
        <f t="shared" si="2"/>
        <v>0</v>
      </c>
      <c r="V38" s="48">
        <f t="shared" si="2"/>
        <v>-14104044</v>
      </c>
      <c r="W38" s="48">
        <f t="shared" si="2"/>
        <v>4531808</v>
      </c>
      <c r="X38" s="48">
        <f>IF(F22=F36,0,X22-X36)</f>
        <v>2764555</v>
      </c>
      <c r="Y38" s="48">
        <f t="shared" si="2"/>
        <v>1767253</v>
      </c>
      <c r="Z38" s="49">
        <f>+IF(X38&lt;&gt;0,+(Y38/X38)*100,0)</f>
        <v>63.92540571629068</v>
      </c>
      <c r="AA38" s="46">
        <f>+AA22-AA36</f>
        <v>8870</v>
      </c>
    </row>
    <row r="39" spans="1:27" ht="13.5">
      <c r="A39" s="23" t="s">
        <v>64</v>
      </c>
      <c r="B39" s="29"/>
      <c r="C39" s="6">
        <v>48744710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2866918</v>
      </c>
      <c r="R39" s="8">
        <v>2866918</v>
      </c>
      <c r="S39" s="8">
        <v>0</v>
      </c>
      <c r="T39" s="8">
        <v>0</v>
      </c>
      <c r="U39" s="8">
        <v>0</v>
      </c>
      <c r="V39" s="8">
        <v>0</v>
      </c>
      <c r="W39" s="8">
        <v>2866918</v>
      </c>
      <c r="X39" s="8"/>
      <c r="Y39" s="8">
        <v>2866918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1761342</v>
      </c>
      <c r="D42" s="55">
        <f>SUM(D38:D41)</f>
        <v>0</v>
      </c>
      <c r="E42" s="56">
        <f t="shared" si="3"/>
        <v>2972573</v>
      </c>
      <c r="F42" s="57">
        <f t="shared" si="3"/>
        <v>8870</v>
      </c>
      <c r="G42" s="57">
        <f t="shared" si="3"/>
        <v>19459272</v>
      </c>
      <c r="H42" s="57">
        <f t="shared" si="3"/>
        <v>2944239</v>
      </c>
      <c r="I42" s="57">
        <f t="shared" si="3"/>
        <v>-6270098</v>
      </c>
      <c r="J42" s="57">
        <f t="shared" si="3"/>
        <v>16133413</v>
      </c>
      <c r="K42" s="57">
        <f t="shared" si="3"/>
        <v>-8484296</v>
      </c>
      <c r="L42" s="57">
        <f t="shared" si="3"/>
        <v>-6927159</v>
      </c>
      <c r="M42" s="57">
        <f t="shared" si="3"/>
        <v>12875917</v>
      </c>
      <c r="N42" s="57">
        <f t="shared" si="3"/>
        <v>-2535538</v>
      </c>
      <c r="O42" s="57">
        <f t="shared" si="3"/>
        <v>-1186876</v>
      </c>
      <c r="P42" s="57">
        <f t="shared" si="3"/>
        <v>-1325801</v>
      </c>
      <c r="Q42" s="57">
        <f t="shared" si="3"/>
        <v>10417572</v>
      </c>
      <c r="R42" s="57">
        <f t="shared" si="3"/>
        <v>7904895</v>
      </c>
      <c r="S42" s="57">
        <f t="shared" si="3"/>
        <v>-8091591</v>
      </c>
      <c r="T42" s="57">
        <f t="shared" si="3"/>
        <v>-6012453</v>
      </c>
      <c r="U42" s="57">
        <f t="shared" si="3"/>
        <v>0</v>
      </c>
      <c r="V42" s="57">
        <f t="shared" si="3"/>
        <v>-14104044</v>
      </c>
      <c r="W42" s="57">
        <f t="shared" si="3"/>
        <v>7398726</v>
      </c>
      <c r="X42" s="57">
        <f t="shared" si="3"/>
        <v>2764555</v>
      </c>
      <c r="Y42" s="57">
        <f t="shared" si="3"/>
        <v>4634171</v>
      </c>
      <c r="Z42" s="58">
        <f>+IF(X42&lt;&gt;0,+(Y42/X42)*100,0)</f>
        <v>167.628099278184</v>
      </c>
      <c r="AA42" s="55">
        <f>SUM(AA38:AA41)</f>
        <v>8870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1761342</v>
      </c>
      <c r="D44" s="63">
        <f>+D42-D43</f>
        <v>0</v>
      </c>
      <c r="E44" s="64">
        <f t="shared" si="4"/>
        <v>2972573</v>
      </c>
      <c r="F44" s="65">
        <f t="shared" si="4"/>
        <v>8870</v>
      </c>
      <c r="G44" s="65">
        <f t="shared" si="4"/>
        <v>19459272</v>
      </c>
      <c r="H44" s="65">
        <f t="shared" si="4"/>
        <v>2944239</v>
      </c>
      <c r="I44" s="65">
        <f t="shared" si="4"/>
        <v>-6270098</v>
      </c>
      <c r="J44" s="65">
        <f t="shared" si="4"/>
        <v>16133413</v>
      </c>
      <c r="K44" s="65">
        <f t="shared" si="4"/>
        <v>-8484296</v>
      </c>
      <c r="L44" s="65">
        <f t="shared" si="4"/>
        <v>-6927159</v>
      </c>
      <c r="M44" s="65">
        <f t="shared" si="4"/>
        <v>12875917</v>
      </c>
      <c r="N44" s="65">
        <f t="shared" si="4"/>
        <v>-2535538</v>
      </c>
      <c r="O44" s="65">
        <f t="shared" si="4"/>
        <v>-1186876</v>
      </c>
      <c r="P44" s="65">
        <f t="shared" si="4"/>
        <v>-1325801</v>
      </c>
      <c r="Q44" s="65">
        <f t="shared" si="4"/>
        <v>10417572</v>
      </c>
      <c r="R44" s="65">
        <f t="shared" si="4"/>
        <v>7904895</v>
      </c>
      <c r="S44" s="65">
        <f t="shared" si="4"/>
        <v>-8091591</v>
      </c>
      <c r="T44" s="65">
        <f t="shared" si="4"/>
        <v>-6012453</v>
      </c>
      <c r="U44" s="65">
        <f t="shared" si="4"/>
        <v>0</v>
      </c>
      <c r="V44" s="65">
        <f t="shared" si="4"/>
        <v>-14104044</v>
      </c>
      <c r="W44" s="65">
        <f t="shared" si="4"/>
        <v>7398726</v>
      </c>
      <c r="X44" s="65">
        <f t="shared" si="4"/>
        <v>2764555</v>
      </c>
      <c r="Y44" s="65">
        <f t="shared" si="4"/>
        <v>4634171</v>
      </c>
      <c r="Z44" s="66">
        <f>+IF(X44&lt;&gt;0,+(Y44/X44)*100,0)</f>
        <v>167.628099278184</v>
      </c>
      <c r="AA44" s="63">
        <f>+AA42-AA43</f>
        <v>8870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1761342</v>
      </c>
      <c r="D46" s="55">
        <f>SUM(D44:D45)</f>
        <v>0</v>
      </c>
      <c r="E46" s="56">
        <f t="shared" si="5"/>
        <v>2972573</v>
      </c>
      <c r="F46" s="57">
        <f t="shared" si="5"/>
        <v>8870</v>
      </c>
      <c r="G46" s="57">
        <f t="shared" si="5"/>
        <v>19459272</v>
      </c>
      <c r="H46" s="57">
        <f t="shared" si="5"/>
        <v>2944239</v>
      </c>
      <c r="I46" s="57">
        <f t="shared" si="5"/>
        <v>-6270098</v>
      </c>
      <c r="J46" s="57">
        <f t="shared" si="5"/>
        <v>16133413</v>
      </c>
      <c r="K46" s="57">
        <f t="shared" si="5"/>
        <v>-8484296</v>
      </c>
      <c r="L46" s="57">
        <f t="shared" si="5"/>
        <v>-6927159</v>
      </c>
      <c r="M46" s="57">
        <f t="shared" si="5"/>
        <v>12875917</v>
      </c>
      <c r="N46" s="57">
        <f t="shared" si="5"/>
        <v>-2535538</v>
      </c>
      <c r="O46" s="57">
        <f t="shared" si="5"/>
        <v>-1186876</v>
      </c>
      <c r="P46" s="57">
        <f t="shared" si="5"/>
        <v>-1325801</v>
      </c>
      <c r="Q46" s="57">
        <f t="shared" si="5"/>
        <v>10417572</v>
      </c>
      <c r="R46" s="57">
        <f t="shared" si="5"/>
        <v>7904895</v>
      </c>
      <c r="S46" s="57">
        <f t="shared" si="5"/>
        <v>-8091591</v>
      </c>
      <c r="T46" s="57">
        <f t="shared" si="5"/>
        <v>-6012453</v>
      </c>
      <c r="U46" s="57">
        <f t="shared" si="5"/>
        <v>0</v>
      </c>
      <c r="V46" s="57">
        <f t="shared" si="5"/>
        <v>-14104044</v>
      </c>
      <c r="W46" s="57">
        <f t="shared" si="5"/>
        <v>7398726</v>
      </c>
      <c r="X46" s="57">
        <f t="shared" si="5"/>
        <v>2764555</v>
      </c>
      <c r="Y46" s="57">
        <f t="shared" si="5"/>
        <v>4634171</v>
      </c>
      <c r="Z46" s="58">
        <f>+IF(X46&lt;&gt;0,+(Y46/X46)*100,0)</f>
        <v>167.628099278184</v>
      </c>
      <c r="AA46" s="55">
        <f>SUM(AA44:AA45)</f>
        <v>8870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1761342</v>
      </c>
      <c r="D48" s="71">
        <f>SUM(D46:D47)</f>
        <v>0</v>
      </c>
      <c r="E48" s="72">
        <f t="shared" si="6"/>
        <v>2972573</v>
      </c>
      <c r="F48" s="73">
        <f t="shared" si="6"/>
        <v>8870</v>
      </c>
      <c r="G48" s="73">
        <f t="shared" si="6"/>
        <v>19459272</v>
      </c>
      <c r="H48" s="74">
        <f t="shared" si="6"/>
        <v>2944239</v>
      </c>
      <c r="I48" s="74">
        <f t="shared" si="6"/>
        <v>-6270098</v>
      </c>
      <c r="J48" s="74">
        <f t="shared" si="6"/>
        <v>16133413</v>
      </c>
      <c r="K48" s="74">
        <f t="shared" si="6"/>
        <v>-8484296</v>
      </c>
      <c r="L48" s="74">
        <f t="shared" si="6"/>
        <v>-6927159</v>
      </c>
      <c r="M48" s="73">
        <f t="shared" si="6"/>
        <v>12875917</v>
      </c>
      <c r="N48" s="73">
        <f t="shared" si="6"/>
        <v>-2535538</v>
      </c>
      <c r="O48" s="74">
        <f t="shared" si="6"/>
        <v>-1186876</v>
      </c>
      <c r="P48" s="74">
        <f t="shared" si="6"/>
        <v>-1325801</v>
      </c>
      <c r="Q48" s="74">
        <f t="shared" si="6"/>
        <v>10417572</v>
      </c>
      <c r="R48" s="74">
        <f t="shared" si="6"/>
        <v>7904895</v>
      </c>
      <c r="S48" s="74">
        <f t="shared" si="6"/>
        <v>-8091591</v>
      </c>
      <c r="T48" s="73">
        <f t="shared" si="6"/>
        <v>-6012453</v>
      </c>
      <c r="U48" s="73">
        <f t="shared" si="6"/>
        <v>0</v>
      </c>
      <c r="V48" s="74">
        <f t="shared" si="6"/>
        <v>-14104044</v>
      </c>
      <c r="W48" s="74">
        <f t="shared" si="6"/>
        <v>7398726</v>
      </c>
      <c r="X48" s="74">
        <f t="shared" si="6"/>
        <v>2764555</v>
      </c>
      <c r="Y48" s="74">
        <f t="shared" si="6"/>
        <v>4634171</v>
      </c>
      <c r="Z48" s="75">
        <f>+IF(X48&lt;&gt;0,+(Y48/X48)*100,0)</f>
        <v>167.628099278184</v>
      </c>
      <c r="AA48" s="76">
        <f>SUM(AA46:AA47)</f>
        <v>8870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33441460</v>
      </c>
      <c r="D5" s="6">
        <v>0</v>
      </c>
      <c r="E5" s="7">
        <v>39956768</v>
      </c>
      <c r="F5" s="8">
        <v>35000000</v>
      </c>
      <c r="G5" s="8">
        <v>0</v>
      </c>
      <c r="H5" s="8">
        <v>3369355</v>
      </c>
      <c r="I5" s="8">
        <v>3484351</v>
      </c>
      <c r="J5" s="8">
        <v>6853706</v>
      </c>
      <c r="K5" s="8">
        <v>3612756</v>
      </c>
      <c r="L5" s="8">
        <v>3612756</v>
      </c>
      <c r="M5" s="8">
        <v>3676672</v>
      </c>
      <c r="N5" s="8">
        <v>10902184</v>
      </c>
      <c r="O5" s="8">
        <v>3684618</v>
      </c>
      <c r="P5" s="8">
        <v>3678890</v>
      </c>
      <c r="Q5" s="8">
        <v>3125095</v>
      </c>
      <c r="R5" s="8">
        <v>10488603</v>
      </c>
      <c r="S5" s="8">
        <v>3771206</v>
      </c>
      <c r="T5" s="8">
        <v>3769299</v>
      </c>
      <c r="U5" s="8">
        <v>3169286</v>
      </c>
      <c r="V5" s="8">
        <v>10709791</v>
      </c>
      <c r="W5" s="8">
        <v>38954284</v>
      </c>
      <c r="X5" s="8">
        <v>39956768</v>
      </c>
      <c r="Y5" s="8">
        <v>-1002484</v>
      </c>
      <c r="Z5" s="2">
        <v>-2.51</v>
      </c>
      <c r="AA5" s="6">
        <v>35000000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53965354</v>
      </c>
      <c r="D7" s="6">
        <v>0</v>
      </c>
      <c r="E7" s="7">
        <v>64045840</v>
      </c>
      <c r="F7" s="8">
        <v>74972992</v>
      </c>
      <c r="G7" s="8">
        <v>6393846</v>
      </c>
      <c r="H7" s="8">
        <v>7398606</v>
      </c>
      <c r="I7" s="8">
        <v>6340150</v>
      </c>
      <c r="J7" s="8">
        <v>20132602</v>
      </c>
      <c r="K7" s="8">
        <v>5194153</v>
      </c>
      <c r="L7" s="8">
        <v>5194153</v>
      </c>
      <c r="M7" s="8">
        <v>5016748</v>
      </c>
      <c r="N7" s="8">
        <v>15405054</v>
      </c>
      <c r="O7" s="8">
        <v>5184918</v>
      </c>
      <c r="P7" s="8">
        <v>3469989</v>
      </c>
      <c r="Q7" s="8">
        <v>4595130</v>
      </c>
      <c r="R7" s="8">
        <v>13250037</v>
      </c>
      <c r="S7" s="8">
        <v>5331327</v>
      </c>
      <c r="T7" s="8">
        <v>5441539</v>
      </c>
      <c r="U7" s="8">
        <v>5132226</v>
      </c>
      <c r="V7" s="8">
        <v>15905092</v>
      </c>
      <c r="W7" s="8">
        <v>64692785</v>
      </c>
      <c r="X7" s="8">
        <v>64045840</v>
      </c>
      <c r="Y7" s="8">
        <v>646945</v>
      </c>
      <c r="Z7" s="2">
        <v>1.01</v>
      </c>
      <c r="AA7" s="6">
        <v>74972992</v>
      </c>
    </row>
    <row r="8" spans="1:27" ht="13.5">
      <c r="A8" s="25" t="s">
        <v>35</v>
      </c>
      <c r="B8" s="24"/>
      <c r="C8" s="6">
        <v>24678522</v>
      </c>
      <c r="D8" s="6">
        <v>0</v>
      </c>
      <c r="E8" s="7">
        <v>30171900</v>
      </c>
      <c r="F8" s="8">
        <v>37520435</v>
      </c>
      <c r="G8" s="8">
        <v>2341206</v>
      </c>
      <c r="H8" s="8">
        <v>2383290</v>
      </c>
      <c r="I8" s="8">
        <v>5136574</v>
      </c>
      <c r="J8" s="8">
        <v>9861070</v>
      </c>
      <c r="K8" s="8">
        <v>2701229</v>
      </c>
      <c r="L8" s="8">
        <v>2701229</v>
      </c>
      <c r="M8" s="8">
        <v>2930901</v>
      </c>
      <c r="N8" s="8">
        <v>8333359</v>
      </c>
      <c r="O8" s="8">
        <v>2466987</v>
      </c>
      <c r="P8" s="8">
        <v>1677607</v>
      </c>
      <c r="Q8" s="8">
        <v>2211326</v>
      </c>
      <c r="R8" s="8">
        <v>6355920</v>
      </c>
      <c r="S8" s="8">
        <v>2635943</v>
      </c>
      <c r="T8" s="8">
        <v>2895385</v>
      </c>
      <c r="U8" s="8">
        <v>2354360</v>
      </c>
      <c r="V8" s="8">
        <v>7885688</v>
      </c>
      <c r="W8" s="8">
        <v>32436037</v>
      </c>
      <c r="X8" s="8">
        <v>30171900</v>
      </c>
      <c r="Y8" s="8">
        <v>2264137</v>
      </c>
      <c r="Z8" s="2">
        <v>7.5</v>
      </c>
      <c r="AA8" s="6">
        <v>37520435</v>
      </c>
    </row>
    <row r="9" spans="1:27" ht="13.5">
      <c r="A9" s="25" t="s">
        <v>36</v>
      </c>
      <c r="B9" s="24"/>
      <c r="C9" s="6">
        <v>14496880</v>
      </c>
      <c r="D9" s="6">
        <v>0</v>
      </c>
      <c r="E9" s="7">
        <v>16769500</v>
      </c>
      <c r="F9" s="8">
        <v>18600096</v>
      </c>
      <c r="G9" s="8">
        <v>1544794</v>
      </c>
      <c r="H9" s="8">
        <v>1477220</v>
      </c>
      <c r="I9" s="8">
        <v>1483951</v>
      </c>
      <c r="J9" s="8">
        <v>4505965</v>
      </c>
      <c r="K9" s="8">
        <v>1468546</v>
      </c>
      <c r="L9" s="8">
        <v>1468546</v>
      </c>
      <c r="M9" s="8">
        <v>1508014</v>
      </c>
      <c r="N9" s="8">
        <v>4445106</v>
      </c>
      <c r="O9" s="8">
        <v>1493465</v>
      </c>
      <c r="P9" s="8">
        <v>1480662</v>
      </c>
      <c r="Q9" s="8">
        <v>1255677</v>
      </c>
      <c r="R9" s="8">
        <v>4229804</v>
      </c>
      <c r="S9" s="8">
        <v>1509201</v>
      </c>
      <c r="T9" s="8">
        <v>1495120</v>
      </c>
      <c r="U9" s="8">
        <v>1653144</v>
      </c>
      <c r="V9" s="8">
        <v>4657465</v>
      </c>
      <c r="W9" s="8">
        <v>17838340</v>
      </c>
      <c r="X9" s="8">
        <v>16769496</v>
      </c>
      <c r="Y9" s="8">
        <v>1068844</v>
      </c>
      <c r="Z9" s="2">
        <v>6.37</v>
      </c>
      <c r="AA9" s="6">
        <v>18600096</v>
      </c>
    </row>
    <row r="10" spans="1:27" ht="13.5">
      <c r="A10" s="25" t="s">
        <v>37</v>
      </c>
      <c r="B10" s="24"/>
      <c r="C10" s="6">
        <v>17050976</v>
      </c>
      <c r="D10" s="6">
        <v>0</v>
      </c>
      <c r="E10" s="7">
        <v>19750500</v>
      </c>
      <c r="F10" s="26">
        <v>21896515</v>
      </c>
      <c r="G10" s="26">
        <v>1810943</v>
      </c>
      <c r="H10" s="26">
        <v>1818814</v>
      </c>
      <c r="I10" s="26">
        <v>1811558</v>
      </c>
      <c r="J10" s="26">
        <v>5441315</v>
      </c>
      <c r="K10" s="26">
        <v>1812971</v>
      </c>
      <c r="L10" s="26">
        <v>1812971</v>
      </c>
      <c r="M10" s="26">
        <v>1815096</v>
      </c>
      <c r="N10" s="26">
        <v>5441038</v>
      </c>
      <c r="O10" s="26">
        <v>1813710</v>
      </c>
      <c r="P10" s="26">
        <v>1817303</v>
      </c>
      <c r="Q10" s="26">
        <v>1480179</v>
      </c>
      <c r="R10" s="26">
        <v>5111192</v>
      </c>
      <c r="S10" s="26">
        <v>1820035</v>
      </c>
      <c r="T10" s="26">
        <v>1816774</v>
      </c>
      <c r="U10" s="26">
        <v>1849564</v>
      </c>
      <c r="V10" s="26">
        <v>5486373</v>
      </c>
      <c r="W10" s="26">
        <v>21479918</v>
      </c>
      <c r="X10" s="26">
        <v>19750500</v>
      </c>
      <c r="Y10" s="26">
        <v>1729418</v>
      </c>
      <c r="Z10" s="27">
        <v>8.76</v>
      </c>
      <c r="AA10" s="28">
        <v>21896515</v>
      </c>
    </row>
    <row r="11" spans="1:27" ht="13.5">
      <c r="A11" s="25" t="s">
        <v>38</v>
      </c>
      <c r="B11" s="29"/>
      <c r="C11" s="6">
        <v>154102</v>
      </c>
      <c r="D11" s="6">
        <v>0</v>
      </c>
      <c r="E11" s="7">
        <v>0</v>
      </c>
      <c r="F11" s="8">
        <v>0</v>
      </c>
      <c r="G11" s="8">
        <v>0</v>
      </c>
      <c r="H11" s="8">
        <v>-35417</v>
      </c>
      <c r="I11" s="8">
        <v>-36328</v>
      </c>
      <c r="J11" s="8">
        <v>-71745</v>
      </c>
      <c r="K11" s="8">
        <v>-41990</v>
      </c>
      <c r="L11" s="8">
        <v>-42949</v>
      </c>
      <c r="M11" s="8">
        <v>-11523</v>
      </c>
      <c r="N11" s="8">
        <v>-96462</v>
      </c>
      <c r="O11" s="8">
        <v>5404</v>
      </c>
      <c r="P11" s="8">
        <v>-8181</v>
      </c>
      <c r="Q11" s="8">
        <v>3356</v>
      </c>
      <c r="R11" s="8">
        <v>579</v>
      </c>
      <c r="S11" s="8">
        <v>1711</v>
      </c>
      <c r="T11" s="8">
        <v>0</v>
      </c>
      <c r="U11" s="8">
        <v>0</v>
      </c>
      <c r="V11" s="8">
        <v>1711</v>
      </c>
      <c r="W11" s="8">
        <v>-165917</v>
      </c>
      <c r="X11" s="8"/>
      <c r="Y11" s="8">
        <v>-165917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701364</v>
      </c>
      <c r="D12" s="6">
        <v>0</v>
      </c>
      <c r="E12" s="7">
        <v>822312</v>
      </c>
      <c r="F12" s="8">
        <v>1421046</v>
      </c>
      <c r="G12" s="8">
        <v>108618</v>
      </c>
      <c r="H12" s="8">
        <v>50987</v>
      </c>
      <c r="I12" s="8">
        <v>150323</v>
      </c>
      <c r="J12" s="8">
        <v>309928</v>
      </c>
      <c r="K12" s="8">
        <v>130917</v>
      </c>
      <c r="L12" s="8">
        <v>130917</v>
      </c>
      <c r="M12" s="8">
        <v>173519</v>
      </c>
      <c r="N12" s="8">
        <v>435353</v>
      </c>
      <c r="O12" s="8">
        <v>134777</v>
      </c>
      <c r="P12" s="8">
        <v>109831</v>
      </c>
      <c r="Q12" s="8">
        <v>101756</v>
      </c>
      <c r="R12" s="8">
        <v>346364</v>
      </c>
      <c r="S12" s="8">
        <v>11600</v>
      </c>
      <c r="T12" s="8">
        <v>130668</v>
      </c>
      <c r="U12" s="8">
        <v>78529</v>
      </c>
      <c r="V12" s="8">
        <v>220797</v>
      </c>
      <c r="W12" s="8">
        <v>1312442</v>
      </c>
      <c r="X12" s="8">
        <v>822312</v>
      </c>
      <c r="Y12" s="8">
        <v>490130</v>
      </c>
      <c r="Z12" s="2">
        <v>59.6</v>
      </c>
      <c r="AA12" s="6">
        <v>1421046</v>
      </c>
    </row>
    <row r="13" spans="1:27" ht="13.5">
      <c r="A13" s="23" t="s">
        <v>40</v>
      </c>
      <c r="B13" s="29"/>
      <c r="C13" s="6">
        <v>2902981</v>
      </c>
      <c r="D13" s="6">
        <v>0</v>
      </c>
      <c r="E13" s="7">
        <v>1951200</v>
      </c>
      <c r="F13" s="8">
        <v>1182000</v>
      </c>
      <c r="G13" s="8">
        <v>30175</v>
      </c>
      <c r="H13" s="8">
        <v>0</v>
      </c>
      <c r="I13" s="8">
        <v>470287</v>
      </c>
      <c r="J13" s="8">
        <v>500462</v>
      </c>
      <c r="K13" s="8">
        <v>115321</v>
      </c>
      <c r="L13" s="8">
        <v>115321</v>
      </c>
      <c r="M13" s="8">
        <v>178364</v>
      </c>
      <c r="N13" s="8">
        <v>409006</v>
      </c>
      <c r="O13" s="8">
        <v>175531</v>
      </c>
      <c r="P13" s="8">
        <v>150136</v>
      </c>
      <c r="Q13" s="8">
        <v>106900</v>
      </c>
      <c r="R13" s="8">
        <v>432567</v>
      </c>
      <c r="S13" s="8">
        <v>187814</v>
      </c>
      <c r="T13" s="8">
        <v>207191</v>
      </c>
      <c r="U13" s="8">
        <v>214067</v>
      </c>
      <c r="V13" s="8">
        <v>609072</v>
      </c>
      <c r="W13" s="8">
        <v>1951107</v>
      </c>
      <c r="X13" s="8">
        <v>1951200</v>
      </c>
      <c r="Y13" s="8">
        <v>-93</v>
      </c>
      <c r="Z13" s="2">
        <v>0</v>
      </c>
      <c r="AA13" s="6">
        <v>1182000</v>
      </c>
    </row>
    <row r="14" spans="1:27" ht="13.5">
      <c r="A14" s="23" t="s">
        <v>41</v>
      </c>
      <c r="B14" s="29"/>
      <c r="C14" s="6">
        <v>19388904</v>
      </c>
      <c r="D14" s="6">
        <v>0</v>
      </c>
      <c r="E14" s="7">
        <v>32440000</v>
      </c>
      <c r="F14" s="8">
        <v>22000000</v>
      </c>
      <c r="G14" s="8">
        <v>1906184</v>
      </c>
      <c r="H14" s="8">
        <v>929449</v>
      </c>
      <c r="I14" s="8">
        <v>1731803</v>
      </c>
      <c r="J14" s="8">
        <v>4567436</v>
      </c>
      <c r="K14" s="8">
        <v>1752330</v>
      </c>
      <c r="L14" s="8">
        <v>1752330</v>
      </c>
      <c r="M14" s="8">
        <v>1851226</v>
      </c>
      <c r="N14" s="8">
        <v>5355886</v>
      </c>
      <c r="O14" s="8">
        <v>1895120</v>
      </c>
      <c r="P14" s="8">
        <v>1897906</v>
      </c>
      <c r="Q14" s="8">
        <v>1898092</v>
      </c>
      <c r="R14" s="8">
        <v>5691118</v>
      </c>
      <c r="S14" s="8">
        <v>1972893</v>
      </c>
      <c r="T14" s="8">
        <v>1978577</v>
      </c>
      <c r="U14" s="8">
        <v>2030295</v>
      </c>
      <c r="V14" s="8">
        <v>5981765</v>
      </c>
      <c r="W14" s="8">
        <v>21596205</v>
      </c>
      <c r="X14" s="8">
        <v>32439996</v>
      </c>
      <c r="Y14" s="8">
        <v>-10843791</v>
      </c>
      <c r="Z14" s="2">
        <v>-33.43</v>
      </c>
      <c r="AA14" s="6">
        <v>22000000</v>
      </c>
    </row>
    <row r="15" spans="1:27" ht="13.5">
      <c r="A15" s="23" t="s">
        <v>42</v>
      </c>
      <c r="B15" s="29"/>
      <c r="C15" s="6">
        <v>29974</v>
      </c>
      <c r="D15" s="6">
        <v>0</v>
      </c>
      <c r="E15" s="7">
        <v>35000</v>
      </c>
      <c r="F15" s="8">
        <v>35000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32189</v>
      </c>
      <c r="V15" s="8">
        <v>32189</v>
      </c>
      <c r="W15" s="8">
        <v>32189</v>
      </c>
      <c r="X15" s="8">
        <v>35000</v>
      </c>
      <c r="Y15" s="8">
        <v>-2811</v>
      </c>
      <c r="Z15" s="2">
        <v>-8.03</v>
      </c>
      <c r="AA15" s="6">
        <v>35000</v>
      </c>
    </row>
    <row r="16" spans="1:27" ht="13.5">
      <c r="A16" s="23" t="s">
        <v>43</v>
      </c>
      <c r="B16" s="29"/>
      <c r="C16" s="6">
        <v>2165550</v>
      </c>
      <c r="D16" s="6">
        <v>0</v>
      </c>
      <c r="E16" s="7">
        <v>291600</v>
      </c>
      <c r="F16" s="8">
        <v>155086</v>
      </c>
      <c r="G16" s="8">
        <v>19050</v>
      </c>
      <c r="H16" s="8">
        <v>10909</v>
      </c>
      <c r="I16" s="8">
        <v>17880</v>
      </c>
      <c r="J16" s="8">
        <v>47839</v>
      </c>
      <c r="K16" s="8">
        <v>6240</v>
      </c>
      <c r="L16" s="8">
        <v>6240</v>
      </c>
      <c r="M16" s="8">
        <v>4300</v>
      </c>
      <c r="N16" s="8">
        <v>16780</v>
      </c>
      <c r="O16" s="8">
        <v>19900</v>
      </c>
      <c r="P16" s="8">
        <v>12900</v>
      </c>
      <c r="Q16" s="8">
        <v>15300</v>
      </c>
      <c r="R16" s="8">
        <v>48100</v>
      </c>
      <c r="S16" s="8">
        <v>16300</v>
      </c>
      <c r="T16" s="8">
        <v>0</v>
      </c>
      <c r="U16" s="8">
        <v>14550</v>
      </c>
      <c r="V16" s="8">
        <v>30850</v>
      </c>
      <c r="W16" s="8">
        <v>143569</v>
      </c>
      <c r="X16" s="8">
        <v>291600</v>
      </c>
      <c r="Y16" s="8">
        <v>-148031</v>
      </c>
      <c r="Z16" s="2">
        <v>-50.77</v>
      </c>
      <c r="AA16" s="6">
        <v>155086</v>
      </c>
    </row>
    <row r="17" spans="1:27" ht="13.5">
      <c r="A17" s="23" t="s">
        <v>44</v>
      </c>
      <c r="B17" s="29"/>
      <c r="C17" s="6">
        <v>21064</v>
      </c>
      <c r="D17" s="6">
        <v>0</v>
      </c>
      <c r="E17" s="7">
        <v>40000</v>
      </c>
      <c r="F17" s="8">
        <v>22232</v>
      </c>
      <c r="G17" s="8">
        <v>0</v>
      </c>
      <c r="H17" s="8">
        <v>175</v>
      </c>
      <c r="I17" s="8">
        <v>0</v>
      </c>
      <c r="J17" s="8">
        <v>175</v>
      </c>
      <c r="K17" s="8">
        <v>0</v>
      </c>
      <c r="L17" s="8">
        <v>0</v>
      </c>
      <c r="M17" s="8">
        <v>307</v>
      </c>
      <c r="N17" s="8">
        <v>307</v>
      </c>
      <c r="O17" s="8">
        <v>0</v>
      </c>
      <c r="P17" s="8">
        <v>0</v>
      </c>
      <c r="Q17" s="8">
        <v>175</v>
      </c>
      <c r="R17" s="8">
        <v>175</v>
      </c>
      <c r="S17" s="8">
        <v>0</v>
      </c>
      <c r="T17" s="8">
        <v>482</v>
      </c>
      <c r="U17" s="8">
        <v>0</v>
      </c>
      <c r="V17" s="8">
        <v>482</v>
      </c>
      <c r="W17" s="8">
        <v>1139</v>
      </c>
      <c r="X17" s="8">
        <v>40000</v>
      </c>
      <c r="Y17" s="8">
        <v>-38861</v>
      </c>
      <c r="Z17" s="2">
        <v>-97.15</v>
      </c>
      <c r="AA17" s="6">
        <v>22232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168448192</v>
      </c>
      <c r="D19" s="6">
        <v>0</v>
      </c>
      <c r="E19" s="7">
        <v>180030000</v>
      </c>
      <c r="F19" s="8">
        <v>176542001</v>
      </c>
      <c r="G19" s="8">
        <v>67063000</v>
      </c>
      <c r="H19" s="8">
        <v>2014047</v>
      </c>
      <c r="I19" s="8">
        <v>1619742</v>
      </c>
      <c r="J19" s="8">
        <v>70696789</v>
      </c>
      <c r="K19" s="8">
        <v>710773</v>
      </c>
      <c r="L19" s="8">
        <v>710773</v>
      </c>
      <c r="M19" s="8">
        <v>55237000</v>
      </c>
      <c r="N19" s="8">
        <v>56658546</v>
      </c>
      <c r="O19" s="8">
        <v>0</v>
      </c>
      <c r="P19" s="8">
        <v>790000</v>
      </c>
      <c r="Q19" s="8">
        <v>44681000</v>
      </c>
      <c r="R19" s="8">
        <v>45471000</v>
      </c>
      <c r="S19" s="8">
        <v>45678863</v>
      </c>
      <c r="T19" s="8">
        <v>0</v>
      </c>
      <c r="U19" s="8">
        <v>180226</v>
      </c>
      <c r="V19" s="8">
        <v>45859089</v>
      </c>
      <c r="W19" s="8">
        <v>218685424</v>
      </c>
      <c r="X19" s="8">
        <v>180030000</v>
      </c>
      <c r="Y19" s="8">
        <v>38655424</v>
      </c>
      <c r="Z19" s="2">
        <v>21.47</v>
      </c>
      <c r="AA19" s="6">
        <v>176542001</v>
      </c>
    </row>
    <row r="20" spans="1:27" ht="13.5">
      <c r="A20" s="23" t="s">
        <v>47</v>
      </c>
      <c r="B20" s="29"/>
      <c r="C20" s="6">
        <v>17425135</v>
      </c>
      <c r="D20" s="6">
        <v>0</v>
      </c>
      <c r="E20" s="7">
        <v>6414160</v>
      </c>
      <c r="F20" s="26">
        <v>1654694</v>
      </c>
      <c r="G20" s="26">
        <v>74249</v>
      </c>
      <c r="H20" s="26">
        <v>141282</v>
      </c>
      <c r="I20" s="26">
        <v>74974</v>
      </c>
      <c r="J20" s="26">
        <v>290505</v>
      </c>
      <c r="K20" s="26">
        <v>907942</v>
      </c>
      <c r="L20" s="26">
        <v>907942</v>
      </c>
      <c r="M20" s="26">
        <v>34121</v>
      </c>
      <c r="N20" s="26">
        <v>1850005</v>
      </c>
      <c r="O20" s="26">
        <v>212583</v>
      </c>
      <c r="P20" s="26">
        <v>126338</v>
      </c>
      <c r="Q20" s="26">
        <v>146918</v>
      </c>
      <c r="R20" s="26">
        <v>485839</v>
      </c>
      <c r="S20" s="26">
        <v>521053</v>
      </c>
      <c r="T20" s="26">
        <v>782894</v>
      </c>
      <c r="U20" s="26">
        <v>645290</v>
      </c>
      <c r="V20" s="26">
        <v>1949237</v>
      </c>
      <c r="W20" s="26">
        <v>4575586</v>
      </c>
      <c r="X20" s="26">
        <v>6414155</v>
      </c>
      <c r="Y20" s="26">
        <v>-1838569</v>
      </c>
      <c r="Z20" s="27">
        <v>-28.66</v>
      </c>
      <c r="AA20" s="28">
        <v>1654694</v>
      </c>
    </row>
    <row r="21" spans="1:27" ht="13.5">
      <c r="A21" s="23" t="s">
        <v>48</v>
      </c>
      <c r="B21" s="29"/>
      <c r="C21" s="6">
        <v>281573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355152031</v>
      </c>
      <c r="D22" s="33">
        <f>SUM(D5:D21)</f>
        <v>0</v>
      </c>
      <c r="E22" s="34">
        <f t="shared" si="0"/>
        <v>392718780</v>
      </c>
      <c r="F22" s="35">
        <f t="shared" si="0"/>
        <v>391002097</v>
      </c>
      <c r="G22" s="35">
        <f t="shared" si="0"/>
        <v>81292065</v>
      </c>
      <c r="H22" s="35">
        <f t="shared" si="0"/>
        <v>19558717</v>
      </c>
      <c r="I22" s="35">
        <f t="shared" si="0"/>
        <v>22285265</v>
      </c>
      <c r="J22" s="35">
        <f t="shared" si="0"/>
        <v>123136047</v>
      </c>
      <c r="K22" s="35">
        <f t="shared" si="0"/>
        <v>18371188</v>
      </c>
      <c r="L22" s="35">
        <f t="shared" si="0"/>
        <v>18370229</v>
      </c>
      <c r="M22" s="35">
        <f t="shared" si="0"/>
        <v>72414745</v>
      </c>
      <c r="N22" s="35">
        <f t="shared" si="0"/>
        <v>109156162</v>
      </c>
      <c r="O22" s="35">
        <f t="shared" si="0"/>
        <v>17087013</v>
      </c>
      <c r="P22" s="35">
        <f t="shared" si="0"/>
        <v>15203381</v>
      </c>
      <c r="Q22" s="35">
        <f t="shared" si="0"/>
        <v>59620904</v>
      </c>
      <c r="R22" s="35">
        <f t="shared" si="0"/>
        <v>91911298</v>
      </c>
      <c r="S22" s="35">
        <f t="shared" si="0"/>
        <v>63457946</v>
      </c>
      <c r="T22" s="35">
        <f t="shared" si="0"/>
        <v>18517929</v>
      </c>
      <c r="U22" s="35">
        <f t="shared" si="0"/>
        <v>17353726</v>
      </c>
      <c r="V22" s="35">
        <f t="shared" si="0"/>
        <v>99329601</v>
      </c>
      <c r="W22" s="35">
        <f t="shared" si="0"/>
        <v>423533108</v>
      </c>
      <c r="X22" s="35">
        <f t="shared" si="0"/>
        <v>392718767</v>
      </c>
      <c r="Y22" s="35">
        <f t="shared" si="0"/>
        <v>30814341</v>
      </c>
      <c r="Z22" s="36">
        <f>+IF(X22&lt;&gt;0,+(Y22/X22)*100,0)</f>
        <v>7.8464141745484755</v>
      </c>
      <c r="AA22" s="33">
        <f>SUM(AA5:AA21)</f>
        <v>391002097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133615112</v>
      </c>
      <c r="D25" s="6">
        <v>0</v>
      </c>
      <c r="E25" s="7">
        <v>146795816</v>
      </c>
      <c r="F25" s="8">
        <v>148137200</v>
      </c>
      <c r="G25" s="8">
        <v>11443916</v>
      </c>
      <c r="H25" s="8">
        <v>12740536</v>
      </c>
      <c r="I25" s="8">
        <v>11984843</v>
      </c>
      <c r="J25" s="8">
        <v>36169295</v>
      </c>
      <c r="K25" s="8">
        <v>12375781</v>
      </c>
      <c r="L25" s="8">
        <v>12438193</v>
      </c>
      <c r="M25" s="8">
        <v>13622634</v>
      </c>
      <c r="N25" s="8">
        <v>38436608</v>
      </c>
      <c r="O25" s="8">
        <v>12526572</v>
      </c>
      <c r="P25" s="8">
        <v>12402852</v>
      </c>
      <c r="Q25" s="8">
        <v>12148692</v>
      </c>
      <c r="R25" s="8">
        <v>37078116</v>
      </c>
      <c r="S25" s="8">
        <v>12196762</v>
      </c>
      <c r="T25" s="8">
        <v>12345288</v>
      </c>
      <c r="U25" s="8">
        <v>12671832</v>
      </c>
      <c r="V25" s="8">
        <v>37213882</v>
      </c>
      <c r="W25" s="8">
        <v>148897901</v>
      </c>
      <c r="X25" s="8">
        <v>146795812</v>
      </c>
      <c r="Y25" s="8">
        <v>2102089</v>
      </c>
      <c r="Z25" s="2">
        <v>1.43</v>
      </c>
      <c r="AA25" s="6">
        <v>148137200</v>
      </c>
    </row>
    <row r="26" spans="1:27" ht="13.5">
      <c r="A26" s="25" t="s">
        <v>52</v>
      </c>
      <c r="B26" s="24"/>
      <c r="C26" s="6">
        <v>9405022</v>
      </c>
      <c r="D26" s="6">
        <v>0</v>
      </c>
      <c r="E26" s="7">
        <v>9535948</v>
      </c>
      <c r="F26" s="8">
        <v>9523330</v>
      </c>
      <c r="G26" s="8">
        <v>785558</v>
      </c>
      <c r="H26" s="8">
        <v>15082</v>
      </c>
      <c r="I26" s="8">
        <v>774945</v>
      </c>
      <c r="J26" s="8">
        <v>1575585</v>
      </c>
      <c r="K26" s="8">
        <v>809424</v>
      </c>
      <c r="L26" s="8">
        <v>809424</v>
      </c>
      <c r="M26" s="8">
        <v>799576</v>
      </c>
      <c r="N26" s="8">
        <v>2418424</v>
      </c>
      <c r="O26" s="8">
        <v>776115</v>
      </c>
      <c r="P26" s="8">
        <v>780338</v>
      </c>
      <c r="Q26" s="8">
        <v>785228</v>
      </c>
      <c r="R26" s="8">
        <v>2341681</v>
      </c>
      <c r="S26" s="8">
        <v>1218924</v>
      </c>
      <c r="T26" s="8">
        <v>818016</v>
      </c>
      <c r="U26" s="8">
        <v>2043403</v>
      </c>
      <c r="V26" s="8">
        <v>4080343</v>
      </c>
      <c r="W26" s="8">
        <v>10416033</v>
      </c>
      <c r="X26" s="8">
        <v>9535946</v>
      </c>
      <c r="Y26" s="8">
        <v>880087</v>
      </c>
      <c r="Z26" s="2">
        <v>9.23</v>
      </c>
      <c r="AA26" s="6">
        <v>9523330</v>
      </c>
    </row>
    <row r="27" spans="1:27" ht="13.5">
      <c r="A27" s="25" t="s">
        <v>53</v>
      </c>
      <c r="B27" s="24"/>
      <c r="C27" s="6">
        <v>58220523</v>
      </c>
      <c r="D27" s="6">
        <v>0</v>
      </c>
      <c r="E27" s="7">
        <v>69000000</v>
      </c>
      <c r="F27" s="8">
        <v>44000000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69000000</v>
      </c>
      <c r="Y27" s="8">
        <v>-69000000</v>
      </c>
      <c r="Z27" s="2">
        <v>-100</v>
      </c>
      <c r="AA27" s="6">
        <v>44000000</v>
      </c>
    </row>
    <row r="28" spans="1:27" ht="13.5">
      <c r="A28" s="25" t="s">
        <v>54</v>
      </c>
      <c r="B28" s="24"/>
      <c r="C28" s="6">
        <v>202689495</v>
      </c>
      <c r="D28" s="6">
        <v>0</v>
      </c>
      <c r="E28" s="7">
        <v>34782014</v>
      </c>
      <c r="F28" s="8">
        <v>24782471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34782014</v>
      </c>
      <c r="Y28" s="8">
        <v>-34782014</v>
      </c>
      <c r="Z28" s="2">
        <v>-100</v>
      </c>
      <c r="AA28" s="6">
        <v>24782471</v>
      </c>
    </row>
    <row r="29" spans="1:27" ht="13.5">
      <c r="A29" s="25" t="s">
        <v>55</v>
      </c>
      <c r="B29" s="24"/>
      <c r="C29" s="6">
        <v>1041054</v>
      </c>
      <c r="D29" s="6">
        <v>0</v>
      </c>
      <c r="E29" s="7">
        <v>997000</v>
      </c>
      <c r="F29" s="8">
        <v>892000</v>
      </c>
      <c r="G29" s="8">
        <v>729</v>
      </c>
      <c r="H29" s="8">
        <v>2863</v>
      </c>
      <c r="I29" s="8">
        <v>62403</v>
      </c>
      <c r="J29" s="8">
        <v>65995</v>
      </c>
      <c r="K29" s="8">
        <v>-56155</v>
      </c>
      <c r="L29" s="8">
        <v>-56155</v>
      </c>
      <c r="M29" s="8">
        <v>462589</v>
      </c>
      <c r="N29" s="8">
        <v>350279</v>
      </c>
      <c r="O29" s="8">
        <v>2068</v>
      </c>
      <c r="P29" s="8">
        <v>773</v>
      </c>
      <c r="Q29" s="8">
        <v>496</v>
      </c>
      <c r="R29" s="8">
        <v>3337</v>
      </c>
      <c r="S29" s="8">
        <v>58</v>
      </c>
      <c r="T29" s="8">
        <v>662</v>
      </c>
      <c r="U29" s="8">
        <v>440061</v>
      </c>
      <c r="V29" s="8">
        <v>440781</v>
      </c>
      <c r="W29" s="8">
        <v>860392</v>
      </c>
      <c r="X29" s="8">
        <v>996996</v>
      </c>
      <c r="Y29" s="8">
        <v>-136604</v>
      </c>
      <c r="Z29" s="2">
        <v>-13.7</v>
      </c>
      <c r="AA29" s="6">
        <v>892000</v>
      </c>
    </row>
    <row r="30" spans="1:27" ht="13.5">
      <c r="A30" s="25" t="s">
        <v>56</v>
      </c>
      <c r="B30" s="24"/>
      <c r="C30" s="6">
        <v>52561888</v>
      </c>
      <c r="D30" s="6">
        <v>0</v>
      </c>
      <c r="E30" s="7">
        <v>58242000</v>
      </c>
      <c r="F30" s="8">
        <v>58242000</v>
      </c>
      <c r="G30" s="8">
        <v>0</v>
      </c>
      <c r="H30" s="8">
        <v>15533413</v>
      </c>
      <c r="I30" s="8">
        <v>6207379</v>
      </c>
      <c r="J30" s="8">
        <v>21740792</v>
      </c>
      <c r="K30" s="8">
        <v>3603205</v>
      </c>
      <c r="L30" s="8">
        <v>3603205</v>
      </c>
      <c r="M30" s="8">
        <v>3518325</v>
      </c>
      <c r="N30" s="8">
        <v>10724735</v>
      </c>
      <c r="O30" s="8">
        <v>3330859</v>
      </c>
      <c r="P30" s="8">
        <v>3406312</v>
      </c>
      <c r="Q30" s="8">
        <v>3123277</v>
      </c>
      <c r="R30" s="8">
        <v>9860448</v>
      </c>
      <c r="S30" s="8">
        <v>3419430</v>
      </c>
      <c r="T30" s="8">
        <v>3784939</v>
      </c>
      <c r="U30" s="8">
        <v>4811064</v>
      </c>
      <c r="V30" s="8">
        <v>12015433</v>
      </c>
      <c r="W30" s="8">
        <v>54341408</v>
      </c>
      <c r="X30" s="8">
        <v>58242000</v>
      </c>
      <c r="Y30" s="8">
        <v>-3900592</v>
      </c>
      <c r="Z30" s="2">
        <v>-6.7</v>
      </c>
      <c r="AA30" s="6">
        <v>58242000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28829407</v>
      </c>
      <c r="D32" s="6">
        <v>0</v>
      </c>
      <c r="E32" s="7">
        <v>17161525</v>
      </c>
      <c r="F32" s="8">
        <v>30534881</v>
      </c>
      <c r="G32" s="8">
        <v>1971608</v>
      </c>
      <c r="H32" s="8">
        <v>332244</v>
      </c>
      <c r="I32" s="8">
        <v>1176102</v>
      </c>
      <c r="J32" s="8">
        <v>3479954</v>
      </c>
      <c r="K32" s="8">
        <v>648756</v>
      </c>
      <c r="L32" s="8">
        <v>648756</v>
      </c>
      <c r="M32" s="8">
        <v>1565754</v>
      </c>
      <c r="N32" s="8">
        <v>2863266</v>
      </c>
      <c r="O32" s="8">
        <v>124481</v>
      </c>
      <c r="P32" s="8">
        <v>922560</v>
      </c>
      <c r="Q32" s="8">
        <v>833640</v>
      </c>
      <c r="R32" s="8">
        <v>1880681</v>
      </c>
      <c r="S32" s="8">
        <v>410864</v>
      </c>
      <c r="T32" s="8">
        <v>599626</v>
      </c>
      <c r="U32" s="8">
        <v>622349</v>
      </c>
      <c r="V32" s="8">
        <v>1632839</v>
      </c>
      <c r="W32" s="8">
        <v>9856740</v>
      </c>
      <c r="X32" s="8">
        <v>17161525</v>
      </c>
      <c r="Y32" s="8">
        <v>-7304785</v>
      </c>
      <c r="Z32" s="2">
        <v>-42.56</v>
      </c>
      <c r="AA32" s="6">
        <v>30534881</v>
      </c>
    </row>
    <row r="33" spans="1:27" ht="13.5">
      <c r="A33" s="25" t="s">
        <v>59</v>
      </c>
      <c r="B33" s="24"/>
      <c r="C33" s="6">
        <v>3876829</v>
      </c>
      <c r="D33" s="6">
        <v>0</v>
      </c>
      <c r="E33" s="7">
        <v>8728000</v>
      </c>
      <c r="F33" s="8">
        <v>11480000</v>
      </c>
      <c r="G33" s="8">
        <v>95043</v>
      </c>
      <c r="H33" s="8">
        <v>1528182</v>
      </c>
      <c r="I33" s="8">
        <v>1502406</v>
      </c>
      <c r="J33" s="8">
        <v>3125631</v>
      </c>
      <c r="K33" s="8">
        <v>1743890</v>
      </c>
      <c r="L33" s="8">
        <v>1743890</v>
      </c>
      <c r="M33" s="8">
        <v>1944201</v>
      </c>
      <c r="N33" s="8">
        <v>5431981</v>
      </c>
      <c r="O33" s="8">
        <v>1845591</v>
      </c>
      <c r="P33" s="8">
        <v>1928465</v>
      </c>
      <c r="Q33" s="8">
        <v>1675799</v>
      </c>
      <c r="R33" s="8">
        <v>5449855</v>
      </c>
      <c r="S33" s="8">
        <v>2153868</v>
      </c>
      <c r="T33" s="8">
        <v>1770840</v>
      </c>
      <c r="U33" s="8">
        <v>2114012</v>
      </c>
      <c r="V33" s="8">
        <v>6038720</v>
      </c>
      <c r="W33" s="8">
        <v>20046187</v>
      </c>
      <c r="X33" s="8">
        <v>8728000</v>
      </c>
      <c r="Y33" s="8">
        <v>11318187</v>
      </c>
      <c r="Z33" s="2">
        <v>129.68</v>
      </c>
      <c r="AA33" s="6">
        <v>11480000</v>
      </c>
    </row>
    <row r="34" spans="1:27" ht="13.5">
      <c r="A34" s="25" t="s">
        <v>60</v>
      </c>
      <c r="B34" s="24"/>
      <c r="C34" s="6">
        <v>59056142</v>
      </c>
      <c r="D34" s="6">
        <v>0</v>
      </c>
      <c r="E34" s="7">
        <v>42356339</v>
      </c>
      <c r="F34" s="8">
        <v>54681169</v>
      </c>
      <c r="G34" s="8">
        <v>1108720</v>
      </c>
      <c r="H34" s="8">
        <v>3340676</v>
      </c>
      <c r="I34" s="8">
        <v>5400737</v>
      </c>
      <c r="J34" s="8">
        <v>9850133</v>
      </c>
      <c r="K34" s="8">
        <v>3933537</v>
      </c>
      <c r="L34" s="8">
        <v>4076053</v>
      </c>
      <c r="M34" s="8">
        <v>8578487</v>
      </c>
      <c r="N34" s="8">
        <v>16588077</v>
      </c>
      <c r="O34" s="8">
        <v>4890766</v>
      </c>
      <c r="P34" s="8">
        <v>5552894</v>
      </c>
      <c r="Q34" s="8">
        <v>8592292</v>
      </c>
      <c r="R34" s="8">
        <v>19035952</v>
      </c>
      <c r="S34" s="8">
        <v>4884803</v>
      </c>
      <c r="T34" s="8">
        <v>4258714</v>
      </c>
      <c r="U34" s="8">
        <v>10601583</v>
      </c>
      <c r="V34" s="8">
        <v>19745100</v>
      </c>
      <c r="W34" s="8">
        <v>65219262</v>
      </c>
      <c r="X34" s="8">
        <v>42356335</v>
      </c>
      <c r="Y34" s="8">
        <v>22862927</v>
      </c>
      <c r="Z34" s="2">
        <v>53.98</v>
      </c>
      <c r="AA34" s="6">
        <v>54681169</v>
      </c>
    </row>
    <row r="35" spans="1:27" ht="13.5">
      <c r="A35" s="23" t="s">
        <v>61</v>
      </c>
      <c r="B35" s="29"/>
      <c r="C35" s="6">
        <v>5670141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554965613</v>
      </c>
      <c r="D36" s="33">
        <f>SUM(D25:D35)</f>
        <v>0</v>
      </c>
      <c r="E36" s="34">
        <f t="shared" si="1"/>
        <v>387598642</v>
      </c>
      <c r="F36" s="35">
        <f t="shared" si="1"/>
        <v>382273051</v>
      </c>
      <c r="G36" s="35">
        <f t="shared" si="1"/>
        <v>15405574</v>
      </c>
      <c r="H36" s="35">
        <f t="shared" si="1"/>
        <v>33492996</v>
      </c>
      <c r="I36" s="35">
        <f t="shared" si="1"/>
        <v>27108815</v>
      </c>
      <c r="J36" s="35">
        <f t="shared" si="1"/>
        <v>76007385</v>
      </c>
      <c r="K36" s="35">
        <f t="shared" si="1"/>
        <v>23058438</v>
      </c>
      <c r="L36" s="35">
        <f t="shared" si="1"/>
        <v>23263366</v>
      </c>
      <c r="M36" s="35">
        <f t="shared" si="1"/>
        <v>30491566</v>
      </c>
      <c r="N36" s="35">
        <f t="shared" si="1"/>
        <v>76813370</v>
      </c>
      <c r="O36" s="35">
        <f t="shared" si="1"/>
        <v>23496452</v>
      </c>
      <c r="P36" s="35">
        <f t="shared" si="1"/>
        <v>24994194</v>
      </c>
      <c r="Q36" s="35">
        <f t="shared" si="1"/>
        <v>27159424</v>
      </c>
      <c r="R36" s="35">
        <f t="shared" si="1"/>
        <v>75650070</v>
      </c>
      <c r="S36" s="35">
        <f t="shared" si="1"/>
        <v>24284709</v>
      </c>
      <c r="T36" s="35">
        <f t="shared" si="1"/>
        <v>23578085</v>
      </c>
      <c r="U36" s="35">
        <f t="shared" si="1"/>
        <v>33304304</v>
      </c>
      <c r="V36" s="35">
        <f t="shared" si="1"/>
        <v>81167098</v>
      </c>
      <c r="W36" s="35">
        <f t="shared" si="1"/>
        <v>309637923</v>
      </c>
      <c r="X36" s="35">
        <f t="shared" si="1"/>
        <v>387598628</v>
      </c>
      <c r="Y36" s="35">
        <f t="shared" si="1"/>
        <v>-77960705</v>
      </c>
      <c r="Z36" s="36">
        <f>+IF(X36&lt;&gt;0,+(Y36/X36)*100,0)</f>
        <v>-20.113772177748782</v>
      </c>
      <c r="AA36" s="33">
        <f>SUM(AA25:AA35)</f>
        <v>382273051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-199813582</v>
      </c>
      <c r="D38" s="46">
        <f>+D22-D36</f>
        <v>0</v>
      </c>
      <c r="E38" s="47">
        <f t="shared" si="2"/>
        <v>5120138</v>
      </c>
      <c r="F38" s="48">
        <f t="shared" si="2"/>
        <v>8729046</v>
      </c>
      <c r="G38" s="48">
        <f t="shared" si="2"/>
        <v>65886491</v>
      </c>
      <c r="H38" s="48">
        <f t="shared" si="2"/>
        <v>-13934279</v>
      </c>
      <c r="I38" s="48">
        <f t="shared" si="2"/>
        <v>-4823550</v>
      </c>
      <c r="J38" s="48">
        <f t="shared" si="2"/>
        <v>47128662</v>
      </c>
      <c r="K38" s="48">
        <f t="shared" si="2"/>
        <v>-4687250</v>
      </c>
      <c r="L38" s="48">
        <f t="shared" si="2"/>
        <v>-4893137</v>
      </c>
      <c r="M38" s="48">
        <f t="shared" si="2"/>
        <v>41923179</v>
      </c>
      <c r="N38" s="48">
        <f t="shared" si="2"/>
        <v>32342792</v>
      </c>
      <c r="O38" s="48">
        <f t="shared" si="2"/>
        <v>-6409439</v>
      </c>
      <c r="P38" s="48">
        <f t="shared" si="2"/>
        <v>-9790813</v>
      </c>
      <c r="Q38" s="48">
        <f t="shared" si="2"/>
        <v>32461480</v>
      </c>
      <c r="R38" s="48">
        <f t="shared" si="2"/>
        <v>16261228</v>
      </c>
      <c r="S38" s="48">
        <f t="shared" si="2"/>
        <v>39173237</v>
      </c>
      <c r="T38" s="48">
        <f t="shared" si="2"/>
        <v>-5060156</v>
      </c>
      <c r="U38" s="48">
        <f t="shared" si="2"/>
        <v>-15950578</v>
      </c>
      <c r="V38" s="48">
        <f t="shared" si="2"/>
        <v>18162503</v>
      </c>
      <c r="W38" s="48">
        <f t="shared" si="2"/>
        <v>113895185</v>
      </c>
      <c r="X38" s="48">
        <f>IF(F22=F36,0,X22-X36)</f>
        <v>5120139</v>
      </c>
      <c r="Y38" s="48">
        <f t="shared" si="2"/>
        <v>108775046</v>
      </c>
      <c r="Z38" s="49">
        <f>+IF(X38&lt;&gt;0,+(Y38/X38)*100,0)</f>
        <v>2124.454941555298</v>
      </c>
      <c r="AA38" s="46">
        <f>+AA22-AA36</f>
        <v>8729046</v>
      </c>
    </row>
    <row r="39" spans="1:27" ht="13.5">
      <c r="A39" s="23" t="s">
        <v>64</v>
      </c>
      <c r="B39" s="29"/>
      <c r="C39" s="6">
        <v>102500235</v>
      </c>
      <c r="D39" s="6">
        <v>0</v>
      </c>
      <c r="E39" s="7">
        <v>56677000</v>
      </c>
      <c r="F39" s="8">
        <v>56677000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22051000</v>
      </c>
      <c r="R39" s="8">
        <v>22051000</v>
      </c>
      <c r="S39" s="8">
        <v>0</v>
      </c>
      <c r="T39" s="8">
        <v>0</v>
      </c>
      <c r="U39" s="8">
        <v>0</v>
      </c>
      <c r="V39" s="8">
        <v>0</v>
      </c>
      <c r="W39" s="8">
        <v>22051000</v>
      </c>
      <c r="X39" s="8">
        <v>56677000</v>
      </c>
      <c r="Y39" s="8">
        <v>-34626000</v>
      </c>
      <c r="Z39" s="2">
        <v>-61.09</v>
      </c>
      <c r="AA39" s="6">
        <v>56677000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-97313347</v>
      </c>
      <c r="D42" s="55">
        <f>SUM(D38:D41)</f>
        <v>0</v>
      </c>
      <c r="E42" s="56">
        <f t="shared" si="3"/>
        <v>61797138</v>
      </c>
      <c r="F42" s="57">
        <f t="shared" si="3"/>
        <v>65406046</v>
      </c>
      <c r="G42" s="57">
        <f t="shared" si="3"/>
        <v>65886491</v>
      </c>
      <c r="H42" s="57">
        <f t="shared" si="3"/>
        <v>-13934279</v>
      </c>
      <c r="I42" s="57">
        <f t="shared" si="3"/>
        <v>-4823550</v>
      </c>
      <c r="J42" s="57">
        <f t="shared" si="3"/>
        <v>47128662</v>
      </c>
      <c r="K42" s="57">
        <f t="shared" si="3"/>
        <v>-4687250</v>
      </c>
      <c r="L42" s="57">
        <f t="shared" si="3"/>
        <v>-4893137</v>
      </c>
      <c r="M42" s="57">
        <f t="shared" si="3"/>
        <v>41923179</v>
      </c>
      <c r="N42" s="57">
        <f t="shared" si="3"/>
        <v>32342792</v>
      </c>
      <c r="O42" s="57">
        <f t="shared" si="3"/>
        <v>-6409439</v>
      </c>
      <c r="P42" s="57">
        <f t="shared" si="3"/>
        <v>-9790813</v>
      </c>
      <c r="Q42" s="57">
        <f t="shared" si="3"/>
        <v>54512480</v>
      </c>
      <c r="R42" s="57">
        <f t="shared" si="3"/>
        <v>38312228</v>
      </c>
      <c r="S42" s="57">
        <f t="shared" si="3"/>
        <v>39173237</v>
      </c>
      <c r="T42" s="57">
        <f t="shared" si="3"/>
        <v>-5060156</v>
      </c>
      <c r="U42" s="57">
        <f t="shared" si="3"/>
        <v>-15950578</v>
      </c>
      <c r="V42" s="57">
        <f t="shared" si="3"/>
        <v>18162503</v>
      </c>
      <c r="W42" s="57">
        <f t="shared" si="3"/>
        <v>135946185</v>
      </c>
      <c r="X42" s="57">
        <f t="shared" si="3"/>
        <v>61797139</v>
      </c>
      <c r="Y42" s="57">
        <f t="shared" si="3"/>
        <v>74149046</v>
      </c>
      <c r="Z42" s="58">
        <f>+IF(X42&lt;&gt;0,+(Y42/X42)*100,0)</f>
        <v>119.98782985730132</v>
      </c>
      <c r="AA42" s="55">
        <f>SUM(AA38:AA41)</f>
        <v>65406046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-97313347</v>
      </c>
      <c r="D44" s="63">
        <f>+D42-D43</f>
        <v>0</v>
      </c>
      <c r="E44" s="64">
        <f t="shared" si="4"/>
        <v>61797138</v>
      </c>
      <c r="F44" s="65">
        <f t="shared" si="4"/>
        <v>65406046</v>
      </c>
      <c r="G44" s="65">
        <f t="shared" si="4"/>
        <v>65886491</v>
      </c>
      <c r="H44" s="65">
        <f t="shared" si="4"/>
        <v>-13934279</v>
      </c>
      <c r="I44" s="65">
        <f t="shared" si="4"/>
        <v>-4823550</v>
      </c>
      <c r="J44" s="65">
        <f t="shared" si="4"/>
        <v>47128662</v>
      </c>
      <c r="K44" s="65">
        <f t="shared" si="4"/>
        <v>-4687250</v>
      </c>
      <c r="L44" s="65">
        <f t="shared" si="4"/>
        <v>-4893137</v>
      </c>
      <c r="M44" s="65">
        <f t="shared" si="4"/>
        <v>41923179</v>
      </c>
      <c r="N44" s="65">
        <f t="shared" si="4"/>
        <v>32342792</v>
      </c>
      <c r="O44" s="65">
        <f t="shared" si="4"/>
        <v>-6409439</v>
      </c>
      <c r="P44" s="65">
        <f t="shared" si="4"/>
        <v>-9790813</v>
      </c>
      <c r="Q44" s="65">
        <f t="shared" si="4"/>
        <v>54512480</v>
      </c>
      <c r="R44" s="65">
        <f t="shared" si="4"/>
        <v>38312228</v>
      </c>
      <c r="S44" s="65">
        <f t="shared" si="4"/>
        <v>39173237</v>
      </c>
      <c r="T44" s="65">
        <f t="shared" si="4"/>
        <v>-5060156</v>
      </c>
      <c r="U44" s="65">
        <f t="shared" si="4"/>
        <v>-15950578</v>
      </c>
      <c r="V44" s="65">
        <f t="shared" si="4"/>
        <v>18162503</v>
      </c>
      <c r="W44" s="65">
        <f t="shared" si="4"/>
        <v>135946185</v>
      </c>
      <c r="X44" s="65">
        <f t="shared" si="4"/>
        <v>61797139</v>
      </c>
      <c r="Y44" s="65">
        <f t="shared" si="4"/>
        <v>74149046</v>
      </c>
      <c r="Z44" s="66">
        <f>+IF(X44&lt;&gt;0,+(Y44/X44)*100,0)</f>
        <v>119.98782985730132</v>
      </c>
      <c r="AA44" s="63">
        <f>+AA42-AA43</f>
        <v>65406046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-97313347</v>
      </c>
      <c r="D46" s="55">
        <f>SUM(D44:D45)</f>
        <v>0</v>
      </c>
      <c r="E46" s="56">
        <f t="shared" si="5"/>
        <v>61797138</v>
      </c>
      <c r="F46" s="57">
        <f t="shared" si="5"/>
        <v>65406046</v>
      </c>
      <c r="G46" s="57">
        <f t="shared" si="5"/>
        <v>65886491</v>
      </c>
      <c r="H46" s="57">
        <f t="shared" si="5"/>
        <v>-13934279</v>
      </c>
      <c r="I46" s="57">
        <f t="shared" si="5"/>
        <v>-4823550</v>
      </c>
      <c r="J46" s="57">
        <f t="shared" si="5"/>
        <v>47128662</v>
      </c>
      <c r="K46" s="57">
        <f t="shared" si="5"/>
        <v>-4687250</v>
      </c>
      <c r="L46" s="57">
        <f t="shared" si="5"/>
        <v>-4893137</v>
      </c>
      <c r="M46" s="57">
        <f t="shared" si="5"/>
        <v>41923179</v>
      </c>
      <c r="N46" s="57">
        <f t="shared" si="5"/>
        <v>32342792</v>
      </c>
      <c r="O46" s="57">
        <f t="shared" si="5"/>
        <v>-6409439</v>
      </c>
      <c r="P46" s="57">
        <f t="shared" si="5"/>
        <v>-9790813</v>
      </c>
      <c r="Q46" s="57">
        <f t="shared" si="5"/>
        <v>54512480</v>
      </c>
      <c r="R46" s="57">
        <f t="shared" si="5"/>
        <v>38312228</v>
      </c>
      <c r="S46" s="57">
        <f t="shared" si="5"/>
        <v>39173237</v>
      </c>
      <c r="T46" s="57">
        <f t="shared" si="5"/>
        <v>-5060156</v>
      </c>
      <c r="U46" s="57">
        <f t="shared" si="5"/>
        <v>-15950578</v>
      </c>
      <c r="V46" s="57">
        <f t="shared" si="5"/>
        <v>18162503</v>
      </c>
      <c r="W46" s="57">
        <f t="shared" si="5"/>
        <v>135946185</v>
      </c>
      <c r="X46" s="57">
        <f t="shared" si="5"/>
        <v>61797139</v>
      </c>
      <c r="Y46" s="57">
        <f t="shared" si="5"/>
        <v>74149046</v>
      </c>
      <c r="Z46" s="58">
        <f>+IF(X46&lt;&gt;0,+(Y46/X46)*100,0)</f>
        <v>119.98782985730132</v>
      </c>
      <c r="AA46" s="55">
        <f>SUM(AA44:AA45)</f>
        <v>65406046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-97313347</v>
      </c>
      <c r="D48" s="71">
        <f>SUM(D46:D47)</f>
        <v>0</v>
      </c>
      <c r="E48" s="72">
        <f t="shared" si="6"/>
        <v>61797138</v>
      </c>
      <c r="F48" s="73">
        <f t="shared" si="6"/>
        <v>65406046</v>
      </c>
      <c r="G48" s="73">
        <f t="shared" si="6"/>
        <v>65886491</v>
      </c>
      <c r="H48" s="74">
        <f t="shared" si="6"/>
        <v>-13934279</v>
      </c>
      <c r="I48" s="74">
        <f t="shared" si="6"/>
        <v>-4823550</v>
      </c>
      <c r="J48" s="74">
        <f t="shared" si="6"/>
        <v>47128662</v>
      </c>
      <c r="K48" s="74">
        <f t="shared" si="6"/>
        <v>-4687250</v>
      </c>
      <c r="L48" s="74">
        <f t="shared" si="6"/>
        <v>-4893137</v>
      </c>
      <c r="M48" s="73">
        <f t="shared" si="6"/>
        <v>41923179</v>
      </c>
      <c r="N48" s="73">
        <f t="shared" si="6"/>
        <v>32342792</v>
      </c>
      <c r="O48" s="74">
        <f t="shared" si="6"/>
        <v>-6409439</v>
      </c>
      <c r="P48" s="74">
        <f t="shared" si="6"/>
        <v>-9790813</v>
      </c>
      <c r="Q48" s="74">
        <f t="shared" si="6"/>
        <v>54512480</v>
      </c>
      <c r="R48" s="74">
        <f t="shared" si="6"/>
        <v>38312228</v>
      </c>
      <c r="S48" s="74">
        <f t="shared" si="6"/>
        <v>39173237</v>
      </c>
      <c r="T48" s="73">
        <f t="shared" si="6"/>
        <v>-5060156</v>
      </c>
      <c r="U48" s="73">
        <f t="shared" si="6"/>
        <v>-15950578</v>
      </c>
      <c r="V48" s="74">
        <f t="shared" si="6"/>
        <v>18162503</v>
      </c>
      <c r="W48" s="74">
        <f t="shared" si="6"/>
        <v>135946185</v>
      </c>
      <c r="X48" s="74">
        <f t="shared" si="6"/>
        <v>61797139</v>
      </c>
      <c r="Y48" s="74">
        <f t="shared" si="6"/>
        <v>74149046</v>
      </c>
      <c r="Z48" s="75">
        <f>+IF(X48&lt;&gt;0,+(Y48/X48)*100,0)</f>
        <v>119.98782985730132</v>
      </c>
      <c r="AA48" s="76">
        <f>SUM(AA46:AA47)</f>
        <v>65406046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2473286</v>
      </c>
      <c r="D13" s="6">
        <v>0</v>
      </c>
      <c r="E13" s="7">
        <v>1970000</v>
      </c>
      <c r="F13" s="8">
        <v>2544000</v>
      </c>
      <c r="G13" s="8">
        <v>219399</v>
      </c>
      <c r="H13" s="8">
        <v>220388</v>
      </c>
      <c r="I13" s="8">
        <v>221336</v>
      </c>
      <c r="J13" s="8">
        <v>661123</v>
      </c>
      <c r="K13" s="8">
        <v>204743</v>
      </c>
      <c r="L13" s="8">
        <v>187410</v>
      </c>
      <c r="M13" s="8">
        <v>219208</v>
      </c>
      <c r="N13" s="8">
        <v>611361</v>
      </c>
      <c r="O13" s="8">
        <v>214843</v>
      </c>
      <c r="P13" s="8">
        <v>194385</v>
      </c>
      <c r="Q13" s="8">
        <v>136574</v>
      </c>
      <c r="R13" s="8">
        <v>545802</v>
      </c>
      <c r="S13" s="8">
        <v>202746</v>
      </c>
      <c r="T13" s="8">
        <v>35128</v>
      </c>
      <c r="U13" s="8">
        <v>93190</v>
      </c>
      <c r="V13" s="8">
        <v>331064</v>
      </c>
      <c r="W13" s="8">
        <v>2149350</v>
      </c>
      <c r="X13" s="8">
        <v>1970000</v>
      </c>
      <c r="Y13" s="8">
        <v>179350</v>
      </c>
      <c r="Z13" s="2">
        <v>9.1</v>
      </c>
      <c r="AA13" s="6">
        <v>2544000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86206986</v>
      </c>
      <c r="D19" s="6">
        <v>0</v>
      </c>
      <c r="E19" s="7">
        <v>92297000</v>
      </c>
      <c r="F19" s="8">
        <v>98065156</v>
      </c>
      <c r="G19" s="8">
        <v>35666000</v>
      </c>
      <c r="H19" s="8">
        <v>3332000</v>
      </c>
      <c r="I19" s="8">
        <v>0</v>
      </c>
      <c r="J19" s="8">
        <v>38998000</v>
      </c>
      <c r="K19" s="8">
        <v>1181250</v>
      </c>
      <c r="L19" s="8">
        <v>29366000</v>
      </c>
      <c r="M19" s="8">
        <v>1826156</v>
      </c>
      <c r="N19" s="8">
        <v>32373406</v>
      </c>
      <c r="O19" s="8">
        <v>0</v>
      </c>
      <c r="P19" s="8">
        <v>385000</v>
      </c>
      <c r="Q19" s="8">
        <v>23548000</v>
      </c>
      <c r="R19" s="8">
        <v>23933000</v>
      </c>
      <c r="S19" s="8">
        <v>1115100</v>
      </c>
      <c r="T19" s="8">
        <v>0</v>
      </c>
      <c r="U19" s="8">
        <v>0</v>
      </c>
      <c r="V19" s="8">
        <v>1115100</v>
      </c>
      <c r="W19" s="8">
        <v>96419506</v>
      </c>
      <c r="X19" s="8">
        <v>92297000</v>
      </c>
      <c r="Y19" s="8">
        <v>4122506</v>
      </c>
      <c r="Z19" s="2">
        <v>4.47</v>
      </c>
      <c r="AA19" s="6">
        <v>98065156</v>
      </c>
    </row>
    <row r="20" spans="1:27" ht="13.5">
      <c r="A20" s="23" t="s">
        <v>47</v>
      </c>
      <c r="B20" s="29"/>
      <c r="C20" s="6">
        <v>248054</v>
      </c>
      <c r="D20" s="6">
        <v>0</v>
      </c>
      <c r="E20" s="7">
        <v>759066</v>
      </c>
      <c r="F20" s="26">
        <v>27968106</v>
      </c>
      <c r="G20" s="26">
        <v>18835</v>
      </c>
      <c r="H20" s="26">
        <v>24062</v>
      </c>
      <c r="I20" s="26">
        <v>5035</v>
      </c>
      <c r="J20" s="26">
        <v>47932</v>
      </c>
      <c r="K20" s="26">
        <v>39435</v>
      </c>
      <c r="L20" s="26">
        <v>21647</v>
      </c>
      <c r="M20" s="26">
        <v>635</v>
      </c>
      <c r="N20" s="26">
        <v>61717</v>
      </c>
      <c r="O20" s="26">
        <v>13626</v>
      </c>
      <c r="P20" s="26">
        <v>35</v>
      </c>
      <c r="Q20" s="26">
        <v>25087</v>
      </c>
      <c r="R20" s="26">
        <v>38748</v>
      </c>
      <c r="S20" s="26">
        <v>5986</v>
      </c>
      <c r="T20" s="26">
        <v>46109</v>
      </c>
      <c r="U20" s="26">
        <v>11986830</v>
      </c>
      <c r="V20" s="26">
        <v>12038925</v>
      </c>
      <c r="W20" s="26">
        <v>12187322</v>
      </c>
      <c r="X20" s="26">
        <v>759066</v>
      </c>
      <c r="Y20" s="26">
        <v>11428256</v>
      </c>
      <c r="Z20" s="27">
        <v>1505.57</v>
      </c>
      <c r="AA20" s="28">
        <v>27968106</v>
      </c>
    </row>
    <row r="21" spans="1:27" ht="13.5">
      <c r="A21" s="23" t="s">
        <v>48</v>
      </c>
      <c r="B21" s="29"/>
      <c r="C21" s="6">
        <v>15848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88944174</v>
      </c>
      <c r="D22" s="33">
        <f>SUM(D5:D21)</f>
        <v>0</v>
      </c>
      <c r="E22" s="34">
        <f t="shared" si="0"/>
        <v>95026066</v>
      </c>
      <c r="F22" s="35">
        <f t="shared" si="0"/>
        <v>128577262</v>
      </c>
      <c r="G22" s="35">
        <f t="shared" si="0"/>
        <v>35904234</v>
      </c>
      <c r="H22" s="35">
        <f t="shared" si="0"/>
        <v>3576450</v>
      </c>
      <c r="I22" s="35">
        <f t="shared" si="0"/>
        <v>226371</v>
      </c>
      <c r="J22" s="35">
        <f t="shared" si="0"/>
        <v>39707055</v>
      </c>
      <c r="K22" s="35">
        <f t="shared" si="0"/>
        <v>1425428</v>
      </c>
      <c r="L22" s="35">
        <f t="shared" si="0"/>
        <v>29575057</v>
      </c>
      <c r="M22" s="35">
        <f t="shared" si="0"/>
        <v>2045999</v>
      </c>
      <c r="N22" s="35">
        <f t="shared" si="0"/>
        <v>33046484</v>
      </c>
      <c r="O22" s="35">
        <f t="shared" si="0"/>
        <v>228469</v>
      </c>
      <c r="P22" s="35">
        <f t="shared" si="0"/>
        <v>579420</v>
      </c>
      <c r="Q22" s="35">
        <f t="shared" si="0"/>
        <v>23709661</v>
      </c>
      <c r="R22" s="35">
        <f t="shared" si="0"/>
        <v>24517550</v>
      </c>
      <c r="S22" s="35">
        <f t="shared" si="0"/>
        <v>1323832</v>
      </c>
      <c r="T22" s="35">
        <f t="shared" si="0"/>
        <v>81237</v>
      </c>
      <c r="U22" s="35">
        <f t="shared" si="0"/>
        <v>12080020</v>
      </c>
      <c r="V22" s="35">
        <f t="shared" si="0"/>
        <v>13485089</v>
      </c>
      <c r="W22" s="35">
        <f t="shared" si="0"/>
        <v>110756178</v>
      </c>
      <c r="X22" s="35">
        <f t="shared" si="0"/>
        <v>95026066</v>
      </c>
      <c r="Y22" s="35">
        <f t="shared" si="0"/>
        <v>15730112</v>
      </c>
      <c r="Z22" s="36">
        <f>+IF(X22&lt;&gt;0,+(Y22/X22)*100,0)</f>
        <v>16.553470707710872</v>
      </c>
      <c r="AA22" s="33">
        <f>SUM(AA5:AA21)</f>
        <v>128577262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40950684</v>
      </c>
      <c r="D25" s="6">
        <v>0</v>
      </c>
      <c r="E25" s="7">
        <v>45688452</v>
      </c>
      <c r="F25" s="8">
        <v>46667887</v>
      </c>
      <c r="G25" s="8">
        <v>4388931</v>
      </c>
      <c r="H25" s="8">
        <v>3316637</v>
      </c>
      <c r="I25" s="8">
        <v>3665050</v>
      </c>
      <c r="J25" s="8">
        <v>11370618</v>
      </c>
      <c r="K25" s="8">
        <v>4212926</v>
      </c>
      <c r="L25" s="8">
        <v>4464030</v>
      </c>
      <c r="M25" s="8">
        <v>4081064</v>
      </c>
      <c r="N25" s="8">
        <v>12758020</v>
      </c>
      <c r="O25" s="8">
        <v>3593186</v>
      </c>
      <c r="P25" s="8">
        <v>3941603</v>
      </c>
      <c r="Q25" s="8">
        <v>3736893</v>
      </c>
      <c r="R25" s="8">
        <v>11271682</v>
      </c>
      <c r="S25" s="8">
        <v>3607296</v>
      </c>
      <c r="T25" s="8">
        <v>3607037</v>
      </c>
      <c r="U25" s="8">
        <v>3754583</v>
      </c>
      <c r="V25" s="8">
        <v>10968916</v>
      </c>
      <c r="W25" s="8">
        <v>46369236</v>
      </c>
      <c r="X25" s="8">
        <v>45688452</v>
      </c>
      <c r="Y25" s="8">
        <v>680784</v>
      </c>
      <c r="Z25" s="2">
        <v>1.49</v>
      </c>
      <c r="AA25" s="6">
        <v>46667887</v>
      </c>
    </row>
    <row r="26" spans="1:27" ht="13.5">
      <c r="A26" s="25" t="s">
        <v>52</v>
      </c>
      <c r="B26" s="24"/>
      <c r="C26" s="6">
        <v>9043926</v>
      </c>
      <c r="D26" s="6">
        <v>0</v>
      </c>
      <c r="E26" s="7">
        <v>7903641</v>
      </c>
      <c r="F26" s="8">
        <v>8441088</v>
      </c>
      <c r="G26" s="8">
        <v>665598</v>
      </c>
      <c r="H26" s="8">
        <v>724201</v>
      </c>
      <c r="I26" s="8">
        <v>744813</v>
      </c>
      <c r="J26" s="8">
        <v>2134612</v>
      </c>
      <c r="K26" s="8">
        <v>806851</v>
      </c>
      <c r="L26" s="8">
        <v>729324</v>
      </c>
      <c r="M26" s="8">
        <v>856779</v>
      </c>
      <c r="N26" s="8">
        <v>2392954</v>
      </c>
      <c r="O26" s="8">
        <v>711813</v>
      </c>
      <c r="P26" s="8">
        <v>733223</v>
      </c>
      <c r="Q26" s="8">
        <v>799878</v>
      </c>
      <c r="R26" s="8">
        <v>2244914</v>
      </c>
      <c r="S26" s="8">
        <v>1412783</v>
      </c>
      <c r="T26" s="8">
        <v>751868</v>
      </c>
      <c r="U26" s="8">
        <v>734161</v>
      </c>
      <c r="V26" s="8">
        <v>2898812</v>
      </c>
      <c r="W26" s="8">
        <v>9671292</v>
      </c>
      <c r="X26" s="8">
        <v>7903641</v>
      </c>
      <c r="Y26" s="8">
        <v>1767651</v>
      </c>
      <c r="Z26" s="2">
        <v>22.37</v>
      </c>
      <c r="AA26" s="6">
        <v>8441088</v>
      </c>
    </row>
    <row r="27" spans="1:27" ht="13.5">
      <c r="A27" s="25" t="s">
        <v>53</v>
      </c>
      <c r="B27" s="24"/>
      <c r="C27" s="6">
        <v>48155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1332109</v>
      </c>
      <c r="D28" s="6">
        <v>0</v>
      </c>
      <c r="E28" s="7">
        <v>1451500</v>
      </c>
      <c r="F28" s="8">
        <v>1751288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1451500</v>
      </c>
      <c r="Y28" s="8">
        <v>-1451500</v>
      </c>
      <c r="Z28" s="2">
        <v>-100</v>
      </c>
      <c r="AA28" s="6">
        <v>1751288</v>
      </c>
    </row>
    <row r="29" spans="1:27" ht="13.5">
      <c r="A29" s="25" t="s">
        <v>55</v>
      </c>
      <c r="B29" s="24"/>
      <c r="C29" s="6">
        <v>41997</v>
      </c>
      <c r="D29" s="6">
        <v>0</v>
      </c>
      <c r="E29" s="7">
        <v>70000</v>
      </c>
      <c r="F29" s="8">
        <v>0</v>
      </c>
      <c r="G29" s="8">
        <v>3434</v>
      </c>
      <c r="H29" s="8">
        <v>3913</v>
      </c>
      <c r="I29" s="8">
        <v>4310</v>
      </c>
      <c r="J29" s="8">
        <v>11657</v>
      </c>
      <c r="K29" s="8">
        <v>5615</v>
      </c>
      <c r="L29" s="8">
        <v>8780</v>
      </c>
      <c r="M29" s="8">
        <v>6815</v>
      </c>
      <c r="N29" s="8">
        <v>21210</v>
      </c>
      <c r="O29" s="8">
        <v>6348</v>
      </c>
      <c r="P29" s="8">
        <v>5845</v>
      </c>
      <c r="Q29" s="8">
        <v>4772</v>
      </c>
      <c r="R29" s="8">
        <v>16965</v>
      </c>
      <c r="S29" s="8">
        <v>7759</v>
      </c>
      <c r="T29" s="8">
        <v>5668</v>
      </c>
      <c r="U29" s="8">
        <v>8243</v>
      </c>
      <c r="V29" s="8">
        <v>21670</v>
      </c>
      <c r="W29" s="8">
        <v>71502</v>
      </c>
      <c r="X29" s="8">
        <v>70000</v>
      </c>
      <c r="Y29" s="8">
        <v>1502</v>
      </c>
      <c r="Z29" s="2">
        <v>2.15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1490067</v>
      </c>
      <c r="D31" s="6">
        <v>0</v>
      </c>
      <c r="E31" s="7">
        <v>730000</v>
      </c>
      <c r="F31" s="8">
        <v>1480000</v>
      </c>
      <c r="G31" s="8">
        <v>165275</v>
      </c>
      <c r="H31" s="8">
        <v>231803</v>
      </c>
      <c r="I31" s="8">
        <v>6840</v>
      </c>
      <c r="J31" s="8">
        <v>403918</v>
      </c>
      <c r="K31" s="8">
        <v>143551</v>
      </c>
      <c r="L31" s="8">
        <v>135017</v>
      </c>
      <c r="M31" s="8">
        <v>9690</v>
      </c>
      <c r="N31" s="8">
        <v>288258</v>
      </c>
      <c r="O31" s="8">
        <v>5775</v>
      </c>
      <c r="P31" s="8">
        <v>103674</v>
      </c>
      <c r="Q31" s="8">
        <v>218559</v>
      </c>
      <c r="R31" s="8">
        <v>328008</v>
      </c>
      <c r="S31" s="8">
        <v>130618</v>
      </c>
      <c r="T31" s="8">
        <v>156590</v>
      </c>
      <c r="U31" s="8">
        <v>0</v>
      </c>
      <c r="V31" s="8">
        <v>287208</v>
      </c>
      <c r="W31" s="8">
        <v>1307392</v>
      </c>
      <c r="X31" s="8">
        <v>730000</v>
      </c>
      <c r="Y31" s="8">
        <v>577392</v>
      </c>
      <c r="Z31" s="2">
        <v>79.09</v>
      </c>
      <c r="AA31" s="6">
        <v>1480000</v>
      </c>
    </row>
    <row r="32" spans="1:27" ht="13.5">
      <c r="A32" s="25" t="s">
        <v>58</v>
      </c>
      <c r="B32" s="24"/>
      <c r="C32" s="6">
        <v>2208836</v>
      </c>
      <c r="D32" s="6">
        <v>0</v>
      </c>
      <c r="E32" s="7">
        <v>1700000</v>
      </c>
      <c r="F32" s="8">
        <v>1397862</v>
      </c>
      <c r="G32" s="8">
        <v>383768</v>
      </c>
      <c r="H32" s="8">
        <v>380000</v>
      </c>
      <c r="I32" s="8">
        <v>456756</v>
      </c>
      <c r="J32" s="8">
        <v>1220524</v>
      </c>
      <c r="K32" s="8">
        <v>71655</v>
      </c>
      <c r="L32" s="8">
        <v>60134</v>
      </c>
      <c r="M32" s="8">
        <v>68040</v>
      </c>
      <c r="N32" s="8">
        <v>199829</v>
      </c>
      <c r="O32" s="8">
        <v>0</v>
      </c>
      <c r="P32" s="8">
        <v>0</v>
      </c>
      <c r="Q32" s="8">
        <v>-18389</v>
      </c>
      <c r="R32" s="8">
        <v>-18389</v>
      </c>
      <c r="S32" s="8">
        <v>0</v>
      </c>
      <c r="T32" s="8">
        <v>0</v>
      </c>
      <c r="U32" s="8">
        <v>0</v>
      </c>
      <c r="V32" s="8">
        <v>0</v>
      </c>
      <c r="W32" s="8">
        <v>1401964</v>
      </c>
      <c r="X32" s="8">
        <v>1700000</v>
      </c>
      <c r="Y32" s="8">
        <v>-298036</v>
      </c>
      <c r="Z32" s="2">
        <v>-17.53</v>
      </c>
      <c r="AA32" s="6">
        <v>1397862</v>
      </c>
    </row>
    <row r="33" spans="1:27" ht="13.5">
      <c r="A33" s="25" t="s">
        <v>59</v>
      </c>
      <c r="B33" s="24"/>
      <c r="C33" s="6">
        <v>19368024</v>
      </c>
      <c r="D33" s="6">
        <v>0</v>
      </c>
      <c r="E33" s="7">
        <v>0</v>
      </c>
      <c r="F33" s="8">
        <v>20371124</v>
      </c>
      <c r="G33" s="8">
        <v>507333</v>
      </c>
      <c r="H33" s="8">
        <v>1001813</v>
      </c>
      <c r="I33" s="8">
        <v>734046</v>
      </c>
      <c r="J33" s="8">
        <v>2243192</v>
      </c>
      <c r="K33" s="8">
        <v>1184232</v>
      </c>
      <c r="L33" s="8">
        <v>574477</v>
      </c>
      <c r="M33" s="8">
        <v>1448454</v>
      </c>
      <c r="N33" s="8">
        <v>3207163</v>
      </c>
      <c r="O33" s="8">
        <v>0</v>
      </c>
      <c r="P33" s="8">
        <v>2987890</v>
      </c>
      <c r="Q33" s="8">
        <v>415017</v>
      </c>
      <c r="R33" s="8">
        <v>3402907</v>
      </c>
      <c r="S33" s="8">
        <v>3856601</v>
      </c>
      <c r="T33" s="8">
        <v>750500</v>
      </c>
      <c r="U33" s="8">
        <v>2976409</v>
      </c>
      <c r="V33" s="8">
        <v>7583510</v>
      </c>
      <c r="W33" s="8">
        <v>16436772</v>
      </c>
      <c r="X33" s="8"/>
      <c r="Y33" s="8">
        <v>16436772</v>
      </c>
      <c r="Z33" s="2">
        <v>0</v>
      </c>
      <c r="AA33" s="6">
        <v>20371124</v>
      </c>
    </row>
    <row r="34" spans="1:27" ht="13.5">
      <c r="A34" s="25" t="s">
        <v>60</v>
      </c>
      <c r="B34" s="24"/>
      <c r="C34" s="6">
        <v>19502644</v>
      </c>
      <c r="D34" s="6">
        <v>0</v>
      </c>
      <c r="E34" s="7">
        <v>30427892</v>
      </c>
      <c r="F34" s="8">
        <v>42109294</v>
      </c>
      <c r="G34" s="8">
        <v>2414270</v>
      </c>
      <c r="H34" s="8">
        <v>2265592</v>
      </c>
      <c r="I34" s="8">
        <v>2343353</v>
      </c>
      <c r="J34" s="8">
        <v>7023215</v>
      </c>
      <c r="K34" s="8">
        <v>2958943</v>
      </c>
      <c r="L34" s="8">
        <v>2472690</v>
      </c>
      <c r="M34" s="8">
        <v>2477020</v>
      </c>
      <c r="N34" s="8">
        <v>7908653</v>
      </c>
      <c r="O34" s="8">
        <v>975295</v>
      </c>
      <c r="P34" s="8">
        <v>3489678</v>
      </c>
      <c r="Q34" s="8">
        <v>5883222</v>
      </c>
      <c r="R34" s="8">
        <v>10348195</v>
      </c>
      <c r="S34" s="8">
        <v>4560788</v>
      </c>
      <c r="T34" s="8">
        <v>3524606</v>
      </c>
      <c r="U34" s="8">
        <v>15583312</v>
      </c>
      <c r="V34" s="8">
        <v>23668706</v>
      </c>
      <c r="W34" s="8">
        <v>48948769</v>
      </c>
      <c r="X34" s="8">
        <v>30427892</v>
      </c>
      <c r="Y34" s="8">
        <v>18520877</v>
      </c>
      <c r="Z34" s="2">
        <v>60.87</v>
      </c>
      <c r="AA34" s="6">
        <v>42109294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93986442</v>
      </c>
      <c r="D36" s="33">
        <f>SUM(D25:D35)</f>
        <v>0</v>
      </c>
      <c r="E36" s="34">
        <f t="shared" si="1"/>
        <v>87971485</v>
      </c>
      <c r="F36" s="35">
        <f t="shared" si="1"/>
        <v>122218543</v>
      </c>
      <c r="G36" s="35">
        <f t="shared" si="1"/>
        <v>8528609</v>
      </c>
      <c r="H36" s="35">
        <f t="shared" si="1"/>
        <v>7923959</v>
      </c>
      <c r="I36" s="35">
        <f t="shared" si="1"/>
        <v>7955168</v>
      </c>
      <c r="J36" s="35">
        <f t="shared" si="1"/>
        <v>24407736</v>
      </c>
      <c r="K36" s="35">
        <f t="shared" si="1"/>
        <v>9383773</v>
      </c>
      <c r="L36" s="35">
        <f t="shared" si="1"/>
        <v>8444452</v>
      </c>
      <c r="M36" s="35">
        <f t="shared" si="1"/>
        <v>8947862</v>
      </c>
      <c r="N36" s="35">
        <f t="shared" si="1"/>
        <v>26776087</v>
      </c>
      <c r="O36" s="35">
        <f t="shared" si="1"/>
        <v>5292417</v>
      </c>
      <c r="P36" s="35">
        <f t="shared" si="1"/>
        <v>11261913</v>
      </c>
      <c r="Q36" s="35">
        <f t="shared" si="1"/>
        <v>11039952</v>
      </c>
      <c r="R36" s="35">
        <f t="shared" si="1"/>
        <v>27594282</v>
      </c>
      <c r="S36" s="35">
        <f t="shared" si="1"/>
        <v>13575845</v>
      </c>
      <c r="T36" s="35">
        <f t="shared" si="1"/>
        <v>8796269</v>
      </c>
      <c r="U36" s="35">
        <f t="shared" si="1"/>
        <v>23056708</v>
      </c>
      <c r="V36" s="35">
        <f t="shared" si="1"/>
        <v>45428822</v>
      </c>
      <c r="W36" s="35">
        <f t="shared" si="1"/>
        <v>124206927</v>
      </c>
      <c r="X36" s="35">
        <f t="shared" si="1"/>
        <v>87971485</v>
      </c>
      <c r="Y36" s="35">
        <f t="shared" si="1"/>
        <v>36235442</v>
      </c>
      <c r="Z36" s="36">
        <f>+IF(X36&lt;&gt;0,+(Y36/X36)*100,0)</f>
        <v>41.189985595900765</v>
      </c>
      <c r="AA36" s="33">
        <f>SUM(AA25:AA35)</f>
        <v>122218543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-5042268</v>
      </c>
      <c r="D38" s="46">
        <f>+D22-D36</f>
        <v>0</v>
      </c>
      <c r="E38" s="47">
        <f t="shared" si="2"/>
        <v>7054581</v>
      </c>
      <c r="F38" s="48">
        <f t="shared" si="2"/>
        <v>6358719</v>
      </c>
      <c r="G38" s="48">
        <f t="shared" si="2"/>
        <v>27375625</v>
      </c>
      <c r="H38" s="48">
        <f t="shared" si="2"/>
        <v>-4347509</v>
      </c>
      <c r="I38" s="48">
        <f t="shared" si="2"/>
        <v>-7728797</v>
      </c>
      <c r="J38" s="48">
        <f t="shared" si="2"/>
        <v>15299319</v>
      </c>
      <c r="K38" s="48">
        <f t="shared" si="2"/>
        <v>-7958345</v>
      </c>
      <c r="L38" s="48">
        <f t="shared" si="2"/>
        <v>21130605</v>
      </c>
      <c r="M38" s="48">
        <f t="shared" si="2"/>
        <v>-6901863</v>
      </c>
      <c r="N38" s="48">
        <f t="shared" si="2"/>
        <v>6270397</v>
      </c>
      <c r="O38" s="48">
        <f t="shared" si="2"/>
        <v>-5063948</v>
      </c>
      <c r="P38" s="48">
        <f t="shared" si="2"/>
        <v>-10682493</v>
      </c>
      <c r="Q38" s="48">
        <f t="shared" si="2"/>
        <v>12669709</v>
      </c>
      <c r="R38" s="48">
        <f t="shared" si="2"/>
        <v>-3076732</v>
      </c>
      <c r="S38" s="48">
        <f t="shared" si="2"/>
        <v>-12252013</v>
      </c>
      <c r="T38" s="48">
        <f t="shared" si="2"/>
        <v>-8715032</v>
      </c>
      <c r="U38" s="48">
        <f t="shared" si="2"/>
        <v>-10976688</v>
      </c>
      <c r="V38" s="48">
        <f t="shared" si="2"/>
        <v>-31943733</v>
      </c>
      <c r="W38" s="48">
        <f t="shared" si="2"/>
        <v>-13450749</v>
      </c>
      <c r="X38" s="48">
        <f>IF(F22=F36,0,X22-X36)</f>
        <v>7054581</v>
      </c>
      <c r="Y38" s="48">
        <f t="shared" si="2"/>
        <v>-20505330</v>
      </c>
      <c r="Z38" s="49">
        <f>+IF(X38&lt;&gt;0,+(Y38/X38)*100,0)</f>
        <v>-290.66687305737935</v>
      </c>
      <c r="AA38" s="46">
        <f>+AA22-AA36</f>
        <v>6358719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-7055000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-7055000</v>
      </c>
      <c r="Y41" s="51">
        <v>7055000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-5042268</v>
      </c>
      <c r="D42" s="55">
        <f>SUM(D38:D41)</f>
        <v>0</v>
      </c>
      <c r="E42" s="56">
        <f t="shared" si="3"/>
        <v>-419</v>
      </c>
      <c r="F42" s="57">
        <f t="shared" si="3"/>
        <v>6358719</v>
      </c>
      <c r="G42" s="57">
        <f t="shared" si="3"/>
        <v>27375625</v>
      </c>
      <c r="H42" s="57">
        <f t="shared" si="3"/>
        <v>-4347509</v>
      </c>
      <c r="I42" s="57">
        <f t="shared" si="3"/>
        <v>-7728797</v>
      </c>
      <c r="J42" s="57">
        <f t="shared" si="3"/>
        <v>15299319</v>
      </c>
      <c r="K42" s="57">
        <f t="shared" si="3"/>
        <v>-7958345</v>
      </c>
      <c r="L42" s="57">
        <f t="shared" si="3"/>
        <v>21130605</v>
      </c>
      <c r="M42" s="57">
        <f t="shared" si="3"/>
        <v>-6901863</v>
      </c>
      <c r="N42" s="57">
        <f t="shared" si="3"/>
        <v>6270397</v>
      </c>
      <c r="O42" s="57">
        <f t="shared" si="3"/>
        <v>-5063948</v>
      </c>
      <c r="P42" s="57">
        <f t="shared" si="3"/>
        <v>-10682493</v>
      </c>
      <c r="Q42" s="57">
        <f t="shared" si="3"/>
        <v>12669709</v>
      </c>
      <c r="R42" s="57">
        <f t="shared" si="3"/>
        <v>-3076732</v>
      </c>
      <c r="S42" s="57">
        <f t="shared" si="3"/>
        <v>-12252013</v>
      </c>
      <c r="T42" s="57">
        <f t="shared" si="3"/>
        <v>-8715032</v>
      </c>
      <c r="U42" s="57">
        <f t="shared" si="3"/>
        <v>-10976688</v>
      </c>
      <c r="V42" s="57">
        <f t="shared" si="3"/>
        <v>-31943733</v>
      </c>
      <c r="W42" s="57">
        <f t="shared" si="3"/>
        <v>-13450749</v>
      </c>
      <c r="X42" s="57">
        <f t="shared" si="3"/>
        <v>-419</v>
      </c>
      <c r="Y42" s="57">
        <f t="shared" si="3"/>
        <v>-13450330</v>
      </c>
      <c r="Z42" s="58">
        <f>+IF(X42&lt;&gt;0,+(Y42/X42)*100,0)</f>
        <v>3210102.6252983296</v>
      </c>
      <c r="AA42" s="55">
        <f>SUM(AA38:AA41)</f>
        <v>6358719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-5042268</v>
      </c>
      <c r="D44" s="63">
        <f>+D42-D43</f>
        <v>0</v>
      </c>
      <c r="E44" s="64">
        <f t="shared" si="4"/>
        <v>-419</v>
      </c>
      <c r="F44" s="65">
        <f t="shared" si="4"/>
        <v>6358719</v>
      </c>
      <c r="G44" s="65">
        <f t="shared" si="4"/>
        <v>27375625</v>
      </c>
      <c r="H44" s="65">
        <f t="shared" si="4"/>
        <v>-4347509</v>
      </c>
      <c r="I44" s="65">
        <f t="shared" si="4"/>
        <v>-7728797</v>
      </c>
      <c r="J44" s="65">
        <f t="shared" si="4"/>
        <v>15299319</v>
      </c>
      <c r="K44" s="65">
        <f t="shared" si="4"/>
        <v>-7958345</v>
      </c>
      <c r="L44" s="65">
        <f t="shared" si="4"/>
        <v>21130605</v>
      </c>
      <c r="M44" s="65">
        <f t="shared" si="4"/>
        <v>-6901863</v>
      </c>
      <c r="N44" s="65">
        <f t="shared" si="4"/>
        <v>6270397</v>
      </c>
      <c r="O44" s="65">
        <f t="shared" si="4"/>
        <v>-5063948</v>
      </c>
      <c r="P44" s="65">
        <f t="shared" si="4"/>
        <v>-10682493</v>
      </c>
      <c r="Q44" s="65">
        <f t="shared" si="4"/>
        <v>12669709</v>
      </c>
      <c r="R44" s="65">
        <f t="shared" si="4"/>
        <v>-3076732</v>
      </c>
      <c r="S44" s="65">
        <f t="shared" si="4"/>
        <v>-12252013</v>
      </c>
      <c r="T44" s="65">
        <f t="shared" si="4"/>
        <v>-8715032</v>
      </c>
      <c r="U44" s="65">
        <f t="shared" si="4"/>
        <v>-10976688</v>
      </c>
      <c r="V44" s="65">
        <f t="shared" si="4"/>
        <v>-31943733</v>
      </c>
      <c r="W44" s="65">
        <f t="shared" si="4"/>
        <v>-13450749</v>
      </c>
      <c r="X44" s="65">
        <f t="shared" si="4"/>
        <v>-419</v>
      </c>
      <c r="Y44" s="65">
        <f t="shared" si="4"/>
        <v>-13450330</v>
      </c>
      <c r="Z44" s="66">
        <f>+IF(X44&lt;&gt;0,+(Y44/X44)*100,0)</f>
        <v>3210102.6252983296</v>
      </c>
      <c r="AA44" s="63">
        <f>+AA42-AA43</f>
        <v>6358719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-5042268</v>
      </c>
      <c r="D46" s="55">
        <f>SUM(D44:D45)</f>
        <v>0</v>
      </c>
      <c r="E46" s="56">
        <f t="shared" si="5"/>
        <v>-419</v>
      </c>
      <c r="F46" s="57">
        <f t="shared" si="5"/>
        <v>6358719</v>
      </c>
      <c r="G46" s="57">
        <f t="shared" si="5"/>
        <v>27375625</v>
      </c>
      <c r="H46" s="57">
        <f t="shared" si="5"/>
        <v>-4347509</v>
      </c>
      <c r="I46" s="57">
        <f t="shared" si="5"/>
        <v>-7728797</v>
      </c>
      <c r="J46" s="57">
        <f t="shared" si="5"/>
        <v>15299319</v>
      </c>
      <c r="K46" s="57">
        <f t="shared" si="5"/>
        <v>-7958345</v>
      </c>
      <c r="L46" s="57">
        <f t="shared" si="5"/>
        <v>21130605</v>
      </c>
      <c r="M46" s="57">
        <f t="shared" si="5"/>
        <v>-6901863</v>
      </c>
      <c r="N46" s="57">
        <f t="shared" si="5"/>
        <v>6270397</v>
      </c>
      <c r="O46" s="57">
        <f t="shared" si="5"/>
        <v>-5063948</v>
      </c>
      <c r="P46" s="57">
        <f t="shared" si="5"/>
        <v>-10682493</v>
      </c>
      <c r="Q46" s="57">
        <f t="shared" si="5"/>
        <v>12669709</v>
      </c>
      <c r="R46" s="57">
        <f t="shared" si="5"/>
        <v>-3076732</v>
      </c>
      <c r="S46" s="57">
        <f t="shared" si="5"/>
        <v>-12252013</v>
      </c>
      <c r="T46" s="57">
        <f t="shared" si="5"/>
        <v>-8715032</v>
      </c>
      <c r="U46" s="57">
        <f t="shared" si="5"/>
        <v>-10976688</v>
      </c>
      <c r="V46" s="57">
        <f t="shared" si="5"/>
        <v>-31943733</v>
      </c>
      <c r="W46" s="57">
        <f t="shared" si="5"/>
        <v>-13450749</v>
      </c>
      <c r="X46" s="57">
        <f t="shared" si="5"/>
        <v>-419</v>
      </c>
      <c r="Y46" s="57">
        <f t="shared" si="5"/>
        <v>-13450330</v>
      </c>
      <c r="Z46" s="58">
        <f>+IF(X46&lt;&gt;0,+(Y46/X46)*100,0)</f>
        <v>3210102.6252983296</v>
      </c>
      <c r="AA46" s="55">
        <f>SUM(AA44:AA45)</f>
        <v>6358719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-5042268</v>
      </c>
      <c r="D48" s="71">
        <f>SUM(D46:D47)</f>
        <v>0</v>
      </c>
      <c r="E48" s="72">
        <f t="shared" si="6"/>
        <v>-419</v>
      </c>
      <c r="F48" s="73">
        <f t="shared" si="6"/>
        <v>6358719</v>
      </c>
      <c r="G48" s="73">
        <f t="shared" si="6"/>
        <v>27375625</v>
      </c>
      <c r="H48" s="74">
        <f t="shared" si="6"/>
        <v>-4347509</v>
      </c>
      <c r="I48" s="74">
        <f t="shared" si="6"/>
        <v>-7728797</v>
      </c>
      <c r="J48" s="74">
        <f t="shared" si="6"/>
        <v>15299319</v>
      </c>
      <c r="K48" s="74">
        <f t="shared" si="6"/>
        <v>-7958345</v>
      </c>
      <c r="L48" s="74">
        <f t="shared" si="6"/>
        <v>21130605</v>
      </c>
      <c r="M48" s="73">
        <f t="shared" si="6"/>
        <v>-6901863</v>
      </c>
      <c r="N48" s="73">
        <f t="shared" si="6"/>
        <v>6270397</v>
      </c>
      <c r="O48" s="74">
        <f t="shared" si="6"/>
        <v>-5063948</v>
      </c>
      <c r="P48" s="74">
        <f t="shared" si="6"/>
        <v>-10682493</v>
      </c>
      <c r="Q48" s="74">
        <f t="shared" si="6"/>
        <v>12669709</v>
      </c>
      <c r="R48" s="74">
        <f t="shared" si="6"/>
        <v>-3076732</v>
      </c>
      <c r="S48" s="74">
        <f t="shared" si="6"/>
        <v>-12252013</v>
      </c>
      <c r="T48" s="73">
        <f t="shared" si="6"/>
        <v>-8715032</v>
      </c>
      <c r="U48" s="73">
        <f t="shared" si="6"/>
        <v>-10976688</v>
      </c>
      <c r="V48" s="74">
        <f t="shared" si="6"/>
        <v>-31943733</v>
      </c>
      <c r="W48" s="74">
        <f t="shared" si="6"/>
        <v>-13450749</v>
      </c>
      <c r="X48" s="74">
        <f t="shared" si="6"/>
        <v>-419</v>
      </c>
      <c r="Y48" s="74">
        <f t="shared" si="6"/>
        <v>-13450330</v>
      </c>
      <c r="Z48" s="75">
        <f>+IF(X48&lt;&gt;0,+(Y48/X48)*100,0)</f>
        <v>3210102.6252983296</v>
      </c>
      <c r="AA48" s="76">
        <f>SUM(AA46:AA47)</f>
        <v>6358719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3217869</v>
      </c>
      <c r="D5" s="6">
        <v>0</v>
      </c>
      <c r="E5" s="7">
        <v>3624028</v>
      </c>
      <c r="F5" s="8">
        <v>3624028</v>
      </c>
      <c r="G5" s="8">
        <v>41</v>
      </c>
      <c r="H5" s="8">
        <v>56597</v>
      </c>
      <c r="I5" s="8">
        <v>9704197</v>
      </c>
      <c r="J5" s="8">
        <v>9760835</v>
      </c>
      <c r="K5" s="8">
        <v>1000</v>
      </c>
      <c r="L5" s="8">
        <v>-15628</v>
      </c>
      <c r="M5" s="8">
        <v>0</v>
      </c>
      <c r="N5" s="8">
        <v>-14628</v>
      </c>
      <c r="O5" s="8">
        <v>14554</v>
      </c>
      <c r="P5" s="8">
        <v>-5646585</v>
      </c>
      <c r="Q5" s="8">
        <v>0</v>
      </c>
      <c r="R5" s="8">
        <v>-5632031</v>
      </c>
      <c r="S5" s="8">
        <v>0</v>
      </c>
      <c r="T5" s="8">
        <v>21831</v>
      </c>
      <c r="U5" s="8">
        <v>48418</v>
      </c>
      <c r="V5" s="8">
        <v>70249</v>
      </c>
      <c r="W5" s="8">
        <v>4184425</v>
      </c>
      <c r="X5" s="8">
        <v>3624028</v>
      </c>
      <c r="Y5" s="8">
        <v>560397</v>
      </c>
      <c r="Z5" s="2">
        <v>15.46</v>
      </c>
      <c r="AA5" s="6">
        <v>3624028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11760212</v>
      </c>
      <c r="D7" s="6">
        <v>0</v>
      </c>
      <c r="E7" s="7">
        <v>10480260</v>
      </c>
      <c r="F7" s="8">
        <v>10480260</v>
      </c>
      <c r="G7" s="8">
        <v>1178050</v>
      </c>
      <c r="H7" s="8">
        <v>1190515</v>
      </c>
      <c r="I7" s="8">
        <v>1102892</v>
      </c>
      <c r="J7" s="8">
        <v>3471457</v>
      </c>
      <c r="K7" s="8">
        <v>1022349</v>
      </c>
      <c r="L7" s="8">
        <v>988369</v>
      </c>
      <c r="M7" s="8">
        <v>947545</v>
      </c>
      <c r="N7" s="8">
        <v>2958263</v>
      </c>
      <c r="O7" s="8">
        <v>997509</v>
      </c>
      <c r="P7" s="8">
        <v>1104634</v>
      </c>
      <c r="Q7" s="8">
        <v>808562</v>
      </c>
      <c r="R7" s="8">
        <v>2910705</v>
      </c>
      <c r="S7" s="8">
        <v>998084</v>
      </c>
      <c r="T7" s="8">
        <v>859103</v>
      </c>
      <c r="U7" s="8">
        <v>898162</v>
      </c>
      <c r="V7" s="8">
        <v>2755349</v>
      </c>
      <c r="W7" s="8">
        <v>12095774</v>
      </c>
      <c r="X7" s="8">
        <v>10480260</v>
      </c>
      <c r="Y7" s="8">
        <v>1615514</v>
      </c>
      <c r="Z7" s="2">
        <v>15.41</v>
      </c>
      <c r="AA7" s="6">
        <v>10480260</v>
      </c>
    </row>
    <row r="8" spans="1:27" ht="13.5">
      <c r="A8" s="25" t="s">
        <v>35</v>
      </c>
      <c r="B8" s="24"/>
      <c r="C8" s="6">
        <v>1209407</v>
      </c>
      <c r="D8" s="6">
        <v>0</v>
      </c>
      <c r="E8" s="7">
        <v>3476070</v>
      </c>
      <c r="F8" s="8">
        <v>3476070</v>
      </c>
      <c r="G8" s="8">
        <v>103562</v>
      </c>
      <c r="H8" s="8">
        <v>126216</v>
      </c>
      <c r="I8" s="8">
        <v>127700</v>
      </c>
      <c r="J8" s="8">
        <v>357478</v>
      </c>
      <c r="K8" s="8">
        <v>131079</v>
      </c>
      <c r="L8" s="8">
        <v>158107</v>
      </c>
      <c r="M8" s="8">
        <v>84362</v>
      </c>
      <c r="N8" s="8">
        <v>373548</v>
      </c>
      <c r="O8" s="8">
        <v>132116</v>
      </c>
      <c r="P8" s="8">
        <v>136248</v>
      </c>
      <c r="Q8" s="8">
        <v>443030</v>
      </c>
      <c r="R8" s="8">
        <v>711394</v>
      </c>
      <c r="S8" s="8">
        <v>-200210</v>
      </c>
      <c r="T8" s="8">
        <v>104955</v>
      </c>
      <c r="U8" s="8">
        <v>114743</v>
      </c>
      <c r="V8" s="8">
        <v>19488</v>
      </c>
      <c r="W8" s="8">
        <v>1461908</v>
      </c>
      <c r="X8" s="8">
        <v>3476070</v>
      </c>
      <c r="Y8" s="8">
        <v>-2014162</v>
      </c>
      <c r="Z8" s="2">
        <v>-57.94</v>
      </c>
      <c r="AA8" s="6">
        <v>3476070</v>
      </c>
    </row>
    <row r="9" spans="1:27" ht="13.5">
      <c r="A9" s="25" t="s">
        <v>36</v>
      </c>
      <c r="B9" s="24"/>
      <c r="C9" s="6">
        <v>3599202</v>
      </c>
      <c r="D9" s="6">
        <v>0</v>
      </c>
      <c r="E9" s="7">
        <v>3178317</v>
      </c>
      <c r="F9" s="8">
        <v>3178317</v>
      </c>
      <c r="G9" s="8">
        <v>320671</v>
      </c>
      <c r="H9" s="8">
        <v>320044</v>
      </c>
      <c r="I9" s="8">
        <v>317277</v>
      </c>
      <c r="J9" s="8">
        <v>957992</v>
      </c>
      <c r="K9" s="8">
        <v>318570</v>
      </c>
      <c r="L9" s="8">
        <v>319759</v>
      </c>
      <c r="M9" s="8">
        <v>315513</v>
      </c>
      <c r="N9" s="8">
        <v>953842</v>
      </c>
      <c r="O9" s="8">
        <v>319307</v>
      </c>
      <c r="P9" s="8">
        <v>320003</v>
      </c>
      <c r="Q9" s="8">
        <v>314835</v>
      </c>
      <c r="R9" s="8">
        <v>954145</v>
      </c>
      <c r="S9" s="8">
        <v>321531</v>
      </c>
      <c r="T9" s="8">
        <v>321465</v>
      </c>
      <c r="U9" s="8">
        <v>322953</v>
      </c>
      <c r="V9" s="8">
        <v>965949</v>
      </c>
      <c r="W9" s="8">
        <v>3831928</v>
      </c>
      <c r="X9" s="8">
        <v>3178317</v>
      </c>
      <c r="Y9" s="8">
        <v>653611</v>
      </c>
      <c r="Z9" s="2">
        <v>20.56</v>
      </c>
      <c r="AA9" s="6">
        <v>3178317</v>
      </c>
    </row>
    <row r="10" spans="1:27" ht="13.5">
      <c r="A10" s="25" t="s">
        <v>37</v>
      </c>
      <c r="B10" s="24"/>
      <c r="C10" s="6">
        <v>2313046</v>
      </c>
      <c r="D10" s="6">
        <v>0</v>
      </c>
      <c r="E10" s="7">
        <v>2037861</v>
      </c>
      <c r="F10" s="26">
        <v>2037861</v>
      </c>
      <c r="G10" s="26">
        <v>209121</v>
      </c>
      <c r="H10" s="26">
        <v>209219</v>
      </c>
      <c r="I10" s="26">
        <v>208266</v>
      </c>
      <c r="J10" s="26">
        <v>626606</v>
      </c>
      <c r="K10" s="26">
        <v>208583</v>
      </c>
      <c r="L10" s="26">
        <v>209369</v>
      </c>
      <c r="M10" s="26">
        <v>206858</v>
      </c>
      <c r="N10" s="26">
        <v>624810</v>
      </c>
      <c r="O10" s="26">
        <v>211284</v>
      </c>
      <c r="P10" s="26">
        <v>210154</v>
      </c>
      <c r="Q10" s="26">
        <v>207556</v>
      </c>
      <c r="R10" s="26">
        <v>628994</v>
      </c>
      <c r="S10" s="26">
        <v>210869</v>
      </c>
      <c r="T10" s="26">
        <v>211372</v>
      </c>
      <c r="U10" s="26">
        <v>211849</v>
      </c>
      <c r="V10" s="26">
        <v>634090</v>
      </c>
      <c r="W10" s="26">
        <v>2514500</v>
      </c>
      <c r="X10" s="26">
        <v>2037861</v>
      </c>
      <c r="Y10" s="26">
        <v>476639</v>
      </c>
      <c r="Z10" s="27">
        <v>23.39</v>
      </c>
      <c r="AA10" s="28">
        <v>2037861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792324</v>
      </c>
      <c r="D12" s="6">
        <v>0</v>
      </c>
      <c r="E12" s="7">
        <v>377803</v>
      </c>
      <c r="F12" s="8">
        <v>377803</v>
      </c>
      <c r="G12" s="8">
        <v>58584</v>
      </c>
      <c r="H12" s="8">
        <v>25155</v>
      </c>
      <c r="I12" s="8">
        <v>30381</v>
      </c>
      <c r="J12" s="8">
        <v>114120</v>
      </c>
      <c r="K12" s="8">
        <v>24388</v>
      </c>
      <c r="L12" s="8">
        <v>25421</v>
      </c>
      <c r="M12" s="8">
        <v>26230</v>
      </c>
      <c r="N12" s="8">
        <v>76039</v>
      </c>
      <c r="O12" s="8">
        <v>25142</v>
      </c>
      <c r="P12" s="8">
        <v>26508</v>
      </c>
      <c r="Q12" s="8">
        <v>25254</v>
      </c>
      <c r="R12" s="8">
        <v>76904</v>
      </c>
      <c r="S12" s="8">
        <v>25965</v>
      </c>
      <c r="T12" s="8">
        <v>24056</v>
      </c>
      <c r="U12" s="8">
        <v>58398</v>
      </c>
      <c r="V12" s="8">
        <v>108419</v>
      </c>
      <c r="W12" s="8">
        <v>375482</v>
      </c>
      <c r="X12" s="8">
        <v>377803</v>
      </c>
      <c r="Y12" s="8">
        <v>-2321</v>
      </c>
      <c r="Z12" s="2">
        <v>-0.61</v>
      </c>
      <c r="AA12" s="6">
        <v>377803</v>
      </c>
    </row>
    <row r="13" spans="1:27" ht="13.5">
      <c r="A13" s="23" t="s">
        <v>40</v>
      </c>
      <c r="B13" s="29"/>
      <c r="C13" s="6">
        <v>501984</v>
      </c>
      <c r="D13" s="6">
        <v>0</v>
      </c>
      <c r="E13" s="7">
        <v>448592</v>
      </c>
      <c r="F13" s="8">
        <v>448592</v>
      </c>
      <c r="G13" s="8">
        <v>47374</v>
      </c>
      <c r="H13" s="8">
        <v>10801</v>
      </c>
      <c r="I13" s="8">
        <v>72552</v>
      </c>
      <c r="J13" s="8">
        <v>130727</v>
      </c>
      <c r="K13" s="8">
        <v>44159</v>
      </c>
      <c r="L13" s="8">
        <v>22414</v>
      </c>
      <c r="M13" s="8">
        <v>35743</v>
      </c>
      <c r="N13" s="8">
        <v>102316</v>
      </c>
      <c r="O13" s="8">
        <v>0</v>
      </c>
      <c r="P13" s="8">
        <v>12026</v>
      </c>
      <c r="Q13" s="8">
        <v>3278</v>
      </c>
      <c r="R13" s="8">
        <v>15304</v>
      </c>
      <c r="S13" s="8">
        <v>154790</v>
      </c>
      <c r="T13" s="8">
        <v>10795</v>
      </c>
      <c r="U13" s="8">
        <v>65277</v>
      </c>
      <c r="V13" s="8">
        <v>230862</v>
      </c>
      <c r="W13" s="8">
        <v>479209</v>
      </c>
      <c r="X13" s="8">
        <v>448592</v>
      </c>
      <c r="Y13" s="8">
        <v>30617</v>
      </c>
      <c r="Z13" s="2">
        <v>6.83</v>
      </c>
      <c r="AA13" s="6">
        <v>448592</v>
      </c>
    </row>
    <row r="14" spans="1:27" ht="13.5">
      <c r="A14" s="23" t="s">
        <v>41</v>
      </c>
      <c r="B14" s="29"/>
      <c r="C14" s="6">
        <v>1140844</v>
      </c>
      <c r="D14" s="6">
        <v>0</v>
      </c>
      <c r="E14" s="7">
        <v>1007408</v>
      </c>
      <c r="F14" s="8">
        <v>1007408</v>
      </c>
      <c r="G14" s="8">
        <v>419658</v>
      </c>
      <c r="H14" s="8">
        <v>424692</v>
      </c>
      <c r="I14" s="8">
        <v>415083</v>
      </c>
      <c r="J14" s="8">
        <v>1259433</v>
      </c>
      <c r="K14" s="8">
        <v>492402</v>
      </c>
      <c r="L14" s="8">
        <v>495605</v>
      </c>
      <c r="M14" s="8">
        <v>496797</v>
      </c>
      <c r="N14" s="8">
        <v>1484804</v>
      </c>
      <c r="O14" s="8">
        <v>504341</v>
      </c>
      <c r="P14" s="8">
        <v>505394</v>
      </c>
      <c r="Q14" s="8">
        <v>140771</v>
      </c>
      <c r="R14" s="8">
        <v>1150506</v>
      </c>
      <c r="S14" s="8">
        <v>473745</v>
      </c>
      <c r="T14" s="8">
        <v>473529</v>
      </c>
      <c r="U14" s="8">
        <v>471369</v>
      </c>
      <c r="V14" s="8">
        <v>1418643</v>
      </c>
      <c r="W14" s="8">
        <v>5313386</v>
      </c>
      <c r="X14" s="8">
        <v>1007408</v>
      </c>
      <c r="Y14" s="8">
        <v>4305978</v>
      </c>
      <c r="Z14" s="2">
        <v>427.43</v>
      </c>
      <c r="AA14" s="6">
        <v>1007408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54600</v>
      </c>
      <c r="D16" s="6">
        <v>0</v>
      </c>
      <c r="E16" s="7">
        <v>93298</v>
      </c>
      <c r="F16" s="8">
        <v>93298</v>
      </c>
      <c r="G16" s="8">
        <v>3000</v>
      </c>
      <c r="H16" s="8">
        <v>6250</v>
      </c>
      <c r="I16" s="8">
        <v>450</v>
      </c>
      <c r="J16" s="8">
        <v>9700</v>
      </c>
      <c r="K16" s="8">
        <v>4650</v>
      </c>
      <c r="L16" s="8">
        <v>6820</v>
      </c>
      <c r="M16" s="8">
        <v>2750</v>
      </c>
      <c r="N16" s="8">
        <v>14220</v>
      </c>
      <c r="O16" s="8">
        <v>8200</v>
      </c>
      <c r="P16" s="8">
        <v>8750</v>
      </c>
      <c r="Q16" s="8">
        <v>4550</v>
      </c>
      <c r="R16" s="8">
        <v>21500</v>
      </c>
      <c r="S16" s="8">
        <v>2550</v>
      </c>
      <c r="T16" s="8">
        <v>5550</v>
      </c>
      <c r="U16" s="8">
        <v>0</v>
      </c>
      <c r="V16" s="8">
        <v>8100</v>
      </c>
      <c r="W16" s="8">
        <v>53520</v>
      </c>
      <c r="X16" s="8">
        <v>93298</v>
      </c>
      <c r="Y16" s="8">
        <v>-39778</v>
      </c>
      <c r="Z16" s="2">
        <v>-42.64</v>
      </c>
      <c r="AA16" s="6">
        <v>93298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43554396</v>
      </c>
      <c r="D19" s="6">
        <v>0</v>
      </c>
      <c r="E19" s="7">
        <v>47470899</v>
      </c>
      <c r="F19" s="8">
        <v>47470899</v>
      </c>
      <c r="G19" s="8">
        <v>17374000</v>
      </c>
      <c r="H19" s="8">
        <v>1363000</v>
      </c>
      <c r="I19" s="8">
        <v>0</v>
      </c>
      <c r="J19" s="8">
        <v>18737000</v>
      </c>
      <c r="K19" s="8">
        <v>0</v>
      </c>
      <c r="L19" s="8">
        <v>9773</v>
      </c>
      <c r="M19" s="8">
        <v>14632000</v>
      </c>
      <c r="N19" s="8">
        <v>14641773</v>
      </c>
      <c r="O19" s="8">
        <v>0</v>
      </c>
      <c r="P19" s="8">
        <v>0</v>
      </c>
      <c r="Q19" s="8">
        <v>12139929</v>
      </c>
      <c r="R19" s="8">
        <v>12139929</v>
      </c>
      <c r="S19" s="8">
        <v>418</v>
      </c>
      <c r="T19" s="8">
        <v>8731</v>
      </c>
      <c r="U19" s="8">
        <v>0</v>
      </c>
      <c r="V19" s="8">
        <v>9149</v>
      </c>
      <c r="W19" s="8">
        <v>45527851</v>
      </c>
      <c r="X19" s="8">
        <v>47470899</v>
      </c>
      <c r="Y19" s="8">
        <v>-1943048</v>
      </c>
      <c r="Z19" s="2">
        <v>-4.09</v>
      </c>
      <c r="AA19" s="6">
        <v>47470899</v>
      </c>
    </row>
    <row r="20" spans="1:27" ht="13.5">
      <c r="A20" s="23" t="s">
        <v>47</v>
      </c>
      <c r="B20" s="29"/>
      <c r="C20" s="6">
        <v>109741</v>
      </c>
      <c r="D20" s="6">
        <v>0</v>
      </c>
      <c r="E20" s="7">
        <v>388505</v>
      </c>
      <c r="F20" s="26">
        <v>388504</v>
      </c>
      <c r="G20" s="26">
        <v>10360</v>
      </c>
      <c r="H20" s="26">
        <v>13505</v>
      </c>
      <c r="I20" s="26">
        <v>33190</v>
      </c>
      <c r="J20" s="26">
        <v>57055</v>
      </c>
      <c r="K20" s="26">
        <v>9119</v>
      </c>
      <c r="L20" s="26">
        <v>13632</v>
      </c>
      <c r="M20" s="26">
        <v>11314</v>
      </c>
      <c r="N20" s="26">
        <v>34065</v>
      </c>
      <c r="O20" s="26">
        <v>22242</v>
      </c>
      <c r="P20" s="26">
        <v>11760</v>
      </c>
      <c r="Q20" s="26">
        <v>15349</v>
      </c>
      <c r="R20" s="26">
        <v>49351</v>
      </c>
      <c r="S20" s="26">
        <v>10067</v>
      </c>
      <c r="T20" s="26">
        <v>10813</v>
      </c>
      <c r="U20" s="26">
        <v>51221</v>
      </c>
      <c r="V20" s="26">
        <v>72101</v>
      </c>
      <c r="W20" s="26">
        <v>212572</v>
      </c>
      <c r="X20" s="26">
        <v>388505</v>
      </c>
      <c r="Y20" s="26">
        <v>-175933</v>
      </c>
      <c r="Z20" s="27">
        <v>-45.28</v>
      </c>
      <c r="AA20" s="28">
        <v>388504</v>
      </c>
    </row>
    <row r="21" spans="1:27" ht="13.5">
      <c r="A21" s="23" t="s">
        <v>48</v>
      </c>
      <c r="B21" s="29"/>
      <c r="C21" s="6">
        <v>698179</v>
      </c>
      <c r="D21" s="6">
        <v>0</v>
      </c>
      <c r="E21" s="7">
        <v>0</v>
      </c>
      <c r="F21" s="8">
        <v>0</v>
      </c>
      <c r="G21" s="8">
        <v>1053</v>
      </c>
      <c r="H21" s="8">
        <v>1140</v>
      </c>
      <c r="I21" s="30">
        <v>7018</v>
      </c>
      <c r="J21" s="8">
        <v>9211</v>
      </c>
      <c r="K21" s="8">
        <v>789</v>
      </c>
      <c r="L21" s="8">
        <v>0</v>
      </c>
      <c r="M21" s="8">
        <v>0</v>
      </c>
      <c r="N21" s="8">
        <v>789</v>
      </c>
      <c r="O21" s="8">
        <v>33794</v>
      </c>
      <c r="P21" s="30">
        <v>0</v>
      </c>
      <c r="Q21" s="8">
        <v>132</v>
      </c>
      <c r="R21" s="8">
        <v>33926</v>
      </c>
      <c r="S21" s="8">
        <v>0</v>
      </c>
      <c r="T21" s="8">
        <v>0</v>
      </c>
      <c r="U21" s="8">
        <v>34979</v>
      </c>
      <c r="V21" s="8">
        <v>34979</v>
      </c>
      <c r="W21" s="30">
        <v>78905</v>
      </c>
      <c r="X21" s="8"/>
      <c r="Y21" s="8">
        <v>78905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68951804</v>
      </c>
      <c r="D22" s="33">
        <f>SUM(D5:D21)</f>
        <v>0</v>
      </c>
      <c r="E22" s="34">
        <f t="shared" si="0"/>
        <v>72583041</v>
      </c>
      <c r="F22" s="35">
        <f t="shared" si="0"/>
        <v>72583040</v>
      </c>
      <c r="G22" s="35">
        <f t="shared" si="0"/>
        <v>19725474</v>
      </c>
      <c r="H22" s="35">
        <f t="shared" si="0"/>
        <v>3747134</v>
      </c>
      <c r="I22" s="35">
        <f t="shared" si="0"/>
        <v>12019006</v>
      </c>
      <c r="J22" s="35">
        <f t="shared" si="0"/>
        <v>35491614</v>
      </c>
      <c r="K22" s="35">
        <f t="shared" si="0"/>
        <v>2257088</v>
      </c>
      <c r="L22" s="35">
        <f t="shared" si="0"/>
        <v>2233641</v>
      </c>
      <c r="M22" s="35">
        <f t="shared" si="0"/>
        <v>16759112</v>
      </c>
      <c r="N22" s="35">
        <f t="shared" si="0"/>
        <v>21249841</v>
      </c>
      <c r="O22" s="35">
        <f t="shared" si="0"/>
        <v>2268489</v>
      </c>
      <c r="P22" s="35">
        <f t="shared" si="0"/>
        <v>-3311108</v>
      </c>
      <c r="Q22" s="35">
        <f t="shared" si="0"/>
        <v>14103246</v>
      </c>
      <c r="R22" s="35">
        <f t="shared" si="0"/>
        <v>13060627</v>
      </c>
      <c r="S22" s="35">
        <f t="shared" si="0"/>
        <v>1997809</v>
      </c>
      <c r="T22" s="35">
        <f t="shared" si="0"/>
        <v>2052200</v>
      </c>
      <c r="U22" s="35">
        <f t="shared" si="0"/>
        <v>2277369</v>
      </c>
      <c r="V22" s="35">
        <f t="shared" si="0"/>
        <v>6327378</v>
      </c>
      <c r="W22" s="35">
        <f t="shared" si="0"/>
        <v>76129460</v>
      </c>
      <c r="X22" s="35">
        <f t="shared" si="0"/>
        <v>72583041</v>
      </c>
      <c r="Y22" s="35">
        <f t="shared" si="0"/>
        <v>3546419</v>
      </c>
      <c r="Z22" s="36">
        <f>+IF(X22&lt;&gt;0,+(Y22/X22)*100,0)</f>
        <v>4.8860160047579155</v>
      </c>
      <c r="AA22" s="33">
        <f>SUM(AA5:AA21)</f>
        <v>72583040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22713620</v>
      </c>
      <c r="D25" s="6">
        <v>0</v>
      </c>
      <c r="E25" s="7">
        <v>28705772</v>
      </c>
      <c r="F25" s="8">
        <v>29329073</v>
      </c>
      <c r="G25" s="8">
        <v>2017926</v>
      </c>
      <c r="H25" s="8">
        <v>1998829</v>
      </c>
      <c r="I25" s="8">
        <v>2202121</v>
      </c>
      <c r="J25" s="8">
        <v>6218876</v>
      </c>
      <c r="K25" s="8">
        <v>2188735</v>
      </c>
      <c r="L25" s="8">
        <v>2367865</v>
      </c>
      <c r="M25" s="8">
        <v>3208183</v>
      </c>
      <c r="N25" s="8">
        <v>7764783</v>
      </c>
      <c r="O25" s="8">
        <v>2404036</v>
      </c>
      <c r="P25" s="8">
        <v>2489759</v>
      </c>
      <c r="Q25" s="8">
        <v>2378441</v>
      </c>
      <c r="R25" s="8">
        <v>7272236</v>
      </c>
      <c r="S25" s="8">
        <v>2525353</v>
      </c>
      <c r="T25" s="8">
        <v>2571072</v>
      </c>
      <c r="U25" s="8">
        <v>2643119</v>
      </c>
      <c r="V25" s="8">
        <v>7739544</v>
      </c>
      <c r="W25" s="8">
        <v>28995439</v>
      </c>
      <c r="X25" s="8">
        <v>28705772</v>
      </c>
      <c r="Y25" s="8">
        <v>289667</v>
      </c>
      <c r="Z25" s="2">
        <v>1.01</v>
      </c>
      <c r="AA25" s="6">
        <v>29329073</v>
      </c>
    </row>
    <row r="26" spans="1:27" ht="13.5">
      <c r="A26" s="25" t="s">
        <v>52</v>
      </c>
      <c r="B26" s="24"/>
      <c r="C26" s="6">
        <v>2179765</v>
      </c>
      <c r="D26" s="6">
        <v>0</v>
      </c>
      <c r="E26" s="7">
        <v>2081853</v>
      </c>
      <c r="F26" s="8">
        <v>2081853</v>
      </c>
      <c r="G26" s="8">
        <v>138389</v>
      </c>
      <c r="H26" s="8">
        <v>138389</v>
      </c>
      <c r="I26" s="8">
        <v>131982</v>
      </c>
      <c r="J26" s="8">
        <v>408760</v>
      </c>
      <c r="K26" s="8">
        <v>124982</v>
      </c>
      <c r="L26" s="8">
        <v>124982</v>
      </c>
      <c r="M26" s="8">
        <v>124982</v>
      </c>
      <c r="N26" s="8">
        <v>374946</v>
      </c>
      <c r="O26" s="8">
        <v>124982</v>
      </c>
      <c r="P26" s="8">
        <v>124982</v>
      </c>
      <c r="Q26" s="8">
        <v>124982</v>
      </c>
      <c r="R26" s="8">
        <v>374946</v>
      </c>
      <c r="S26" s="8">
        <v>124982</v>
      </c>
      <c r="T26" s="8">
        <v>131646</v>
      </c>
      <c r="U26" s="8">
        <v>133346</v>
      </c>
      <c r="V26" s="8">
        <v>389974</v>
      </c>
      <c r="W26" s="8">
        <v>1548626</v>
      </c>
      <c r="X26" s="8">
        <v>2081853</v>
      </c>
      <c r="Y26" s="8">
        <v>-533227</v>
      </c>
      <c r="Z26" s="2">
        <v>-25.61</v>
      </c>
      <c r="AA26" s="6">
        <v>2081853</v>
      </c>
    </row>
    <row r="27" spans="1:27" ht="13.5">
      <c r="A27" s="25" t="s">
        <v>53</v>
      </c>
      <c r="B27" s="24"/>
      <c r="C27" s="6">
        <v>1769080</v>
      </c>
      <c r="D27" s="6">
        <v>0</v>
      </c>
      <c r="E27" s="7">
        <v>505528</v>
      </c>
      <c r="F27" s="8">
        <v>505529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505528</v>
      </c>
      <c r="Y27" s="8">
        <v>-505528</v>
      </c>
      <c r="Z27" s="2">
        <v>-100</v>
      </c>
      <c r="AA27" s="6">
        <v>505529</v>
      </c>
    </row>
    <row r="28" spans="1:27" ht="13.5">
      <c r="A28" s="25" t="s">
        <v>54</v>
      </c>
      <c r="B28" s="24"/>
      <c r="C28" s="6">
        <v>29841572</v>
      </c>
      <c r="D28" s="6">
        <v>0</v>
      </c>
      <c r="E28" s="7">
        <v>2609797</v>
      </c>
      <c r="F28" s="8">
        <v>3109798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2609797</v>
      </c>
      <c r="Y28" s="8">
        <v>-2609797</v>
      </c>
      <c r="Z28" s="2">
        <v>-100</v>
      </c>
      <c r="AA28" s="6">
        <v>3109798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260542</v>
      </c>
      <c r="F29" s="8">
        <v>260542</v>
      </c>
      <c r="G29" s="8">
        <v>0</v>
      </c>
      <c r="H29" s="8">
        <v>43864</v>
      </c>
      <c r="I29" s="8">
        <v>43633</v>
      </c>
      <c r="J29" s="8">
        <v>87497</v>
      </c>
      <c r="K29" s="8">
        <v>903</v>
      </c>
      <c r="L29" s="8">
        <v>54223</v>
      </c>
      <c r="M29" s="8">
        <v>0</v>
      </c>
      <c r="N29" s="8">
        <v>55126</v>
      </c>
      <c r="O29" s="8">
        <v>3377</v>
      </c>
      <c r="P29" s="8">
        <v>172199</v>
      </c>
      <c r="Q29" s="8">
        <v>60337</v>
      </c>
      <c r="R29" s="8">
        <v>235913</v>
      </c>
      <c r="S29" s="8">
        <v>209350</v>
      </c>
      <c r="T29" s="8">
        <v>100041</v>
      </c>
      <c r="U29" s="8">
        <v>-23957</v>
      </c>
      <c r="V29" s="8">
        <v>285434</v>
      </c>
      <c r="W29" s="8">
        <v>663970</v>
      </c>
      <c r="X29" s="8">
        <v>260542</v>
      </c>
      <c r="Y29" s="8">
        <v>403428</v>
      </c>
      <c r="Z29" s="2">
        <v>154.84</v>
      </c>
      <c r="AA29" s="6">
        <v>260542</v>
      </c>
    </row>
    <row r="30" spans="1:27" ht="13.5">
      <c r="A30" s="25" t="s">
        <v>56</v>
      </c>
      <c r="B30" s="24"/>
      <c r="C30" s="6">
        <v>20153684</v>
      </c>
      <c r="D30" s="6">
        <v>0</v>
      </c>
      <c r="E30" s="7">
        <v>17242449</v>
      </c>
      <c r="F30" s="8">
        <v>16319220</v>
      </c>
      <c r="G30" s="8">
        <v>0</v>
      </c>
      <c r="H30" s="8">
        <v>2265034</v>
      </c>
      <c r="I30" s="8">
        <v>1746790</v>
      </c>
      <c r="J30" s="8">
        <v>4011824</v>
      </c>
      <c r="K30" s="8">
        <v>16103</v>
      </c>
      <c r="L30" s="8">
        <v>1323023</v>
      </c>
      <c r="M30" s="8">
        <v>0</v>
      </c>
      <c r="N30" s="8">
        <v>1339126</v>
      </c>
      <c r="O30" s="8">
        <v>162561</v>
      </c>
      <c r="P30" s="8">
        <v>0</v>
      </c>
      <c r="Q30" s="8">
        <v>1117082</v>
      </c>
      <c r="R30" s="8">
        <v>1279643</v>
      </c>
      <c r="S30" s="8">
        <v>3477106</v>
      </c>
      <c r="T30" s="8">
        <v>1771631</v>
      </c>
      <c r="U30" s="8">
        <v>345963</v>
      </c>
      <c r="V30" s="8">
        <v>5594700</v>
      </c>
      <c r="W30" s="8">
        <v>12225293</v>
      </c>
      <c r="X30" s="8">
        <v>17242449</v>
      </c>
      <c r="Y30" s="8">
        <v>-5017156</v>
      </c>
      <c r="Z30" s="2">
        <v>-29.1</v>
      </c>
      <c r="AA30" s="6">
        <v>16319220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7734618</v>
      </c>
      <c r="D32" s="6">
        <v>0</v>
      </c>
      <c r="E32" s="7">
        <v>6101061</v>
      </c>
      <c r="F32" s="8">
        <v>4193635</v>
      </c>
      <c r="G32" s="8">
        <v>215000</v>
      </c>
      <c r="H32" s="8">
        <v>1012456</v>
      </c>
      <c r="I32" s="8">
        <v>1448219</v>
      </c>
      <c r="J32" s="8">
        <v>2675675</v>
      </c>
      <c r="K32" s="8">
        <v>313988</v>
      </c>
      <c r="L32" s="8">
        <v>340192</v>
      </c>
      <c r="M32" s="8">
        <v>4194666</v>
      </c>
      <c r="N32" s="8">
        <v>4848846</v>
      </c>
      <c r="O32" s="8">
        <v>307149</v>
      </c>
      <c r="P32" s="8">
        <v>455922</v>
      </c>
      <c r="Q32" s="8">
        <v>56000</v>
      </c>
      <c r="R32" s="8">
        <v>819071</v>
      </c>
      <c r="S32" s="8">
        <v>791009</v>
      </c>
      <c r="T32" s="8">
        <v>136105</v>
      </c>
      <c r="U32" s="8">
        <v>503177</v>
      </c>
      <c r="V32" s="8">
        <v>1430291</v>
      </c>
      <c r="W32" s="8">
        <v>9773883</v>
      </c>
      <c r="X32" s="8">
        <v>6101061</v>
      </c>
      <c r="Y32" s="8">
        <v>3672822</v>
      </c>
      <c r="Z32" s="2">
        <v>60.2</v>
      </c>
      <c r="AA32" s="6">
        <v>4193635</v>
      </c>
    </row>
    <row r="33" spans="1:27" ht="13.5">
      <c r="A33" s="25" t="s">
        <v>59</v>
      </c>
      <c r="B33" s="24"/>
      <c r="C33" s="6">
        <v>1597456</v>
      </c>
      <c r="D33" s="6">
        <v>0</v>
      </c>
      <c r="E33" s="7">
        <v>1337232</v>
      </c>
      <c r="F33" s="8">
        <v>1420076</v>
      </c>
      <c r="G33" s="8">
        <v>129575</v>
      </c>
      <c r="H33" s="8">
        <v>133933</v>
      </c>
      <c r="I33" s="8">
        <v>162756</v>
      </c>
      <c r="J33" s="8">
        <v>426264</v>
      </c>
      <c r="K33" s="8">
        <v>161195</v>
      </c>
      <c r="L33" s="8">
        <v>163406</v>
      </c>
      <c r="M33" s="8">
        <v>169034</v>
      </c>
      <c r="N33" s="8">
        <v>493635</v>
      </c>
      <c r="O33" s="8">
        <v>172286</v>
      </c>
      <c r="P33" s="8">
        <v>178700</v>
      </c>
      <c r="Q33" s="8">
        <v>169841</v>
      </c>
      <c r="R33" s="8">
        <v>520827</v>
      </c>
      <c r="S33" s="8">
        <v>180644</v>
      </c>
      <c r="T33" s="8">
        <v>177271</v>
      </c>
      <c r="U33" s="8">
        <v>174458</v>
      </c>
      <c r="V33" s="8">
        <v>532373</v>
      </c>
      <c r="W33" s="8">
        <v>1973099</v>
      </c>
      <c r="X33" s="8">
        <v>1337232</v>
      </c>
      <c r="Y33" s="8">
        <v>635867</v>
      </c>
      <c r="Z33" s="2">
        <v>47.55</v>
      </c>
      <c r="AA33" s="6">
        <v>1420076</v>
      </c>
    </row>
    <row r="34" spans="1:27" ht="13.5">
      <c r="A34" s="25" t="s">
        <v>60</v>
      </c>
      <c r="B34" s="24"/>
      <c r="C34" s="6">
        <v>17017480</v>
      </c>
      <c r="D34" s="6">
        <v>0</v>
      </c>
      <c r="E34" s="7">
        <v>13737353</v>
      </c>
      <c r="F34" s="8">
        <v>15361648</v>
      </c>
      <c r="G34" s="8">
        <v>992842</v>
      </c>
      <c r="H34" s="8">
        <v>846680</v>
      </c>
      <c r="I34" s="8">
        <v>812829</v>
      </c>
      <c r="J34" s="8">
        <v>2652351</v>
      </c>
      <c r="K34" s="8">
        <v>1202875</v>
      </c>
      <c r="L34" s="8">
        <v>949029</v>
      </c>
      <c r="M34" s="8">
        <v>825250</v>
      </c>
      <c r="N34" s="8">
        <v>2977154</v>
      </c>
      <c r="O34" s="8">
        <v>1596279</v>
      </c>
      <c r="P34" s="8">
        <v>597845</v>
      </c>
      <c r="Q34" s="8">
        <v>630831</v>
      </c>
      <c r="R34" s="8">
        <v>2824955</v>
      </c>
      <c r="S34" s="8">
        <v>625208</v>
      </c>
      <c r="T34" s="8">
        <v>971034</v>
      </c>
      <c r="U34" s="8">
        <v>692389</v>
      </c>
      <c r="V34" s="8">
        <v>2288631</v>
      </c>
      <c r="W34" s="8">
        <v>10743091</v>
      </c>
      <c r="X34" s="8">
        <v>13737353</v>
      </c>
      <c r="Y34" s="8">
        <v>-2994262</v>
      </c>
      <c r="Z34" s="2">
        <v>-21.8</v>
      </c>
      <c r="AA34" s="6">
        <v>15361648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103007275</v>
      </c>
      <c r="D36" s="33">
        <f>SUM(D25:D35)</f>
        <v>0</v>
      </c>
      <c r="E36" s="34">
        <f t="shared" si="1"/>
        <v>72581587</v>
      </c>
      <c r="F36" s="35">
        <f t="shared" si="1"/>
        <v>72581374</v>
      </c>
      <c r="G36" s="35">
        <f t="shared" si="1"/>
        <v>3493732</v>
      </c>
      <c r="H36" s="35">
        <f t="shared" si="1"/>
        <v>6439185</v>
      </c>
      <c r="I36" s="35">
        <f t="shared" si="1"/>
        <v>6548330</v>
      </c>
      <c r="J36" s="35">
        <f t="shared" si="1"/>
        <v>16481247</v>
      </c>
      <c r="K36" s="35">
        <f t="shared" si="1"/>
        <v>4008781</v>
      </c>
      <c r="L36" s="35">
        <f t="shared" si="1"/>
        <v>5322720</v>
      </c>
      <c r="M36" s="35">
        <f t="shared" si="1"/>
        <v>8522115</v>
      </c>
      <c r="N36" s="35">
        <f t="shared" si="1"/>
        <v>17853616</v>
      </c>
      <c r="O36" s="35">
        <f t="shared" si="1"/>
        <v>4770670</v>
      </c>
      <c r="P36" s="35">
        <f t="shared" si="1"/>
        <v>4019407</v>
      </c>
      <c r="Q36" s="35">
        <f t="shared" si="1"/>
        <v>4537514</v>
      </c>
      <c r="R36" s="35">
        <f t="shared" si="1"/>
        <v>13327591</v>
      </c>
      <c r="S36" s="35">
        <f t="shared" si="1"/>
        <v>7933652</v>
      </c>
      <c r="T36" s="35">
        <f t="shared" si="1"/>
        <v>5858800</v>
      </c>
      <c r="U36" s="35">
        <f t="shared" si="1"/>
        <v>4468495</v>
      </c>
      <c r="V36" s="35">
        <f t="shared" si="1"/>
        <v>18260947</v>
      </c>
      <c r="W36" s="35">
        <f t="shared" si="1"/>
        <v>65923401</v>
      </c>
      <c r="X36" s="35">
        <f t="shared" si="1"/>
        <v>72581587</v>
      </c>
      <c r="Y36" s="35">
        <f t="shared" si="1"/>
        <v>-6658186</v>
      </c>
      <c r="Z36" s="36">
        <f>+IF(X36&lt;&gt;0,+(Y36/X36)*100,0)</f>
        <v>-9.173381673233461</v>
      </c>
      <c r="AA36" s="33">
        <f>SUM(AA25:AA35)</f>
        <v>72581374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-34055471</v>
      </c>
      <c r="D38" s="46">
        <f>+D22-D36</f>
        <v>0</v>
      </c>
      <c r="E38" s="47">
        <f t="shared" si="2"/>
        <v>1454</v>
      </c>
      <c r="F38" s="48">
        <f t="shared" si="2"/>
        <v>1666</v>
      </c>
      <c r="G38" s="48">
        <f t="shared" si="2"/>
        <v>16231742</v>
      </c>
      <c r="H38" s="48">
        <f t="shared" si="2"/>
        <v>-2692051</v>
      </c>
      <c r="I38" s="48">
        <f t="shared" si="2"/>
        <v>5470676</v>
      </c>
      <c r="J38" s="48">
        <f t="shared" si="2"/>
        <v>19010367</v>
      </c>
      <c r="K38" s="48">
        <f t="shared" si="2"/>
        <v>-1751693</v>
      </c>
      <c r="L38" s="48">
        <f t="shared" si="2"/>
        <v>-3089079</v>
      </c>
      <c r="M38" s="48">
        <f t="shared" si="2"/>
        <v>8236997</v>
      </c>
      <c r="N38" s="48">
        <f t="shared" si="2"/>
        <v>3396225</v>
      </c>
      <c r="O38" s="48">
        <f t="shared" si="2"/>
        <v>-2502181</v>
      </c>
      <c r="P38" s="48">
        <f t="shared" si="2"/>
        <v>-7330515</v>
      </c>
      <c r="Q38" s="48">
        <f t="shared" si="2"/>
        <v>9565732</v>
      </c>
      <c r="R38" s="48">
        <f t="shared" si="2"/>
        <v>-266964</v>
      </c>
      <c r="S38" s="48">
        <f t="shared" si="2"/>
        <v>-5935843</v>
      </c>
      <c r="T38" s="48">
        <f t="shared" si="2"/>
        <v>-3806600</v>
      </c>
      <c r="U38" s="48">
        <f t="shared" si="2"/>
        <v>-2191126</v>
      </c>
      <c r="V38" s="48">
        <f t="shared" si="2"/>
        <v>-11933569</v>
      </c>
      <c r="W38" s="48">
        <f t="shared" si="2"/>
        <v>10206059</v>
      </c>
      <c r="X38" s="48">
        <f>IF(F22=F36,0,X22-X36)</f>
        <v>1454</v>
      </c>
      <c r="Y38" s="48">
        <f t="shared" si="2"/>
        <v>10204605</v>
      </c>
      <c r="Z38" s="49">
        <f>+IF(X38&lt;&gt;0,+(Y38/X38)*100,0)</f>
        <v>701829.779917469</v>
      </c>
      <c r="AA38" s="46">
        <f>+AA22-AA36</f>
        <v>1666</v>
      </c>
    </row>
    <row r="39" spans="1:27" ht="13.5">
      <c r="A39" s="23" t="s">
        <v>64</v>
      </c>
      <c r="B39" s="29"/>
      <c r="C39" s="6">
        <v>33693200</v>
      </c>
      <c r="D39" s="6">
        <v>0</v>
      </c>
      <c r="E39" s="7">
        <v>29155100</v>
      </c>
      <c r="F39" s="8">
        <v>29155100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4898000</v>
      </c>
      <c r="N39" s="8">
        <v>4898000</v>
      </c>
      <c r="O39" s="8">
        <v>0</v>
      </c>
      <c r="P39" s="8">
        <v>0</v>
      </c>
      <c r="Q39" s="8">
        <v>0</v>
      </c>
      <c r="R39" s="8">
        <v>0</v>
      </c>
      <c r="S39" s="8">
        <v>42</v>
      </c>
      <c r="T39" s="8">
        <v>0</v>
      </c>
      <c r="U39" s="8">
        <v>0</v>
      </c>
      <c r="V39" s="8">
        <v>42</v>
      </c>
      <c r="W39" s="8">
        <v>4898042</v>
      </c>
      <c r="X39" s="8">
        <v>29155100</v>
      </c>
      <c r="Y39" s="8">
        <v>-24257058</v>
      </c>
      <c r="Z39" s="2">
        <v>-83.2</v>
      </c>
      <c r="AA39" s="6">
        <v>29155100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-362271</v>
      </c>
      <c r="D42" s="55">
        <f>SUM(D38:D41)</f>
        <v>0</v>
      </c>
      <c r="E42" s="56">
        <f t="shared" si="3"/>
        <v>29156554</v>
      </c>
      <c r="F42" s="57">
        <f t="shared" si="3"/>
        <v>29156766</v>
      </c>
      <c r="G42" s="57">
        <f t="shared" si="3"/>
        <v>16231742</v>
      </c>
      <c r="H42" s="57">
        <f t="shared" si="3"/>
        <v>-2692051</v>
      </c>
      <c r="I42" s="57">
        <f t="shared" si="3"/>
        <v>5470676</v>
      </c>
      <c r="J42" s="57">
        <f t="shared" si="3"/>
        <v>19010367</v>
      </c>
      <c r="K42" s="57">
        <f t="shared" si="3"/>
        <v>-1751693</v>
      </c>
      <c r="L42" s="57">
        <f t="shared" si="3"/>
        <v>-3089079</v>
      </c>
      <c r="M42" s="57">
        <f t="shared" si="3"/>
        <v>13134997</v>
      </c>
      <c r="N42" s="57">
        <f t="shared" si="3"/>
        <v>8294225</v>
      </c>
      <c r="O42" s="57">
        <f t="shared" si="3"/>
        <v>-2502181</v>
      </c>
      <c r="P42" s="57">
        <f t="shared" si="3"/>
        <v>-7330515</v>
      </c>
      <c r="Q42" s="57">
        <f t="shared" si="3"/>
        <v>9565732</v>
      </c>
      <c r="R42" s="57">
        <f t="shared" si="3"/>
        <v>-266964</v>
      </c>
      <c r="S42" s="57">
        <f t="shared" si="3"/>
        <v>-5935801</v>
      </c>
      <c r="T42" s="57">
        <f t="shared" si="3"/>
        <v>-3806600</v>
      </c>
      <c r="U42" s="57">
        <f t="shared" si="3"/>
        <v>-2191126</v>
      </c>
      <c r="V42" s="57">
        <f t="shared" si="3"/>
        <v>-11933527</v>
      </c>
      <c r="W42" s="57">
        <f t="shared" si="3"/>
        <v>15104101</v>
      </c>
      <c r="X42" s="57">
        <f t="shared" si="3"/>
        <v>29156554</v>
      </c>
      <c r="Y42" s="57">
        <f t="shared" si="3"/>
        <v>-14052453</v>
      </c>
      <c r="Z42" s="58">
        <f>+IF(X42&lt;&gt;0,+(Y42/X42)*100,0)</f>
        <v>-48.19654956480797</v>
      </c>
      <c r="AA42" s="55">
        <f>SUM(AA38:AA41)</f>
        <v>29156766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-362271</v>
      </c>
      <c r="D44" s="63">
        <f>+D42-D43</f>
        <v>0</v>
      </c>
      <c r="E44" s="64">
        <f t="shared" si="4"/>
        <v>29156554</v>
      </c>
      <c r="F44" s="65">
        <f t="shared" si="4"/>
        <v>29156766</v>
      </c>
      <c r="G44" s="65">
        <f t="shared" si="4"/>
        <v>16231742</v>
      </c>
      <c r="H44" s="65">
        <f t="shared" si="4"/>
        <v>-2692051</v>
      </c>
      <c r="I44" s="65">
        <f t="shared" si="4"/>
        <v>5470676</v>
      </c>
      <c r="J44" s="65">
        <f t="shared" si="4"/>
        <v>19010367</v>
      </c>
      <c r="K44" s="65">
        <f t="shared" si="4"/>
        <v>-1751693</v>
      </c>
      <c r="L44" s="65">
        <f t="shared" si="4"/>
        <v>-3089079</v>
      </c>
      <c r="M44" s="65">
        <f t="shared" si="4"/>
        <v>13134997</v>
      </c>
      <c r="N44" s="65">
        <f t="shared" si="4"/>
        <v>8294225</v>
      </c>
      <c r="O44" s="65">
        <f t="shared" si="4"/>
        <v>-2502181</v>
      </c>
      <c r="P44" s="65">
        <f t="shared" si="4"/>
        <v>-7330515</v>
      </c>
      <c r="Q44" s="65">
        <f t="shared" si="4"/>
        <v>9565732</v>
      </c>
      <c r="R44" s="65">
        <f t="shared" si="4"/>
        <v>-266964</v>
      </c>
      <c r="S44" s="65">
        <f t="shared" si="4"/>
        <v>-5935801</v>
      </c>
      <c r="T44" s="65">
        <f t="shared" si="4"/>
        <v>-3806600</v>
      </c>
      <c r="U44" s="65">
        <f t="shared" si="4"/>
        <v>-2191126</v>
      </c>
      <c r="V44" s="65">
        <f t="shared" si="4"/>
        <v>-11933527</v>
      </c>
      <c r="W44" s="65">
        <f t="shared" si="4"/>
        <v>15104101</v>
      </c>
      <c r="X44" s="65">
        <f t="shared" si="4"/>
        <v>29156554</v>
      </c>
      <c r="Y44" s="65">
        <f t="shared" si="4"/>
        <v>-14052453</v>
      </c>
      <c r="Z44" s="66">
        <f>+IF(X44&lt;&gt;0,+(Y44/X44)*100,0)</f>
        <v>-48.19654956480797</v>
      </c>
      <c r="AA44" s="63">
        <f>+AA42-AA43</f>
        <v>29156766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-362271</v>
      </c>
      <c r="D46" s="55">
        <f>SUM(D44:D45)</f>
        <v>0</v>
      </c>
      <c r="E46" s="56">
        <f t="shared" si="5"/>
        <v>29156554</v>
      </c>
      <c r="F46" s="57">
        <f t="shared" si="5"/>
        <v>29156766</v>
      </c>
      <c r="G46" s="57">
        <f t="shared" si="5"/>
        <v>16231742</v>
      </c>
      <c r="H46" s="57">
        <f t="shared" si="5"/>
        <v>-2692051</v>
      </c>
      <c r="I46" s="57">
        <f t="shared" si="5"/>
        <v>5470676</v>
      </c>
      <c r="J46" s="57">
        <f t="shared" si="5"/>
        <v>19010367</v>
      </c>
      <c r="K46" s="57">
        <f t="shared" si="5"/>
        <v>-1751693</v>
      </c>
      <c r="L46" s="57">
        <f t="shared" si="5"/>
        <v>-3089079</v>
      </c>
      <c r="M46" s="57">
        <f t="shared" si="5"/>
        <v>13134997</v>
      </c>
      <c r="N46" s="57">
        <f t="shared" si="5"/>
        <v>8294225</v>
      </c>
      <c r="O46" s="57">
        <f t="shared" si="5"/>
        <v>-2502181</v>
      </c>
      <c r="P46" s="57">
        <f t="shared" si="5"/>
        <v>-7330515</v>
      </c>
      <c r="Q46" s="57">
        <f t="shared" si="5"/>
        <v>9565732</v>
      </c>
      <c r="R46" s="57">
        <f t="shared" si="5"/>
        <v>-266964</v>
      </c>
      <c r="S46" s="57">
        <f t="shared" si="5"/>
        <v>-5935801</v>
      </c>
      <c r="T46" s="57">
        <f t="shared" si="5"/>
        <v>-3806600</v>
      </c>
      <c r="U46" s="57">
        <f t="shared" si="5"/>
        <v>-2191126</v>
      </c>
      <c r="V46" s="57">
        <f t="shared" si="5"/>
        <v>-11933527</v>
      </c>
      <c r="W46" s="57">
        <f t="shared" si="5"/>
        <v>15104101</v>
      </c>
      <c r="X46" s="57">
        <f t="shared" si="5"/>
        <v>29156554</v>
      </c>
      <c r="Y46" s="57">
        <f t="shared" si="5"/>
        <v>-14052453</v>
      </c>
      <c r="Z46" s="58">
        <f>+IF(X46&lt;&gt;0,+(Y46/X46)*100,0)</f>
        <v>-48.19654956480797</v>
      </c>
      <c r="AA46" s="55">
        <f>SUM(AA44:AA45)</f>
        <v>29156766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-362271</v>
      </c>
      <c r="D48" s="71">
        <f>SUM(D46:D47)</f>
        <v>0</v>
      </c>
      <c r="E48" s="72">
        <f t="shared" si="6"/>
        <v>29156554</v>
      </c>
      <c r="F48" s="73">
        <f t="shared" si="6"/>
        <v>29156766</v>
      </c>
      <c r="G48" s="73">
        <f t="shared" si="6"/>
        <v>16231742</v>
      </c>
      <c r="H48" s="74">
        <f t="shared" si="6"/>
        <v>-2692051</v>
      </c>
      <c r="I48" s="74">
        <f t="shared" si="6"/>
        <v>5470676</v>
      </c>
      <c r="J48" s="74">
        <f t="shared" si="6"/>
        <v>19010367</v>
      </c>
      <c r="K48" s="74">
        <f t="shared" si="6"/>
        <v>-1751693</v>
      </c>
      <c r="L48" s="74">
        <f t="shared" si="6"/>
        <v>-3089079</v>
      </c>
      <c r="M48" s="73">
        <f t="shared" si="6"/>
        <v>13134997</v>
      </c>
      <c r="N48" s="73">
        <f t="shared" si="6"/>
        <v>8294225</v>
      </c>
      <c r="O48" s="74">
        <f t="shared" si="6"/>
        <v>-2502181</v>
      </c>
      <c r="P48" s="74">
        <f t="shared" si="6"/>
        <v>-7330515</v>
      </c>
      <c r="Q48" s="74">
        <f t="shared" si="6"/>
        <v>9565732</v>
      </c>
      <c r="R48" s="74">
        <f t="shared" si="6"/>
        <v>-266964</v>
      </c>
      <c r="S48" s="74">
        <f t="shared" si="6"/>
        <v>-5935801</v>
      </c>
      <c r="T48" s="73">
        <f t="shared" si="6"/>
        <v>-3806600</v>
      </c>
      <c r="U48" s="73">
        <f t="shared" si="6"/>
        <v>-2191126</v>
      </c>
      <c r="V48" s="74">
        <f t="shared" si="6"/>
        <v>-11933527</v>
      </c>
      <c r="W48" s="74">
        <f t="shared" si="6"/>
        <v>15104101</v>
      </c>
      <c r="X48" s="74">
        <f t="shared" si="6"/>
        <v>29156554</v>
      </c>
      <c r="Y48" s="74">
        <f t="shared" si="6"/>
        <v>-14052453</v>
      </c>
      <c r="Z48" s="75">
        <f>+IF(X48&lt;&gt;0,+(Y48/X48)*100,0)</f>
        <v>-48.19654956480797</v>
      </c>
      <c r="AA48" s="76">
        <f>SUM(AA46:AA47)</f>
        <v>29156766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11260117</v>
      </c>
      <c r="D5" s="6">
        <v>0</v>
      </c>
      <c r="E5" s="7">
        <v>4357752</v>
      </c>
      <c r="F5" s="8">
        <v>10035252</v>
      </c>
      <c r="G5" s="8">
        <v>89276</v>
      </c>
      <c r="H5" s="8">
        <v>23260067</v>
      </c>
      <c r="I5" s="8">
        <v>383470</v>
      </c>
      <c r="J5" s="8">
        <v>23732813</v>
      </c>
      <c r="K5" s="8">
        <v>411356</v>
      </c>
      <c r="L5" s="8">
        <v>407590</v>
      </c>
      <c r="M5" s="8">
        <v>431269</v>
      </c>
      <c r="N5" s="8">
        <v>1250215</v>
      </c>
      <c r="O5" s="8">
        <v>607259</v>
      </c>
      <c r="P5" s="8">
        <v>188785</v>
      </c>
      <c r="Q5" s="8">
        <v>388430</v>
      </c>
      <c r="R5" s="8">
        <v>1184474</v>
      </c>
      <c r="S5" s="8">
        <v>392060</v>
      </c>
      <c r="T5" s="8">
        <v>396765</v>
      </c>
      <c r="U5" s="8">
        <v>417605</v>
      </c>
      <c r="V5" s="8">
        <v>1206430</v>
      </c>
      <c r="W5" s="8">
        <v>27373932</v>
      </c>
      <c r="X5" s="8">
        <v>4357753</v>
      </c>
      <c r="Y5" s="8">
        <v>23016179</v>
      </c>
      <c r="Z5" s="2">
        <v>528.17</v>
      </c>
      <c r="AA5" s="6">
        <v>10035252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600000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600000</v>
      </c>
      <c r="Y6" s="8">
        <v>-600000</v>
      </c>
      <c r="Z6" s="2">
        <v>-100</v>
      </c>
      <c r="AA6" s="6">
        <v>0</v>
      </c>
    </row>
    <row r="7" spans="1:27" ht="13.5">
      <c r="A7" s="25" t="s">
        <v>34</v>
      </c>
      <c r="B7" s="24"/>
      <c r="C7" s="6">
        <v>20148203</v>
      </c>
      <c r="D7" s="6">
        <v>0</v>
      </c>
      <c r="E7" s="7">
        <v>23977000</v>
      </c>
      <c r="F7" s="8">
        <v>26477000</v>
      </c>
      <c r="G7" s="8">
        <v>2389836</v>
      </c>
      <c r="H7" s="8">
        <v>2684768</v>
      </c>
      <c r="I7" s="8">
        <v>2178965</v>
      </c>
      <c r="J7" s="8">
        <v>7253569</v>
      </c>
      <c r="K7" s="8">
        <v>1787907</v>
      </c>
      <c r="L7" s="8">
        <v>2087250</v>
      </c>
      <c r="M7" s="8">
        <v>1971844</v>
      </c>
      <c r="N7" s="8">
        <v>5847001</v>
      </c>
      <c r="O7" s="8">
        <v>1929798</v>
      </c>
      <c r="P7" s="8">
        <v>1741015</v>
      </c>
      <c r="Q7" s="8">
        <v>1236889</v>
      </c>
      <c r="R7" s="8">
        <v>4907702</v>
      </c>
      <c r="S7" s="8">
        <v>1776207</v>
      </c>
      <c r="T7" s="8">
        <v>1611101</v>
      </c>
      <c r="U7" s="8">
        <v>1735529</v>
      </c>
      <c r="V7" s="8">
        <v>5122837</v>
      </c>
      <c r="W7" s="8">
        <v>23131109</v>
      </c>
      <c r="X7" s="8">
        <v>23977000</v>
      </c>
      <c r="Y7" s="8">
        <v>-845891</v>
      </c>
      <c r="Z7" s="2">
        <v>-3.53</v>
      </c>
      <c r="AA7" s="6">
        <v>26477000</v>
      </c>
    </row>
    <row r="8" spans="1:27" ht="13.5">
      <c r="A8" s="25" t="s">
        <v>35</v>
      </c>
      <c r="B8" s="24"/>
      <c r="C8" s="6">
        <v>4538711</v>
      </c>
      <c r="D8" s="6">
        <v>0</v>
      </c>
      <c r="E8" s="7">
        <v>5619142</v>
      </c>
      <c r="F8" s="8">
        <v>6619142</v>
      </c>
      <c r="G8" s="8">
        <v>-12644920</v>
      </c>
      <c r="H8" s="8">
        <v>169556</v>
      </c>
      <c r="I8" s="8">
        <v>442523</v>
      </c>
      <c r="J8" s="8">
        <v>-12032841</v>
      </c>
      <c r="K8" s="8">
        <v>948496</v>
      </c>
      <c r="L8" s="8">
        <v>229983</v>
      </c>
      <c r="M8" s="8">
        <v>424803</v>
      </c>
      <c r="N8" s="8">
        <v>1603282</v>
      </c>
      <c r="O8" s="8">
        <v>-138901</v>
      </c>
      <c r="P8" s="8">
        <v>-38179</v>
      </c>
      <c r="Q8" s="8">
        <v>588092</v>
      </c>
      <c r="R8" s="8">
        <v>411012</v>
      </c>
      <c r="S8" s="8">
        <v>359596</v>
      </c>
      <c r="T8" s="8">
        <v>400615</v>
      </c>
      <c r="U8" s="8">
        <v>337716</v>
      </c>
      <c r="V8" s="8">
        <v>1097927</v>
      </c>
      <c r="W8" s="8">
        <v>-8920620</v>
      </c>
      <c r="X8" s="8">
        <v>5619142</v>
      </c>
      <c r="Y8" s="8">
        <v>-14539762</v>
      </c>
      <c r="Z8" s="2">
        <v>-258.75</v>
      </c>
      <c r="AA8" s="6">
        <v>6619142</v>
      </c>
    </row>
    <row r="9" spans="1:27" ht="13.5">
      <c r="A9" s="25" t="s">
        <v>36</v>
      </c>
      <c r="B9" s="24"/>
      <c r="C9" s="6">
        <v>5231017</v>
      </c>
      <c r="D9" s="6">
        <v>0</v>
      </c>
      <c r="E9" s="7">
        <v>5480272</v>
      </c>
      <c r="F9" s="8">
        <v>5480272</v>
      </c>
      <c r="G9" s="8">
        <v>480059</v>
      </c>
      <c r="H9" s="8">
        <v>480230</v>
      </c>
      <c r="I9" s="8">
        <v>480333</v>
      </c>
      <c r="J9" s="8">
        <v>1440622</v>
      </c>
      <c r="K9" s="8">
        <v>480387</v>
      </c>
      <c r="L9" s="8">
        <v>481601</v>
      </c>
      <c r="M9" s="8">
        <v>484176</v>
      </c>
      <c r="N9" s="8">
        <v>1446164</v>
      </c>
      <c r="O9" s="8">
        <v>482080</v>
      </c>
      <c r="P9" s="8">
        <v>481978</v>
      </c>
      <c r="Q9" s="8">
        <v>482452</v>
      </c>
      <c r="R9" s="8">
        <v>1446510</v>
      </c>
      <c r="S9" s="8">
        <v>486140</v>
      </c>
      <c r="T9" s="8">
        <v>485110</v>
      </c>
      <c r="U9" s="8">
        <v>485123</v>
      </c>
      <c r="V9" s="8">
        <v>1456373</v>
      </c>
      <c r="W9" s="8">
        <v>5789669</v>
      </c>
      <c r="X9" s="8">
        <v>5480272</v>
      </c>
      <c r="Y9" s="8">
        <v>309397</v>
      </c>
      <c r="Z9" s="2">
        <v>5.65</v>
      </c>
      <c r="AA9" s="6">
        <v>5480272</v>
      </c>
    </row>
    <row r="10" spans="1:27" ht="13.5">
      <c r="A10" s="25" t="s">
        <v>37</v>
      </c>
      <c r="B10" s="24"/>
      <c r="C10" s="6">
        <v>3506081</v>
      </c>
      <c r="D10" s="6">
        <v>0</v>
      </c>
      <c r="E10" s="7">
        <v>3095008</v>
      </c>
      <c r="F10" s="26">
        <v>3095008</v>
      </c>
      <c r="G10" s="26">
        <v>321732</v>
      </c>
      <c r="H10" s="26">
        <v>322021</v>
      </c>
      <c r="I10" s="26">
        <v>322118</v>
      </c>
      <c r="J10" s="26">
        <v>965871</v>
      </c>
      <c r="K10" s="26">
        <v>322118</v>
      </c>
      <c r="L10" s="26">
        <v>322375</v>
      </c>
      <c r="M10" s="26">
        <v>322375</v>
      </c>
      <c r="N10" s="26">
        <v>966868</v>
      </c>
      <c r="O10" s="26">
        <v>322697</v>
      </c>
      <c r="P10" s="26">
        <v>322857</v>
      </c>
      <c r="Q10" s="26">
        <v>323018</v>
      </c>
      <c r="R10" s="26">
        <v>968572</v>
      </c>
      <c r="S10" s="26">
        <v>324562</v>
      </c>
      <c r="T10" s="26">
        <v>323588</v>
      </c>
      <c r="U10" s="26">
        <v>321041</v>
      </c>
      <c r="V10" s="26">
        <v>969191</v>
      </c>
      <c r="W10" s="26">
        <v>3870502</v>
      </c>
      <c r="X10" s="26">
        <v>3095008</v>
      </c>
      <c r="Y10" s="26">
        <v>775494</v>
      </c>
      <c r="Z10" s="27">
        <v>25.06</v>
      </c>
      <c r="AA10" s="28">
        <v>3095008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290488</v>
      </c>
      <c r="D12" s="6">
        <v>0</v>
      </c>
      <c r="E12" s="7">
        <v>687720</v>
      </c>
      <c r="F12" s="8">
        <v>327370</v>
      </c>
      <c r="G12" s="8">
        <v>15454</v>
      </c>
      <c r="H12" s="8">
        <v>16187</v>
      </c>
      <c r="I12" s="8">
        <v>14926</v>
      </c>
      <c r="J12" s="8">
        <v>46567</v>
      </c>
      <c r="K12" s="8">
        <v>86034</v>
      </c>
      <c r="L12" s="8">
        <v>31996</v>
      </c>
      <c r="M12" s="8">
        <v>25027</v>
      </c>
      <c r="N12" s="8">
        <v>143057</v>
      </c>
      <c r="O12" s="8">
        <v>16842</v>
      </c>
      <c r="P12" s="8">
        <v>15991</v>
      </c>
      <c r="Q12" s="8">
        <v>29521</v>
      </c>
      <c r="R12" s="8">
        <v>62354</v>
      </c>
      <c r="S12" s="8">
        <v>96091</v>
      </c>
      <c r="T12" s="8">
        <v>24721</v>
      </c>
      <c r="U12" s="8">
        <v>16934</v>
      </c>
      <c r="V12" s="8">
        <v>137746</v>
      </c>
      <c r="W12" s="8">
        <v>389724</v>
      </c>
      <c r="X12" s="8">
        <v>687720</v>
      </c>
      <c r="Y12" s="8">
        <v>-297996</v>
      </c>
      <c r="Z12" s="2">
        <v>-43.33</v>
      </c>
      <c r="AA12" s="6">
        <v>327370</v>
      </c>
    </row>
    <row r="13" spans="1:27" ht="13.5">
      <c r="A13" s="23" t="s">
        <v>40</v>
      </c>
      <c r="B13" s="29"/>
      <c r="C13" s="6">
        <v>1465076</v>
      </c>
      <c r="D13" s="6">
        <v>0</v>
      </c>
      <c r="E13" s="7">
        <v>760000</v>
      </c>
      <c r="F13" s="8">
        <v>750000</v>
      </c>
      <c r="G13" s="8">
        <v>11717</v>
      </c>
      <c r="H13" s="8">
        <v>40064</v>
      </c>
      <c r="I13" s="8">
        <v>13697</v>
      </c>
      <c r="J13" s="8">
        <v>65478</v>
      </c>
      <c r="K13" s="8">
        <v>5912</v>
      </c>
      <c r="L13" s="8">
        <v>5577</v>
      </c>
      <c r="M13" s="8">
        <v>12761</v>
      </c>
      <c r="N13" s="8">
        <v>24250</v>
      </c>
      <c r="O13" s="8">
        <v>23668</v>
      </c>
      <c r="P13" s="8">
        <v>18507</v>
      </c>
      <c r="Q13" s="8">
        <v>7460</v>
      </c>
      <c r="R13" s="8">
        <v>49635</v>
      </c>
      <c r="S13" s="8">
        <v>26858</v>
      </c>
      <c r="T13" s="8">
        <v>247182</v>
      </c>
      <c r="U13" s="8">
        <v>188848</v>
      </c>
      <c r="V13" s="8">
        <v>462888</v>
      </c>
      <c r="W13" s="8">
        <v>602251</v>
      </c>
      <c r="X13" s="8">
        <v>760000</v>
      </c>
      <c r="Y13" s="8">
        <v>-157749</v>
      </c>
      <c r="Z13" s="2">
        <v>-20.76</v>
      </c>
      <c r="AA13" s="6">
        <v>750000</v>
      </c>
    </row>
    <row r="14" spans="1:27" ht="13.5">
      <c r="A14" s="23" t="s">
        <v>41</v>
      </c>
      <c r="B14" s="29"/>
      <c r="C14" s="6">
        <v>690834</v>
      </c>
      <c r="D14" s="6">
        <v>0</v>
      </c>
      <c r="E14" s="7">
        <v>0</v>
      </c>
      <c r="F14" s="8">
        <v>750000</v>
      </c>
      <c r="G14" s="8">
        <v>-38202</v>
      </c>
      <c r="H14" s="8">
        <v>0</v>
      </c>
      <c r="I14" s="8">
        <v>133334</v>
      </c>
      <c r="J14" s="8">
        <v>95132</v>
      </c>
      <c r="K14" s="8">
        <v>127869</v>
      </c>
      <c r="L14" s="8">
        <v>122607</v>
      </c>
      <c r="M14" s="8">
        <v>115942</v>
      </c>
      <c r="N14" s="8">
        <v>366418</v>
      </c>
      <c r="O14" s="8">
        <v>124381</v>
      </c>
      <c r="P14" s="8">
        <v>92710</v>
      </c>
      <c r="Q14" s="8">
        <v>106661</v>
      </c>
      <c r="R14" s="8">
        <v>323752</v>
      </c>
      <c r="S14" s="8">
        <v>107326</v>
      </c>
      <c r="T14" s="8">
        <v>108204</v>
      </c>
      <c r="U14" s="8">
        <v>101457</v>
      </c>
      <c r="V14" s="8">
        <v>316987</v>
      </c>
      <c r="W14" s="8">
        <v>1102289</v>
      </c>
      <c r="X14" s="8"/>
      <c r="Y14" s="8">
        <v>1102289</v>
      </c>
      <c r="Z14" s="2">
        <v>0</v>
      </c>
      <c r="AA14" s="6">
        <v>750000</v>
      </c>
    </row>
    <row r="15" spans="1:27" ht="13.5">
      <c r="A15" s="23" t="s">
        <v>42</v>
      </c>
      <c r="B15" s="29"/>
      <c r="C15" s="6">
        <v>51104</v>
      </c>
      <c r="D15" s="6">
        <v>0</v>
      </c>
      <c r="E15" s="7">
        <v>100000</v>
      </c>
      <c r="F15" s="8">
        <v>70000</v>
      </c>
      <c r="G15" s="8">
        <v>0</v>
      </c>
      <c r="H15" s="8">
        <v>0</v>
      </c>
      <c r="I15" s="8">
        <v>20178</v>
      </c>
      <c r="J15" s="8">
        <v>20178</v>
      </c>
      <c r="K15" s="8">
        <v>0</v>
      </c>
      <c r="L15" s="8">
        <v>0</v>
      </c>
      <c r="M15" s="8">
        <v>20374</v>
      </c>
      <c r="N15" s="8">
        <v>20374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40552</v>
      </c>
      <c r="X15" s="8">
        <v>100000</v>
      </c>
      <c r="Y15" s="8">
        <v>-59448</v>
      </c>
      <c r="Z15" s="2">
        <v>-59.45</v>
      </c>
      <c r="AA15" s="6">
        <v>70000</v>
      </c>
    </row>
    <row r="16" spans="1:27" ht="13.5">
      <c r="A16" s="23" t="s">
        <v>43</v>
      </c>
      <c r="B16" s="29"/>
      <c r="C16" s="6">
        <v>299000</v>
      </c>
      <c r="D16" s="6">
        <v>0</v>
      </c>
      <c r="E16" s="7">
        <v>375000</v>
      </c>
      <c r="F16" s="8">
        <v>410000</v>
      </c>
      <c r="G16" s="8">
        <v>11800</v>
      </c>
      <c r="H16" s="8">
        <v>8650</v>
      </c>
      <c r="I16" s="8">
        <v>20550</v>
      </c>
      <c r="J16" s="8">
        <v>41000</v>
      </c>
      <c r="K16" s="8">
        <v>8700</v>
      </c>
      <c r="L16" s="8">
        <v>6700</v>
      </c>
      <c r="M16" s="8">
        <v>2100</v>
      </c>
      <c r="N16" s="8">
        <v>17500</v>
      </c>
      <c r="O16" s="8">
        <v>19700</v>
      </c>
      <c r="P16" s="8">
        <v>18610</v>
      </c>
      <c r="Q16" s="8">
        <v>19250</v>
      </c>
      <c r="R16" s="8">
        <v>57560</v>
      </c>
      <c r="S16" s="8">
        <v>10260</v>
      </c>
      <c r="T16" s="8">
        <v>12200</v>
      </c>
      <c r="U16" s="8">
        <v>27750</v>
      </c>
      <c r="V16" s="8">
        <v>50210</v>
      </c>
      <c r="W16" s="8">
        <v>166270</v>
      </c>
      <c r="X16" s="8">
        <v>375000</v>
      </c>
      <c r="Y16" s="8">
        <v>-208730</v>
      </c>
      <c r="Z16" s="2">
        <v>-55.66</v>
      </c>
      <c r="AA16" s="6">
        <v>410000</v>
      </c>
    </row>
    <row r="17" spans="1:27" ht="13.5">
      <c r="A17" s="23" t="s">
        <v>44</v>
      </c>
      <c r="B17" s="29"/>
      <c r="C17" s="6">
        <v>5505</v>
      </c>
      <c r="D17" s="6">
        <v>0</v>
      </c>
      <c r="E17" s="7">
        <v>0</v>
      </c>
      <c r="F17" s="8">
        <v>5850</v>
      </c>
      <c r="G17" s="8">
        <v>200</v>
      </c>
      <c r="H17" s="8">
        <v>600</v>
      </c>
      <c r="I17" s="8">
        <v>1000</v>
      </c>
      <c r="J17" s="8">
        <v>1800</v>
      </c>
      <c r="K17" s="8">
        <v>300</v>
      </c>
      <c r="L17" s="8">
        <v>700</v>
      </c>
      <c r="M17" s="8">
        <v>100</v>
      </c>
      <c r="N17" s="8">
        <v>1100</v>
      </c>
      <c r="O17" s="8">
        <v>900</v>
      </c>
      <c r="P17" s="8">
        <v>400</v>
      </c>
      <c r="Q17" s="8">
        <v>100</v>
      </c>
      <c r="R17" s="8">
        <v>1400</v>
      </c>
      <c r="S17" s="8">
        <v>400</v>
      </c>
      <c r="T17" s="8">
        <v>4100</v>
      </c>
      <c r="U17" s="8">
        <v>1400</v>
      </c>
      <c r="V17" s="8">
        <v>5900</v>
      </c>
      <c r="W17" s="8">
        <v>10200</v>
      </c>
      <c r="X17" s="8">
        <v>1</v>
      </c>
      <c r="Y17" s="8">
        <v>10199</v>
      </c>
      <c r="Z17" s="2">
        <v>1019900</v>
      </c>
      <c r="AA17" s="6">
        <v>5850</v>
      </c>
    </row>
    <row r="18" spans="1:27" ht="13.5">
      <c r="A18" s="25" t="s">
        <v>45</v>
      </c>
      <c r="B18" s="24"/>
      <c r="C18" s="6">
        <v>91442</v>
      </c>
      <c r="D18" s="6">
        <v>0</v>
      </c>
      <c r="E18" s="7">
        <v>0</v>
      </c>
      <c r="F18" s="8">
        <v>120000</v>
      </c>
      <c r="G18" s="8">
        <v>8212</v>
      </c>
      <c r="H18" s="8">
        <v>8181</v>
      </c>
      <c r="I18" s="8">
        <v>7890</v>
      </c>
      <c r="J18" s="8">
        <v>24283</v>
      </c>
      <c r="K18" s="8">
        <v>7766</v>
      </c>
      <c r="L18" s="8">
        <v>7893</v>
      </c>
      <c r="M18" s="8">
        <v>8164</v>
      </c>
      <c r="N18" s="8">
        <v>23823</v>
      </c>
      <c r="O18" s="8">
        <v>8052</v>
      </c>
      <c r="P18" s="8">
        <v>7971</v>
      </c>
      <c r="Q18" s="8">
        <v>7636</v>
      </c>
      <c r="R18" s="8">
        <v>23659</v>
      </c>
      <c r="S18" s="8">
        <v>7597</v>
      </c>
      <c r="T18" s="8">
        <v>7354</v>
      </c>
      <c r="U18" s="8">
        <v>14725</v>
      </c>
      <c r="V18" s="8">
        <v>29676</v>
      </c>
      <c r="W18" s="8">
        <v>101441</v>
      </c>
      <c r="X18" s="8"/>
      <c r="Y18" s="8">
        <v>101441</v>
      </c>
      <c r="Z18" s="2">
        <v>0</v>
      </c>
      <c r="AA18" s="6">
        <v>120000</v>
      </c>
    </row>
    <row r="19" spans="1:27" ht="13.5">
      <c r="A19" s="23" t="s">
        <v>46</v>
      </c>
      <c r="B19" s="29"/>
      <c r="C19" s="6">
        <v>61802255</v>
      </c>
      <c r="D19" s="6">
        <v>0</v>
      </c>
      <c r="E19" s="7">
        <v>66028000</v>
      </c>
      <c r="F19" s="8">
        <v>66178001</v>
      </c>
      <c r="G19" s="8">
        <v>24266727</v>
      </c>
      <c r="H19" s="8">
        <v>-302959</v>
      </c>
      <c r="I19" s="8">
        <v>-303846</v>
      </c>
      <c r="J19" s="8">
        <v>23659922</v>
      </c>
      <c r="K19" s="8">
        <v>-303241</v>
      </c>
      <c r="L19" s="8">
        <v>-304469</v>
      </c>
      <c r="M19" s="8">
        <v>0</v>
      </c>
      <c r="N19" s="8">
        <v>-607710</v>
      </c>
      <c r="O19" s="8">
        <v>0</v>
      </c>
      <c r="P19" s="8">
        <v>23183872</v>
      </c>
      <c r="Q19" s="8">
        <v>16812000</v>
      </c>
      <c r="R19" s="8">
        <v>39995872</v>
      </c>
      <c r="S19" s="8">
        <v>0</v>
      </c>
      <c r="T19" s="8">
        <v>0</v>
      </c>
      <c r="U19" s="8">
        <v>50000</v>
      </c>
      <c r="V19" s="8">
        <v>50000</v>
      </c>
      <c r="W19" s="8">
        <v>63098084</v>
      </c>
      <c r="X19" s="8">
        <v>66027999</v>
      </c>
      <c r="Y19" s="8">
        <v>-2929915</v>
      </c>
      <c r="Z19" s="2">
        <v>-4.44</v>
      </c>
      <c r="AA19" s="6">
        <v>66178001</v>
      </c>
    </row>
    <row r="20" spans="1:27" ht="13.5">
      <c r="A20" s="23" t="s">
        <v>47</v>
      </c>
      <c r="B20" s="29"/>
      <c r="C20" s="6">
        <v>36544317</v>
      </c>
      <c r="D20" s="6">
        <v>0</v>
      </c>
      <c r="E20" s="7">
        <v>1062525</v>
      </c>
      <c r="F20" s="26">
        <v>806800</v>
      </c>
      <c r="G20" s="26">
        <v>103339</v>
      </c>
      <c r="H20" s="26">
        <v>40504</v>
      </c>
      <c r="I20" s="26">
        <v>90846</v>
      </c>
      <c r="J20" s="26">
        <v>234689</v>
      </c>
      <c r="K20" s="26">
        <v>67007</v>
      </c>
      <c r="L20" s="26">
        <v>79341</v>
      </c>
      <c r="M20" s="26">
        <v>43349</v>
      </c>
      <c r="N20" s="26">
        <v>189697</v>
      </c>
      <c r="O20" s="26">
        <v>75435</v>
      </c>
      <c r="P20" s="26">
        <v>43519</v>
      </c>
      <c r="Q20" s="26">
        <v>201448</v>
      </c>
      <c r="R20" s="26">
        <v>320402</v>
      </c>
      <c r="S20" s="26">
        <v>69712</v>
      </c>
      <c r="T20" s="26">
        <v>65193</v>
      </c>
      <c r="U20" s="26">
        <v>80962</v>
      </c>
      <c r="V20" s="26">
        <v>215867</v>
      </c>
      <c r="W20" s="26">
        <v>960655</v>
      </c>
      <c r="X20" s="26">
        <v>1063000</v>
      </c>
      <c r="Y20" s="26">
        <v>-102345</v>
      </c>
      <c r="Z20" s="27">
        <v>-9.63</v>
      </c>
      <c r="AA20" s="28">
        <v>806800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1250000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1250000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145924150</v>
      </c>
      <c r="D22" s="33">
        <f>SUM(D5:D21)</f>
        <v>0</v>
      </c>
      <c r="E22" s="34">
        <f t="shared" si="0"/>
        <v>112142419</v>
      </c>
      <c r="F22" s="35">
        <f t="shared" si="0"/>
        <v>122374695</v>
      </c>
      <c r="G22" s="35">
        <f t="shared" si="0"/>
        <v>15015230</v>
      </c>
      <c r="H22" s="35">
        <f t="shared" si="0"/>
        <v>26727869</v>
      </c>
      <c r="I22" s="35">
        <f t="shared" si="0"/>
        <v>3805984</v>
      </c>
      <c r="J22" s="35">
        <f t="shared" si="0"/>
        <v>45549083</v>
      </c>
      <c r="K22" s="35">
        <f t="shared" si="0"/>
        <v>3950611</v>
      </c>
      <c r="L22" s="35">
        <f t="shared" si="0"/>
        <v>3479144</v>
      </c>
      <c r="M22" s="35">
        <f t="shared" si="0"/>
        <v>3862284</v>
      </c>
      <c r="N22" s="35">
        <f t="shared" si="0"/>
        <v>11292039</v>
      </c>
      <c r="O22" s="35">
        <f t="shared" si="0"/>
        <v>3471911</v>
      </c>
      <c r="P22" s="35">
        <f t="shared" si="0"/>
        <v>26078036</v>
      </c>
      <c r="Q22" s="35">
        <f t="shared" si="0"/>
        <v>20202957</v>
      </c>
      <c r="R22" s="35">
        <f t="shared" si="0"/>
        <v>49752904</v>
      </c>
      <c r="S22" s="35">
        <f t="shared" si="0"/>
        <v>3656809</v>
      </c>
      <c r="T22" s="35">
        <f t="shared" si="0"/>
        <v>3686133</v>
      </c>
      <c r="U22" s="35">
        <f t="shared" si="0"/>
        <v>3779090</v>
      </c>
      <c r="V22" s="35">
        <f t="shared" si="0"/>
        <v>11122032</v>
      </c>
      <c r="W22" s="35">
        <f t="shared" si="0"/>
        <v>117716058</v>
      </c>
      <c r="X22" s="35">
        <f t="shared" si="0"/>
        <v>112142895</v>
      </c>
      <c r="Y22" s="35">
        <f t="shared" si="0"/>
        <v>5573163</v>
      </c>
      <c r="Z22" s="36">
        <f>+IF(X22&lt;&gt;0,+(Y22/X22)*100,0)</f>
        <v>4.969697812777171</v>
      </c>
      <c r="AA22" s="33">
        <f>SUM(AA5:AA21)</f>
        <v>122374695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43372389</v>
      </c>
      <c r="D25" s="6">
        <v>0</v>
      </c>
      <c r="E25" s="7">
        <v>45880892</v>
      </c>
      <c r="F25" s="8">
        <v>50727120</v>
      </c>
      <c r="G25" s="8">
        <v>3869512</v>
      </c>
      <c r="H25" s="8">
        <v>3971204</v>
      </c>
      <c r="I25" s="8">
        <v>3999468</v>
      </c>
      <c r="J25" s="8">
        <v>11840184</v>
      </c>
      <c r="K25" s="8">
        <v>4000924</v>
      </c>
      <c r="L25" s="8">
        <v>4029337</v>
      </c>
      <c r="M25" s="8">
        <v>4461490</v>
      </c>
      <c r="N25" s="8">
        <v>12491751</v>
      </c>
      <c r="O25" s="8">
        <v>4799468</v>
      </c>
      <c r="P25" s="8">
        <v>4240794</v>
      </c>
      <c r="Q25" s="8">
        <v>4603500</v>
      </c>
      <c r="R25" s="8">
        <v>13643762</v>
      </c>
      <c r="S25" s="8">
        <v>4199574</v>
      </c>
      <c r="T25" s="8">
        <v>4157710</v>
      </c>
      <c r="U25" s="8">
        <v>4132340</v>
      </c>
      <c r="V25" s="8">
        <v>12489624</v>
      </c>
      <c r="W25" s="8">
        <v>50465321</v>
      </c>
      <c r="X25" s="8">
        <v>45880893</v>
      </c>
      <c r="Y25" s="8">
        <v>4584428</v>
      </c>
      <c r="Z25" s="2">
        <v>9.99</v>
      </c>
      <c r="AA25" s="6">
        <v>50727120</v>
      </c>
    </row>
    <row r="26" spans="1:27" ht="13.5">
      <c r="A26" s="25" t="s">
        <v>52</v>
      </c>
      <c r="B26" s="24"/>
      <c r="C26" s="6">
        <v>4466762</v>
      </c>
      <c r="D26" s="6">
        <v>0</v>
      </c>
      <c r="E26" s="7">
        <v>4793736</v>
      </c>
      <c r="F26" s="8">
        <v>3863143</v>
      </c>
      <c r="G26" s="8">
        <v>414508</v>
      </c>
      <c r="H26" s="8">
        <v>408831</v>
      </c>
      <c r="I26" s="8">
        <v>430775</v>
      </c>
      <c r="J26" s="8">
        <v>1254114</v>
      </c>
      <c r="K26" s="8">
        <v>430204</v>
      </c>
      <c r="L26" s="8">
        <v>438384</v>
      </c>
      <c r="M26" s="8">
        <v>433390</v>
      </c>
      <c r="N26" s="8">
        <v>1301978</v>
      </c>
      <c r="O26" s="8">
        <v>306711</v>
      </c>
      <c r="P26" s="8">
        <v>280731</v>
      </c>
      <c r="Q26" s="8">
        <v>0</v>
      </c>
      <c r="R26" s="8">
        <v>587442</v>
      </c>
      <c r="S26" s="8">
        <v>625029</v>
      </c>
      <c r="T26" s="8">
        <v>378240</v>
      </c>
      <c r="U26" s="8">
        <v>420154</v>
      </c>
      <c r="V26" s="8">
        <v>1423423</v>
      </c>
      <c r="W26" s="8">
        <v>4566957</v>
      </c>
      <c r="X26" s="8">
        <v>4793736</v>
      </c>
      <c r="Y26" s="8">
        <v>-226779</v>
      </c>
      <c r="Z26" s="2">
        <v>-4.73</v>
      </c>
      <c r="AA26" s="6">
        <v>3863143</v>
      </c>
    </row>
    <row r="27" spans="1:27" ht="13.5">
      <c r="A27" s="25" t="s">
        <v>53</v>
      </c>
      <c r="B27" s="24"/>
      <c r="C27" s="6">
        <v>16532694</v>
      </c>
      <c r="D27" s="6">
        <v>0</v>
      </c>
      <c r="E27" s="7">
        <v>2500500</v>
      </c>
      <c r="F27" s="8">
        <v>2500500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6671024</v>
      </c>
      <c r="V27" s="8">
        <v>6671024</v>
      </c>
      <c r="W27" s="8">
        <v>6671024</v>
      </c>
      <c r="X27" s="8">
        <v>2500500</v>
      </c>
      <c r="Y27" s="8">
        <v>4170524</v>
      </c>
      <c r="Z27" s="2">
        <v>166.79</v>
      </c>
      <c r="AA27" s="6">
        <v>2500500</v>
      </c>
    </row>
    <row r="28" spans="1:27" ht="13.5">
      <c r="A28" s="25" t="s">
        <v>54</v>
      </c>
      <c r="B28" s="24"/>
      <c r="C28" s="6">
        <v>20156927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0</v>
      </c>
    </row>
    <row r="29" spans="1:27" ht="13.5">
      <c r="A29" s="25" t="s">
        <v>55</v>
      </c>
      <c r="B29" s="24"/>
      <c r="C29" s="6">
        <v>55386</v>
      </c>
      <c r="D29" s="6">
        <v>0</v>
      </c>
      <c r="E29" s="7">
        <v>2081688</v>
      </c>
      <c r="F29" s="8">
        <v>2000000</v>
      </c>
      <c r="G29" s="8">
        <v>34</v>
      </c>
      <c r="H29" s="8">
        <v>0</v>
      </c>
      <c r="I29" s="8">
        <v>0</v>
      </c>
      <c r="J29" s="8">
        <v>34</v>
      </c>
      <c r="K29" s="8">
        <v>436</v>
      </c>
      <c r="L29" s="8">
        <v>0</v>
      </c>
      <c r="M29" s="8">
        <v>713504</v>
      </c>
      <c r="N29" s="8">
        <v>713940</v>
      </c>
      <c r="O29" s="8">
        <v>1608</v>
      </c>
      <c r="P29" s="8">
        <v>72537</v>
      </c>
      <c r="Q29" s="8">
        <v>15668</v>
      </c>
      <c r="R29" s="8">
        <v>89813</v>
      </c>
      <c r="S29" s="8">
        <v>138</v>
      </c>
      <c r="T29" s="8">
        <v>0</v>
      </c>
      <c r="U29" s="8">
        <v>0</v>
      </c>
      <c r="V29" s="8">
        <v>138</v>
      </c>
      <c r="W29" s="8">
        <v>803925</v>
      </c>
      <c r="X29" s="8">
        <v>2081688</v>
      </c>
      <c r="Y29" s="8">
        <v>-1277763</v>
      </c>
      <c r="Z29" s="2">
        <v>-61.38</v>
      </c>
      <c r="AA29" s="6">
        <v>2000000</v>
      </c>
    </row>
    <row r="30" spans="1:27" ht="13.5">
      <c r="A30" s="25" t="s">
        <v>56</v>
      </c>
      <c r="B30" s="24"/>
      <c r="C30" s="6">
        <v>25919147</v>
      </c>
      <c r="D30" s="6">
        <v>0</v>
      </c>
      <c r="E30" s="7">
        <v>22100000</v>
      </c>
      <c r="F30" s="8">
        <v>26031888</v>
      </c>
      <c r="G30" s="8">
        <v>3190642</v>
      </c>
      <c r="H30" s="8">
        <v>3778881</v>
      </c>
      <c r="I30" s="8">
        <v>3277380</v>
      </c>
      <c r="J30" s="8">
        <v>10246903</v>
      </c>
      <c r="K30" s="8">
        <v>1915397</v>
      </c>
      <c r="L30" s="8">
        <v>2121488</v>
      </c>
      <c r="M30" s="8">
        <v>-966054</v>
      </c>
      <c r="N30" s="8">
        <v>3070831</v>
      </c>
      <c r="O30" s="8">
        <v>1949686</v>
      </c>
      <c r="P30" s="8">
        <v>1763298</v>
      </c>
      <c r="Q30" s="8">
        <v>2187646</v>
      </c>
      <c r="R30" s="8">
        <v>5900630</v>
      </c>
      <c r="S30" s="8">
        <v>1962002</v>
      </c>
      <c r="T30" s="8">
        <v>2260806</v>
      </c>
      <c r="U30" s="8">
        <v>4345090</v>
      </c>
      <c r="V30" s="8">
        <v>8567898</v>
      </c>
      <c r="W30" s="8">
        <v>27786262</v>
      </c>
      <c r="X30" s="8">
        <v>22100000</v>
      </c>
      <c r="Y30" s="8">
        <v>5686262</v>
      </c>
      <c r="Z30" s="2">
        <v>25.73</v>
      </c>
      <c r="AA30" s="6">
        <v>26031888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5870000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5869900</v>
      </c>
      <c r="Y31" s="8">
        <v>-5869900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727331</v>
      </c>
      <c r="D32" s="6">
        <v>0</v>
      </c>
      <c r="E32" s="7">
        <v>0</v>
      </c>
      <c r="F32" s="8">
        <v>1101733</v>
      </c>
      <c r="G32" s="8">
        <v>5500</v>
      </c>
      <c r="H32" s="8">
        <v>0</v>
      </c>
      <c r="I32" s="8">
        <v>17710</v>
      </c>
      <c r="J32" s="8">
        <v>23210</v>
      </c>
      <c r="K32" s="8">
        <v>0</v>
      </c>
      <c r="L32" s="8">
        <v>568413</v>
      </c>
      <c r="M32" s="8">
        <v>66316</v>
      </c>
      <c r="N32" s="8">
        <v>634729</v>
      </c>
      <c r="O32" s="8">
        <v>40709</v>
      </c>
      <c r="P32" s="8">
        <v>31315</v>
      </c>
      <c r="Q32" s="8">
        <v>71288</v>
      </c>
      <c r="R32" s="8">
        <v>143312</v>
      </c>
      <c r="S32" s="8">
        <v>0</v>
      </c>
      <c r="T32" s="8">
        <v>6498</v>
      </c>
      <c r="U32" s="8">
        <v>17362</v>
      </c>
      <c r="V32" s="8">
        <v>23860</v>
      </c>
      <c r="W32" s="8">
        <v>825111</v>
      </c>
      <c r="X32" s="8"/>
      <c r="Y32" s="8">
        <v>825111</v>
      </c>
      <c r="Z32" s="2">
        <v>0</v>
      </c>
      <c r="AA32" s="6">
        <v>1101733</v>
      </c>
    </row>
    <row r="33" spans="1:27" ht="13.5">
      <c r="A33" s="25" t="s">
        <v>59</v>
      </c>
      <c r="B33" s="24"/>
      <c r="C33" s="6">
        <v>5262279</v>
      </c>
      <c r="D33" s="6">
        <v>0</v>
      </c>
      <c r="E33" s="7">
        <v>0</v>
      </c>
      <c r="F33" s="8">
        <v>5390000</v>
      </c>
      <c r="G33" s="8">
        <v>181825</v>
      </c>
      <c r="H33" s="8">
        <v>405788</v>
      </c>
      <c r="I33" s="8">
        <v>425265</v>
      </c>
      <c r="J33" s="8">
        <v>1012878</v>
      </c>
      <c r="K33" s="8">
        <v>522863</v>
      </c>
      <c r="L33" s="8">
        <v>77108</v>
      </c>
      <c r="M33" s="8">
        <v>156336</v>
      </c>
      <c r="N33" s="8">
        <v>756307</v>
      </c>
      <c r="O33" s="8">
        <v>686035</v>
      </c>
      <c r="P33" s="8">
        <v>300833</v>
      </c>
      <c r="Q33" s="8">
        <v>71574</v>
      </c>
      <c r="R33" s="8">
        <v>1058442</v>
      </c>
      <c r="S33" s="8">
        <v>230310</v>
      </c>
      <c r="T33" s="8">
        <v>42390</v>
      </c>
      <c r="U33" s="8">
        <v>44842</v>
      </c>
      <c r="V33" s="8">
        <v>317542</v>
      </c>
      <c r="W33" s="8">
        <v>3145169</v>
      </c>
      <c r="X33" s="8"/>
      <c r="Y33" s="8">
        <v>3145169</v>
      </c>
      <c r="Z33" s="2">
        <v>0</v>
      </c>
      <c r="AA33" s="6">
        <v>5390000</v>
      </c>
    </row>
    <row r="34" spans="1:27" ht="13.5">
      <c r="A34" s="25" t="s">
        <v>60</v>
      </c>
      <c r="B34" s="24"/>
      <c r="C34" s="6">
        <v>28096585</v>
      </c>
      <c r="D34" s="6">
        <v>0</v>
      </c>
      <c r="E34" s="7">
        <v>30294856</v>
      </c>
      <c r="F34" s="8">
        <v>33017616</v>
      </c>
      <c r="G34" s="8">
        <v>2861476</v>
      </c>
      <c r="H34" s="8">
        <v>1809909</v>
      </c>
      <c r="I34" s="8">
        <v>3750797</v>
      </c>
      <c r="J34" s="8">
        <v>8422182</v>
      </c>
      <c r="K34" s="8">
        <v>3275959</v>
      </c>
      <c r="L34" s="8">
        <v>2382332</v>
      </c>
      <c r="M34" s="8">
        <v>4830120</v>
      </c>
      <c r="N34" s="8">
        <v>10488411</v>
      </c>
      <c r="O34" s="8">
        <v>3150645</v>
      </c>
      <c r="P34" s="8">
        <v>5084755</v>
      </c>
      <c r="Q34" s="8">
        <v>2008096</v>
      </c>
      <c r="R34" s="8">
        <v>10243496</v>
      </c>
      <c r="S34" s="8">
        <v>2531988</v>
      </c>
      <c r="T34" s="8">
        <v>1712377</v>
      </c>
      <c r="U34" s="8">
        <v>2773782</v>
      </c>
      <c r="V34" s="8">
        <v>7018147</v>
      </c>
      <c r="W34" s="8">
        <v>36172236</v>
      </c>
      <c r="X34" s="8">
        <v>30294955</v>
      </c>
      <c r="Y34" s="8">
        <v>5877281</v>
      </c>
      <c r="Z34" s="2">
        <v>19.4</v>
      </c>
      <c r="AA34" s="6">
        <v>33017616</v>
      </c>
    </row>
    <row r="35" spans="1:27" ht="13.5">
      <c r="A35" s="23" t="s">
        <v>61</v>
      </c>
      <c r="B35" s="29"/>
      <c r="C35" s="6">
        <v>11878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144601378</v>
      </c>
      <c r="D36" s="33">
        <f>SUM(D25:D35)</f>
        <v>0</v>
      </c>
      <c r="E36" s="34">
        <f t="shared" si="1"/>
        <v>113521672</v>
      </c>
      <c r="F36" s="35">
        <f t="shared" si="1"/>
        <v>124632000</v>
      </c>
      <c r="G36" s="35">
        <f t="shared" si="1"/>
        <v>10523497</v>
      </c>
      <c r="H36" s="35">
        <f t="shared" si="1"/>
        <v>10374613</v>
      </c>
      <c r="I36" s="35">
        <f t="shared" si="1"/>
        <v>11901395</v>
      </c>
      <c r="J36" s="35">
        <f t="shared" si="1"/>
        <v>32799505</v>
      </c>
      <c r="K36" s="35">
        <f t="shared" si="1"/>
        <v>10145783</v>
      </c>
      <c r="L36" s="35">
        <f t="shared" si="1"/>
        <v>9617062</v>
      </c>
      <c r="M36" s="35">
        <f t="shared" si="1"/>
        <v>9695102</v>
      </c>
      <c r="N36" s="35">
        <f t="shared" si="1"/>
        <v>29457947</v>
      </c>
      <c r="O36" s="35">
        <f t="shared" si="1"/>
        <v>10934862</v>
      </c>
      <c r="P36" s="35">
        <f t="shared" si="1"/>
        <v>11774263</v>
      </c>
      <c r="Q36" s="35">
        <f t="shared" si="1"/>
        <v>8957772</v>
      </c>
      <c r="R36" s="35">
        <f t="shared" si="1"/>
        <v>31666897</v>
      </c>
      <c r="S36" s="35">
        <f t="shared" si="1"/>
        <v>9549041</v>
      </c>
      <c r="T36" s="35">
        <f t="shared" si="1"/>
        <v>8558021</v>
      </c>
      <c r="U36" s="35">
        <f t="shared" si="1"/>
        <v>18404594</v>
      </c>
      <c r="V36" s="35">
        <f t="shared" si="1"/>
        <v>36511656</v>
      </c>
      <c r="W36" s="35">
        <f t="shared" si="1"/>
        <v>130436005</v>
      </c>
      <c r="X36" s="35">
        <f t="shared" si="1"/>
        <v>113521672</v>
      </c>
      <c r="Y36" s="35">
        <f t="shared" si="1"/>
        <v>16914333</v>
      </c>
      <c r="Z36" s="36">
        <f>+IF(X36&lt;&gt;0,+(Y36/X36)*100,0)</f>
        <v>14.899651055174735</v>
      </c>
      <c r="AA36" s="33">
        <f>SUM(AA25:AA35)</f>
        <v>124632000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1322772</v>
      </c>
      <c r="D38" s="46">
        <f>+D22-D36</f>
        <v>0</v>
      </c>
      <c r="E38" s="47">
        <f t="shared" si="2"/>
        <v>-1379253</v>
      </c>
      <c r="F38" s="48">
        <f t="shared" si="2"/>
        <v>-2257305</v>
      </c>
      <c r="G38" s="48">
        <f t="shared" si="2"/>
        <v>4491733</v>
      </c>
      <c r="H38" s="48">
        <f t="shared" si="2"/>
        <v>16353256</v>
      </c>
      <c r="I38" s="48">
        <f t="shared" si="2"/>
        <v>-8095411</v>
      </c>
      <c r="J38" s="48">
        <f t="shared" si="2"/>
        <v>12749578</v>
      </c>
      <c r="K38" s="48">
        <f t="shared" si="2"/>
        <v>-6195172</v>
      </c>
      <c r="L38" s="48">
        <f t="shared" si="2"/>
        <v>-6137918</v>
      </c>
      <c r="M38" s="48">
        <f t="shared" si="2"/>
        <v>-5832818</v>
      </c>
      <c r="N38" s="48">
        <f t="shared" si="2"/>
        <v>-18165908</v>
      </c>
      <c r="O38" s="48">
        <f t="shared" si="2"/>
        <v>-7462951</v>
      </c>
      <c r="P38" s="48">
        <f t="shared" si="2"/>
        <v>14303773</v>
      </c>
      <c r="Q38" s="48">
        <f t="shared" si="2"/>
        <v>11245185</v>
      </c>
      <c r="R38" s="48">
        <f t="shared" si="2"/>
        <v>18086007</v>
      </c>
      <c r="S38" s="48">
        <f t="shared" si="2"/>
        <v>-5892232</v>
      </c>
      <c r="T38" s="48">
        <f t="shared" si="2"/>
        <v>-4871888</v>
      </c>
      <c r="U38" s="48">
        <f t="shared" si="2"/>
        <v>-14625504</v>
      </c>
      <c r="V38" s="48">
        <f t="shared" si="2"/>
        <v>-25389624</v>
      </c>
      <c r="W38" s="48">
        <f t="shared" si="2"/>
        <v>-12719947</v>
      </c>
      <c r="X38" s="48">
        <f>IF(F22=F36,0,X22-X36)</f>
        <v>-1378777</v>
      </c>
      <c r="Y38" s="48">
        <f t="shared" si="2"/>
        <v>-11341170</v>
      </c>
      <c r="Z38" s="49">
        <f>+IF(X38&lt;&gt;0,+(Y38/X38)*100,0)</f>
        <v>822.5528856370538</v>
      </c>
      <c r="AA38" s="46">
        <f>+AA22-AA36</f>
        <v>-2257305</v>
      </c>
    </row>
    <row r="39" spans="1:27" ht="13.5">
      <c r="A39" s="23" t="s">
        <v>64</v>
      </c>
      <c r="B39" s="29"/>
      <c r="C39" s="6">
        <v>72867</v>
      </c>
      <c r="D39" s="6">
        <v>0</v>
      </c>
      <c r="E39" s="7">
        <v>23703000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23702999</v>
      </c>
      <c r="Y39" s="8">
        <v>-23702999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1395639</v>
      </c>
      <c r="D42" s="55">
        <f>SUM(D38:D41)</f>
        <v>0</v>
      </c>
      <c r="E42" s="56">
        <f t="shared" si="3"/>
        <v>22323747</v>
      </c>
      <c r="F42" s="57">
        <f t="shared" si="3"/>
        <v>-2257305</v>
      </c>
      <c r="G42" s="57">
        <f t="shared" si="3"/>
        <v>4491733</v>
      </c>
      <c r="H42" s="57">
        <f t="shared" si="3"/>
        <v>16353256</v>
      </c>
      <c r="I42" s="57">
        <f t="shared" si="3"/>
        <v>-8095411</v>
      </c>
      <c r="J42" s="57">
        <f t="shared" si="3"/>
        <v>12749578</v>
      </c>
      <c r="K42" s="57">
        <f t="shared" si="3"/>
        <v>-6195172</v>
      </c>
      <c r="L42" s="57">
        <f t="shared" si="3"/>
        <v>-6137918</v>
      </c>
      <c r="M42" s="57">
        <f t="shared" si="3"/>
        <v>-5832818</v>
      </c>
      <c r="N42" s="57">
        <f t="shared" si="3"/>
        <v>-18165908</v>
      </c>
      <c r="O42" s="57">
        <f t="shared" si="3"/>
        <v>-7462951</v>
      </c>
      <c r="P42" s="57">
        <f t="shared" si="3"/>
        <v>14303773</v>
      </c>
      <c r="Q42" s="57">
        <f t="shared" si="3"/>
        <v>11245185</v>
      </c>
      <c r="R42" s="57">
        <f t="shared" si="3"/>
        <v>18086007</v>
      </c>
      <c r="S42" s="57">
        <f t="shared" si="3"/>
        <v>-5892232</v>
      </c>
      <c r="T42" s="57">
        <f t="shared" si="3"/>
        <v>-4871888</v>
      </c>
      <c r="U42" s="57">
        <f t="shared" si="3"/>
        <v>-14625504</v>
      </c>
      <c r="V42" s="57">
        <f t="shared" si="3"/>
        <v>-25389624</v>
      </c>
      <c r="W42" s="57">
        <f t="shared" si="3"/>
        <v>-12719947</v>
      </c>
      <c r="X42" s="57">
        <f t="shared" si="3"/>
        <v>22324222</v>
      </c>
      <c r="Y42" s="57">
        <f t="shared" si="3"/>
        <v>-35044169</v>
      </c>
      <c r="Z42" s="58">
        <f>+IF(X42&lt;&gt;0,+(Y42/X42)*100,0)</f>
        <v>-156.9782319849713</v>
      </c>
      <c r="AA42" s="55">
        <f>SUM(AA38:AA41)</f>
        <v>-2257305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1395639</v>
      </c>
      <c r="D44" s="63">
        <f>+D42-D43</f>
        <v>0</v>
      </c>
      <c r="E44" s="64">
        <f t="shared" si="4"/>
        <v>22323747</v>
      </c>
      <c r="F44" s="65">
        <f t="shared" si="4"/>
        <v>-2257305</v>
      </c>
      <c r="G44" s="65">
        <f t="shared" si="4"/>
        <v>4491733</v>
      </c>
      <c r="H44" s="65">
        <f t="shared" si="4"/>
        <v>16353256</v>
      </c>
      <c r="I44" s="65">
        <f t="shared" si="4"/>
        <v>-8095411</v>
      </c>
      <c r="J44" s="65">
        <f t="shared" si="4"/>
        <v>12749578</v>
      </c>
      <c r="K44" s="65">
        <f t="shared" si="4"/>
        <v>-6195172</v>
      </c>
      <c r="L44" s="65">
        <f t="shared" si="4"/>
        <v>-6137918</v>
      </c>
      <c r="M44" s="65">
        <f t="shared" si="4"/>
        <v>-5832818</v>
      </c>
      <c r="N44" s="65">
        <f t="shared" si="4"/>
        <v>-18165908</v>
      </c>
      <c r="O44" s="65">
        <f t="shared" si="4"/>
        <v>-7462951</v>
      </c>
      <c r="P44" s="65">
        <f t="shared" si="4"/>
        <v>14303773</v>
      </c>
      <c r="Q44" s="65">
        <f t="shared" si="4"/>
        <v>11245185</v>
      </c>
      <c r="R44" s="65">
        <f t="shared" si="4"/>
        <v>18086007</v>
      </c>
      <c r="S44" s="65">
        <f t="shared" si="4"/>
        <v>-5892232</v>
      </c>
      <c r="T44" s="65">
        <f t="shared" si="4"/>
        <v>-4871888</v>
      </c>
      <c r="U44" s="65">
        <f t="shared" si="4"/>
        <v>-14625504</v>
      </c>
      <c r="V44" s="65">
        <f t="shared" si="4"/>
        <v>-25389624</v>
      </c>
      <c r="W44" s="65">
        <f t="shared" si="4"/>
        <v>-12719947</v>
      </c>
      <c r="X44" s="65">
        <f t="shared" si="4"/>
        <v>22324222</v>
      </c>
      <c r="Y44" s="65">
        <f t="shared" si="4"/>
        <v>-35044169</v>
      </c>
      <c r="Z44" s="66">
        <f>+IF(X44&lt;&gt;0,+(Y44/X44)*100,0)</f>
        <v>-156.9782319849713</v>
      </c>
      <c r="AA44" s="63">
        <f>+AA42-AA43</f>
        <v>-2257305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1395639</v>
      </c>
      <c r="D46" s="55">
        <f>SUM(D44:D45)</f>
        <v>0</v>
      </c>
      <c r="E46" s="56">
        <f t="shared" si="5"/>
        <v>22323747</v>
      </c>
      <c r="F46" s="57">
        <f t="shared" si="5"/>
        <v>-2257305</v>
      </c>
      <c r="G46" s="57">
        <f t="shared" si="5"/>
        <v>4491733</v>
      </c>
      <c r="H46" s="57">
        <f t="shared" si="5"/>
        <v>16353256</v>
      </c>
      <c r="I46" s="57">
        <f t="shared" si="5"/>
        <v>-8095411</v>
      </c>
      <c r="J46" s="57">
        <f t="shared" si="5"/>
        <v>12749578</v>
      </c>
      <c r="K46" s="57">
        <f t="shared" si="5"/>
        <v>-6195172</v>
      </c>
      <c r="L46" s="57">
        <f t="shared" si="5"/>
        <v>-6137918</v>
      </c>
      <c r="M46" s="57">
        <f t="shared" si="5"/>
        <v>-5832818</v>
      </c>
      <c r="N46" s="57">
        <f t="shared" si="5"/>
        <v>-18165908</v>
      </c>
      <c r="O46" s="57">
        <f t="shared" si="5"/>
        <v>-7462951</v>
      </c>
      <c r="P46" s="57">
        <f t="shared" si="5"/>
        <v>14303773</v>
      </c>
      <c r="Q46" s="57">
        <f t="shared" si="5"/>
        <v>11245185</v>
      </c>
      <c r="R46" s="57">
        <f t="shared" si="5"/>
        <v>18086007</v>
      </c>
      <c r="S46" s="57">
        <f t="shared" si="5"/>
        <v>-5892232</v>
      </c>
      <c r="T46" s="57">
        <f t="shared" si="5"/>
        <v>-4871888</v>
      </c>
      <c r="U46" s="57">
        <f t="shared" si="5"/>
        <v>-14625504</v>
      </c>
      <c r="V46" s="57">
        <f t="shared" si="5"/>
        <v>-25389624</v>
      </c>
      <c r="W46" s="57">
        <f t="shared" si="5"/>
        <v>-12719947</v>
      </c>
      <c r="X46" s="57">
        <f t="shared" si="5"/>
        <v>22324222</v>
      </c>
      <c r="Y46" s="57">
        <f t="shared" si="5"/>
        <v>-35044169</v>
      </c>
      <c r="Z46" s="58">
        <f>+IF(X46&lt;&gt;0,+(Y46/X46)*100,0)</f>
        <v>-156.9782319849713</v>
      </c>
      <c r="AA46" s="55">
        <f>SUM(AA44:AA45)</f>
        <v>-2257305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1395639</v>
      </c>
      <c r="D48" s="71">
        <f>SUM(D46:D47)</f>
        <v>0</v>
      </c>
      <c r="E48" s="72">
        <f t="shared" si="6"/>
        <v>22323747</v>
      </c>
      <c r="F48" s="73">
        <f t="shared" si="6"/>
        <v>-2257305</v>
      </c>
      <c r="G48" s="73">
        <f t="shared" si="6"/>
        <v>4491733</v>
      </c>
      <c r="H48" s="74">
        <f t="shared" si="6"/>
        <v>16353256</v>
      </c>
      <c r="I48" s="74">
        <f t="shared" si="6"/>
        <v>-8095411</v>
      </c>
      <c r="J48" s="74">
        <f t="shared" si="6"/>
        <v>12749578</v>
      </c>
      <c r="K48" s="74">
        <f t="shared" si="6"/>
        <v>-6195172</v>
      </c>
      <c r="L48" s="74">
        <f t="shared" si="6"/>
        <v>-6137918</v>
      </c>
      <c r="M48" s="73">
        <f t="shared" si="6"/>
        <v>-5832818</v>
      </c>
      <c r="N48" s="73">
        <f t="shared" si="6"/>
        <v>-18165908</v>
      </c>
      <c r="O48" s="74">
        <f t="shared" si="6"/>
        <v>-7462951</v>
      </c>
      <c r="P48" s="74">
        <f t="shared" si="6"/>
        <v>14303773</v>
      </c>
      <c r="Q48" s="74">
        <f t="shared" si="6"/>
        <v>11245185</v>
      </c>
      <c r="R48" s="74">
        <f t="shared" si="6"/>
        <v>18086007</v>
      </c>
      <c r="S48" s="74">
        <f t="shared" si="6"/>
        <v>-5892232</v>
      </c>
      <c r="T48" s="73">
        <f t="shared" si="6"/>
        <v>-4871888</v>
      </c>
      <c r="U48" s="73">
        <f t="shared" si="6"/>
        <v>-14625504</v>
      </c>
      <c r="V48" s="74">
        <f t="shared" si="6"/>
        <v>-25389624</v>
      </c>
      <c r="W48" s="74">
        <f t="shared" si="6"/>
        <v>-12719947</v>
      </c>
      <c r="X48" s="74">
        <f t="shared" si="6"/>
        <v>22324222</v>
      </c>
      <c r="Y48" s="74">
        <f t="shared" si="6"/>
        <v>-35044169</v>
      </c>
      <c r="Z48" s="75">
        <f>+IF(X48&lt;&gt;0,+(Y48/X48)*100,0)</f>
        <v>-156.9782319849713</v>
      </c>
      <c r="AA48" s="76">
        <f>SUM(AA46:AA47)</f>
        <v>-2257305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524860</v>
      </c>
      <c r="D12" s="6">
        <v>0</v>
      </c>
      <c r="E12" s="7">
        <v>468566</v>
      </c>
      <c r="F12" s="8">
        <v>468566</v>
      </c>
      <c r="G12" s="8">
        <v>0</v>
      </c>
      <c r="H12" s="8">
        <v>821</v>
      </c>
      <c r="I12" s="8">
        <v>0</v>
      </c>
      <c r="J12" s="8">
        <v>821</v>
      </c>
      <c r="K12" s="8">
        <v>1544</v>
      </c>
      <c r="L12" s="8">
        <v>30656</v>
      </c>
      <c r="M12" s="8">
        <v>30070</v>
      </c>
      <c r="N12" s="8">
        <v>62270</v>
      </c>
      <c r="O12" s="8">
        <v>30070</v>
      </c>
      <c r="P12" s="8">
        <v>30070</v>
      </c>
      <c r="Q12" s="8">
        <v>53817</v>
      </c>
      <c r="R12" s="8">
        <v>113957</v>
      </c>
      <c r="S12" s="8">
        <v>33077</v>
      </c>
      <c r="T12" s="8">
        <v>33077</v>
      </c>
      <c r="U12" s="8">
        <v>33077</v>
      </c>
      <c r="V12" s="8">
        <v>99231</v>
      </c>
      <c r="W12" s="8">
        <v>276279</v>
      </c>
      <c r="X12" s="8">
        <v>468564</v>
      </c>
      <c r="Y12" s="8">
        <v>-192285</v>
      </c>
      <c r="Z12" s="2">
        <v>-41.04</v>
      </c>
      <c r="AA12" s="6">
        <v>468566</v>
      </c>
    </row>
    <row r="13" spans="1:27" ht="13.5">
      <c r="A13" s="23" t="s">
        <v>40</v>
      </c>
      <c r="B13" s="29"/>
      <c r="C13" s="6">
        <v>109686</v>
      </c>
      <c r="D13" s="6">
        <v>0</v>
      </c>
      <c r="E13" s="7">
        <v>103800</v>
      </c>
      <c r="F13" s="8">
        <v>107402</v>
      </c>
      <c r="G13" s="8">
        <v>30265</v>
      </c>
      <c r="H13" s="8">
        <v>29110</v>
      </c>
      <c r="I13" s="8">
        <v>63801</v>
      </c>
      <c r="J13" s="8">
        <v>123176</v>
      </c>
      <c r="K13" s="8">
        <v>8124</v>
      </c>
      <c r="L13" s="8">
        <v>360</v>
      </c>
      <c r="M13" s="8">
        <v>9684</v>
      </c>
      <c r="N13" s="8">
        <v>18168</v>
      </c>
      <c r="O13" s="8">
        <v>455</v>
      </c>
      <c r="P13" s="8">
        <v>375</v>
      </c>
      <c r="Q13" s="8">
        <v>0</v>
      </c>
      <c r="R13" s="8">
        <v>830</v>
      </c>
      <c r="S13" s="8">
        <v>203</v>
      </c>
      <c r="T13" s="8">
        <v>35579</v>
      </c>
      <c r="U13" s="8">
        <v>19383</v>
      </c>
      <c r="V13" s="8">
        <v>55165</v>
      </c>
      <c r="W13" s="8">
        <v>197339</v>
      </c>
      <c r="X13" s="8">
        <v>103804</v>
      </c>
      <c r="Y13" s="8">
        <v>93535</v>
      </c>
      <c r="Z13" s="2">
        <v>90.11</v>
      </c>
      <c r="AA13" s="6">
        <v>107402</v>
      </c>
    </row>
    <row r="14" spans="1:27" ht="13.5">
      <c r="A14" s="23" t="s">
        <v>41</v>
      </c>
      <c r="B14" s="29"/>
      <c r="C14" s="6">
        <v>162313</v>
      </c>
      <c r="D14" s="6">
        <v>0</v>
      </c>
      <c r="E14" s="7">
        <v>12007</v>
      </c>
      <c r="F14" s="8">
        <v>8404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20821</v>
      </c>
      <c r="M14" s="8">
        <v>21193</v>
      </c>
      <c r="N14" s="8">
        <v>42014</v>
      </c>
      <c r="O14" s="8">
        <v>1033</v>
      </c>
      <c r="P14" s="8">
        <v>1038</v>
      </c>
      <c r="Q14" s="8">
        <v>1045</v>
      </c>
      <c r="R14" s="8">
        <v>3116</v>
      </c>
      <c r="S14" s="8">
        <v>1051</v>
      </c>
      <c r="T14" s="8">
        <v>1057</v>
      </c>
      <c r="U14" s="8">
        <v>49279</v>
      </c>
      <c r="V14" s="8">
        <v>51387</v>
      </c>
      <c r="W14" s="8">
        <v>96517</v>
      </c>
      <c r="X14" s="8">
        <v>12012</v>
      </c>
      <c r="Y14" s="8">
        <v>84505</v>
      </c>
      <c r="Z14" s="2">
        <v>703.5</v>
      </c>
      <c r="AA14" s="6">
        <v>8404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55360466</v>
      </c>
      <c r="D19" s="6">
        <v>0</v>
      </c>
      <c r="E19" s="7">
        <v>62992000</v>
      </c>
      <c r="F19" s="8">
        <v>60693961</v>
      </c>
      <c r="G19" s="8">
        <v>11193098</v>
      </c>
      <c r="H19" s="8">
        <v>110442</v>
      </c>
      <c r="I19" s="8">
        <v>165967</v>
      </c>
      <c r="J19" s="8">
        <v>11469507</v>
      </c>
      <c r="K19" s="8">
        <v>1098553</v>
      </c>
      <c r="L19" s="8">
        <v>9051482</v>
      </c>
      <c r="M19" s="8">
        <v>791213</v>
      </c>
      <c r="N19" s="8">
        <v>10941248</v>
      </c>
      <c r="O19" s="8">
        <v>116560</v>
      </c>
      <c r="P19" s="8">
        <v>138284</v>
      </c>
      <c r="Q19" s="8">
        <v>7816755</v>
      </c>
      <c r="R19" s="8">
        <v>8071599</v>
      </c>
      <c r="S19" s="8">
        <v>16676249</v>
      </c>
      <c r="T19" s="8">
        <v>333258</v>
      </c>
      <c r="U19" s="8">
        <v>1189886</v>
      </c>
      <c r="V19" s="8">
        <v>18199393</v>
      </c>
      <c r="W19" s="8">
        <v>48681747</v>
      </c>
      <c r="X19" s="8">
        <v>62991997</v>
      </c>
      <c r="Y19" s="8">
        <v>-14310250</v>
      </c>
      <c r="Z19" s="2">
        <v>-22.72</v>
      </c>
      <c r="AA19" s="6">
        <v>60693961</v>
      </c>
    </row>
    <row r="20" spans="1:27" ht="13.5">
      <c r="A20" s="23" t="s">
        <v>47</v>
      </c>
      <c r="B20" s="29"/>
      <c r="C20" s="6">
        <v>113570</v>
      </c>
      <c r="D20" s="6">
        <v>0</v>
      </c>
      <c r="E20" s="7">
        <v>628998</v>
      </c>
      <c r="F20" s="26">
        <v>628998</v>
      </c>
      <c r="G20" s="26">
        <v>586273</v>
      </c>
      <c r="H20" s="26">
        <v>5695</v>
      </c>
      <c r="I20" s="26">
        <v>2579</v>
      </c>
      <c r="J20" s="26">
        <v>594547</v>
      </c>
      <c r="K20" s="26">
        <v>5753</v>
      </c>
      <c r="L20" s="26">
        <v>5290</v>
      </c>
      <c r="M20" s="26">
        <v>6705</v>
      </c>
      <c r="N20" s="26">
        <v>17748</v>
      </c>
      <c r="O20" s="26">
        <v>8817</v>
      </c>
      <c r="P20" s="26">
        <v>8158</v>
      </c>
      <c r="Q20" s="26">
        <v>12106</v>
      </c>
      <c r="R20" s="26">
        <v>29081</v>
      </c>
      <c r="S20" s="26">
        <v>16928</v>
      </c>
      <c r="T20" s="26">
        <v>3420</v>
      </c>
      <c r="U20" s="26">
        <v>-12521</v>
      </c>
      <c r="V20" s="26">
        <v>7827</v>
      </c>
      <c r="W20" s="26">
        <v>649203</v>
      </c>
      <c r="X20" s="26">
        <v>629003</v>
      </c>
      <c r="Y20" s="26">
        <v>20200</v>
      </c>
      <c r="Z20" s="27">
        <v>3.21</v>
      </c>
      <c r="AA20" s="28">
        <v>628998</v>
      </c>
    </row>
    <row r="21" spans="1:27" ht="13.5">
      <c r="A21" s="23" t="s">
        <v>48</v>
      </c>
      <c r="B21" s="29"/>
      <c r="C21" s="6">
        <v>74034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56344929</v>
      </c>
      <c r="D22" s="33">
        <f>SUM(D5:D21)</f>
        <v>0</v>
      </c>
      <c r="E22" s="34">
        <f t="shared" si="0"/>
        <v>64205371</v>
      </c>
      <c r="F22" s="35">
        <f t="shared" si="0"/>
        <v>61907331</v>
      </c>
      <c r="G22" s="35">
        <f t="shared" si="0"/>
        <v>11809636</v>
      </c>
      <c r="H22" s="35">
        <f t="shared" si="0"/>
        <v>146068</v>
      </c>
      <c r="I22" s="35">
        <f t="shared" si="0"/>
        <v>232347</v>
      </c>
      <c r="J22" s="35">
        <f t="shared" si="0"/>
        <v>12188051</v>
      </c>
      <c r="K22" s="35">
        <f t="shared" si="0"/>
        <v>1113974</v>
      </c>
      <c r="L22" s="35">
        <f t="shared" si="0"/>
        <v>9108609</v>
      </c>
      <c r="M22" s="35">
        <f t="shared" si="0"/>
        <v>858865</v>
      </c>
      <c r="N22" s="35">
        <f t="shared" si="0"/>
        <v>11081448</v>
      </c>
      <c r="O22" s="35">
        <f t="shared" si="0"/>
        <v>156935</v>
      </c>
      <c r="P22" s="35">
        <f t="shared" si="0"/>
        <v>177925</v>
      </c>
      <c r="Q22" s="35">
        <f t="shared" si="0"/>
        <v>7883723</v>
      </c>
      <c r="R22" s="35">
        <f t="shared" si="0"/>
        <v>8218583</v>
      </c>
      <c r="S22" s="35">
        <f t="shared" si="0"/>
        <v>16727508</v>
      </c>
      <c r="T22" s="35">
        <f t="shared" si="0"/>
        <v>406391</v>
      </c>
      <c r="U22" s="35">
        <f t="shared" si="0"/>
        <v>1279104</v>
      </c>
      <c r="V22" s="35">
        <f t="shared" si="0"/>
        <v>18413003</v>
      </c>
      <c r="W22" s="35">
        <f t="shared" si="0"/>
        <v>49901085</v>
      </c>
      <c r="X22" s="35">
        <f t="shared" si="0"/>
        <v>64205380</v>
      </c>
      <c r="Y22" s="35">
        <f t="shared" si="0"/>
        <v>-14304295</v>
      </c>
      <c r="Z22" s="36">
        <f>+IF(X22&lt;&gt;0,+(Y22/X22)*100,0)</f>
        <v>-22.27896634207289</v>
      </c>
      <c r="AA22" s="33">
        <f>SUM(AA5:AA21)</f>
        <v>61907331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34017652</v>
      </c>
      <c r="D25" s="6">
        <v>0</v>
      </c>
      <c r="E25" s="7">
        <v>39164806</v>
      </c>
      <c r="F25" s="8">
        <v>38888922</v>
      </c>
      <c r="G25" s="8">
        <v>2527385</v>
      </c>
      <c r="H25" s="8">
        <v>2706259</v>
      </c>
      <c r="I25" s="8">
        <v>2618957</v>
      </c>
      <c r="J25" s="8">
        <v>7852601</v>
      </c>
      <c r="K25" s="8">
        <v>2733031</v>
      </c>
      <c r="L25" s="8">
        <v>2672427</v>
      </c>
      <c r="M25" s="8">
        <v>3352861</v>
      </c>
      <c r="N25" s="8">
        <v>8758319</v>
      </c>
      <c r="O25" s="8">
        <v>2687540</v>
      </c>
      <c r="P25" s="8">
        <v>2745510</v>
      </c>
      <c r="Q25" s="8">
        <v>2600032</v>
      </c>
      <c r="R25" s="8">
        <v>8033082</v>
      </c>
      <c r="S25" s="8">
        <v>2649453</v>
      </c>
      <c r="T25" s="8">
        <v>3045031</v>
      </c>
      <c r="U25" s="8">
        <v>2730570</v>
      </c>
      <c r="V25" s="8">
        <v>8425054</v>
      </c>
      <c r="W25" s="8">
        <v>33069056</v>
      </c>
      <c r="X25" s="8">
        <v>39164809</v>
      </c>
      <c r="Y25" s="8">
        <v>-6095753</v>
      </c>
      <c r="Z25" s="2">
        <v>-15.56</v>
      </c>
      <c r="AA25" s="6">
        <v>38888922</v>
      </c>
    </row>
    <row r="26" spans="1:27" ht="13.5">
      <c r="A26" s="25" t="s">
        <v>52</v>
      </c>
      <c r="B26" s="24"/>
      <c r="C26" s="6">
        <v>3624702</v>
      </c>
      <c r="D26" s="6">
        <v>0</v>
      </c>
      <c r="E26" s="7">
        <v>4696833</v>
      </c>
      <c r="F26" s="8">
        <v>4626833</v>
      </c>
      <c r="G26" s="8">
        <v>304950</v>
      </c>
      <c r="H26" s="8">
        <v>301724</v>
      </c>
      <c r="I26" s="8">
        <v>302368</v>
      </c>
      <c r="J26" s="8">
        <v>909042</v>
      </c>
      <c r="K26" s="8">
        <v>302351</v>
      </c>
      <c r="L26" s="8">
        <v>300635</v>
      </c>
      <c r="M26" s="8">
        <v>302347</v>
      </c>
      <c r="N26" s="8">
        <v>905333</v>
      </c>
      <c r="O26" s="8">
        <v>282369</v>
      </c>
      <c r="P26" s="8">
        <v>282385</v>
      </c>
      <c r="Q26" s="8">
        <v>281531</v>
      </c>
      <c r="R26" s="8">
        <v>846285</v>
      </c>
      <c r="S26" s="8">
        <v>284987</v>
      </c>
      <c r="T26" s="8">
        <v>488324</v>
      </c>
      <c r="U26" s="8">
        <v>319729</v>
      </c>
      <c r="V26" s="8">
        <v>1093040</v>
      </c>
      <c r="W26" s="8">
        <v>3753700</v>
      </c>
      <c r="X26" s="8">
        <v>4696836</v>
      </c>
      <c r="Y26" s="8">
        <v>-943136</v>
      </c>
      <c r="Z26" s="2">
        <v>-20.08</v>
      </c>
      <c r="AA26" s="6">
        <v>4626833</v>
      </c>
    </row>
    <row r="27" spans="1:27" ht="13.5">
      <c r="A27" s="25" t="s">
        <v>53</v>
      </c>
      <c r="B27" s="24"/>
      <c r="C27" s="6">
        <v>186989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2308778</v>
      </c>
      <c r="D28" s="6">
        <v>0</v>
      </c>
      <c r="E28" s="7">
        <v>3500000</v>
      </c>
      <c r="F28" s="8">
        <v>3500000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3500000</v>
      </c>
      <c r="Y28" s="8">
        <v>-3500000</v>
      </c>
      <c r="Z28" s="2">
        <v>-100</v>
      </c>
      <c r="AA28" s="6">
        <v>3500000</v>
      </c>
    </row>
    <row r="29" spans="1:27" ht="13.5">
      <c r="A29" s="25" t="s">
        <v>55</v>
      </c>
      <c r="B29" s="24"/>
      <c r="C29" s="6">
        <v>70941</v>
      </c>
      <c r="D29" s="6">
        <v>0</v>
      </c>
      <c r="E29" s="7">
        <v>0</v>
      </c>
      <c r="F29" s="8">
        <v>0</v>
      </c>
      <c r="G29" s="8">
        <v>172</v>
      </c>
      <c r="H29" s="8">
        <v>348</v>
      </c>
      <c r="I29" s="8">
        <v>164</v>
      </c>
      <c r="J29" s="8">
        <v>684</v>
      </c>
      <c r="K29" s="8">
        <v>127</v>
      </c>
      <c r="L29" s="8">
        <v>191</v>
      </c>
      <c r="M29" s="8">
        <v>14879</v>
      </c>
      <c r="N29" s="8">
        <v>15197</v>
      </c>
      <c r="O29" s="8">
        <v>761</v>
      </c>
      <c r="P29" s="8">
        <v>15710</v>
      </c>
      <c r="Q29" s="8">
        <v>34202</v>
      </c>
      <c r="R29" s="8">
        <v>50673</v>
      </c>
      <c r="S29" s="8">
        <v>42145</v>
      </c>
      <c r="T29" s="8">
        <v>3961</v>
      </c>
      <c r="U29" s="8">
        <v>73262</v>
      </c>
      <c r="V29" s="8">
        <v>119368</v>
      </c>
      <c r="W29" s="8">
        <v>185922</v>
      </c>
      <c r="X29" s="8"/>
      <c r="Y29" s="8">
        <v>185922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500000</v>
      </c>
      <c r="F32" s="8">
        <v>0</v>
      </c>
      <c r="G32" s="8">
        <v>32598</v>
      </c>
      <c r="H32" s="8">
        <v>40539</v>
      </c>
      <c r="I32" s="8">
        <v>40539</v>
      </c>
      <c r="J32" s="8">
        <v>113676</v>
      </c>
      <c r="K32" s="8">
        <v>40539</v>
      </c>
      <c r="L32" s="8">
        <v>40539</v>
      </c>
      <c r="M32" s="8">
        <v>0</v>
      </c>
      <c r="N32" s="8">
        <v>81078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194754</v>
      </c>
      <c r="X32" s="8">
        <v>500000</v>
      </c>
      <c r="Y32" s="8">
        <v>-305246</v>
      </c>
      <c r="Z32" s="2">
        <v>-61.05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19498233</v>
      </c>
      <c r="D34" s="6">
        <v>0</v>
      </c>
      <c r="E34" s="7">
        <v>18672240</v>
      </c>
      <c r="F34" s="8">
        <v>13175712</v>
      </c>
      <c r="G34" s="8">
        <v>913726</v>
      </c>
      <c r="H34" s="8">
        <v>1198670</v>
      </c>
      <c r="I34" s="8">
        <v>957176</v>
      </c>
      <c r="J34" s="8">
        <v>3069572</v>
      </c>
      <c r="K34" s="8">
        <v>2562353</v>
      </c>
      <c r="L34" s="8">
        <v>572706</v>
      </c>
      <c r="M34" s="8">
        <v>1066646</v>
      </c>
      <c r="N34" s="8">
        <v>4201705</v>
      </c>
      <c r="O34" s="8">
        <v>1472940</v>
      </c>
      <c r="P34" s="8">
        <v>1670221</v>
      </c>
      <c r="Q34" s="8">
        <v>391008</v>
      </c>
      <c r="R34" s="8">
        <v>3534169</v>
      </c>
      <c r="S34" s="8">
        <v>467128</v>
      </c>
      <c r="T34" s="8">
        <v>1005484</v>
      </c>
      <c r="U34" s="8">
        <v>2559445</v>
      </c>
      <c r="V34" s="8">
        <v>4032057</v>
      </c>
      <c r="W34" s="8">
        <v>14837503</v>
      </c>
      <c r="X34" s="8">
        <v>18672244</v>
      </c>
      <c r="Y34" s="8">
        <v>-3834741</v>
      </c>
      <c r="Z34" s="2">
        <v>-20.54</v>
      </c>
      <c r="AA34" s="6">
        <v>13175712</v>
      </c>
    </row>
    <row r="35" spans="1:27" ht="13.5">
      <c r="A35" s="23" t="s">
        <v>61</v>
      </c>
      <c r="B35" s="29"/>
      <c r="C35" s="6">
        <v>337637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60044932</v>
      </c>
      <c r="D36" s="33">
        <f>SUM(D25:D35)</f>
        <v>0</v>
      </c>
      <c r="E36" s="34">
        <f t="shared" si="1"/>
        <v>66533879</v>
      </c>
      <c r="F36" s="35">
        <f t="shared" si="1"/>
        <v>60191467</v>
      </c>
      <c r="G36" s="35">
        <f t="shared" si="1"/>
        <v>3778831</v>
      </c>
      <c r="H36" s="35">
        <f t="shared" si="1"/>
        <v>4247540</v>
      </c>
      <c r="I36" s="35">
        <f t="shared" si="1"/>
        <v>3919204</v>
      </c>
      <c r="J36" s="35">
        <f t="shared" si="1"/>
        <v>11945575</v>
      </c>
      <c r="K36" s="35">
        <f t="shared" si="1"/>
        <v>5638401</v>
      </c>
      <c r="L36" s="35">
        <f t="shared" si="1"/>
        <v>3586498</v>
      </c>
      <c r="M36" s="35">
        <f t="shared" si="1"/>
        <v>4736733</v>
      </c>
      <c r="N36" s="35">
        <f t="shared" si="1"/>
        <v>13961632</v>
      </c>
      <c r="O36" s="35">
        <f t="shared" si="1"/>
        <v>4443610</v>
      </c>
      <c r="P36" s="35">
        <f t="shared" si="1"/>
        <v>4713826</v>
      </c>
      <c r="Q36" s="35">
        <f t="shared" si="1"/>
        <v>3306773</v>
      </c>
      <c r="R36" s="35">
        <f t="shared" si="1"/>
        <v>12464209</v>
      </c>
      <c r="S36" s="35">
        <f t="shared" si="1"/>
        <v>3443713</v>
      </c>
      <c r="T36" s="35">
        <f t="shared" si="1"/>
        <v>4542800</v>
      </c>
      <c r="U36" s="35">
        <f t="shared" si="1"/>
        <v>5683006</v>
      </c>
      <c r="V36" s="35">
        <f t="shared" si="1"/>
        <v>13669519</v>
      </c>
      <c r="W36" s="35">
        <f t="shared" si="1"/>
        <v>52040935</v>
      </c>
      <c r="X36" s="35">
        <f t="shared" si="1"/>
        <v>66533889</v>
      </c>
      <c r="Y36" s="35">
        <f t="shared" si="1"/>
        <v>-14492954</v>
      </c>
      <c r="Z36" s="36">
        <f>+IF(X36&lt;&gt;0,+(Y36/X36)*100,0)</f>
        <v>-21.782815070377143</v>
      </c>
      <c r="AA36" s="33">
        <f>SUM(AA25:AA35)</f>
        <v>60191467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-3700003</v>
      </c>
      <c r="D38" s="46">
        <f>+D22-D36</f>
        <v>0</v>
      </c>
      <c r="E38" s="47">
        <f t="shared" si="2"/>
        <v>-2328508</v>
      </c>
      <c r="F38" s="48">
        <f t="shared" si="2"/>
        <v>1715864</v>
      </c>
      <c r="G38" s="48">
        <f t="shared" si="2"/>
        <v>8030805</v>
      </c>
      <c r="H38" s="48">
        <f t="shared" si="2"/>
        <v>-4101472</v>
      </c>
      <c r="I38" s="48">
        <f t="shared" si="2"/>
        <v>-3686857</v>
      </c>
      <c r="J38" s="48">
        <f t="shared" si="2"/>
        <v>242476</v>
      </c>
      <c r="K38" s="48">
        <f t="shared" si="2"/>
        <v>-4524427</v>
      </c>
      <c r="L38" s="48">
        <f t="shared" si="2"/>
        <v>5522111</v>
      </c>
      <c r="M38" s="48">
        <f t="shared" si="2"/>
        <v>-3877868</v>
      </c>
      <c r="N38" s="48">
        <f t="shared" si="2"/>
        <v>-2880184</v>
      </c>
      <c r="O38" s="48">
        <f t="shared" si="2"/>
        <v>-4286675</v>
      </c>
      <c r="P38" s="48">
        <f t="shared" si="2"/>
        <v>-4535901</v>
      </c>
      <c r="Q38" s="48">
        <f t="shared" si="2"/>
        <v>4576950</v>
      </c>
      <c r="R38" s="48">
        <f t="shared" si="2"/>
        <v>-4245626</v>
      </c>
      <c r="S38" s="48">
        <f t="shared" si="2"/>
        <v>13283795</v>
      </c>
      <c r="T38" s="48">
        <f t="shared" si="2"/>
        <v>-4136409</v>
      </c>
      <c r="U38" s="48">
        <f t="shared" si="2"/>
        <v>-4403902</v>
      </c>
      <c r="V38" s="48">
        <f t="shared" si="2"/>
        <v>4743484</v>
      </c>
      <c r="W38" s="48">
        <f t="shared" si="2"/>
        <v>-2139850</v>
      </c>
      <c r="X38" s="48">
        <f>IF(F22=F36,0,X22-X36)</f>
        <v>-2328509</v>
      </c>
      <c r="Y38" s="48">
        <f t="shared" si="2"/>
        <v>188659</v>
      </c>
      <c r="Z38" s="49">
        <f>+IF(X38&lt;&gt;0,+(Y38/X38)*100,0)</f>
        <v>-8.102137462212944</v>
      </c>
      <c r="AA38" s="46">
        <f>+AA22-AA36</f>
        <v>1715864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287686</v>
      </c>
      <c r="N39" s="8">
        <v>287686</v>
      </c>
      <c r="O39" s="8">
        <v>0</v>
      </c>
      <c r="P39" s="8">
        <v>0</v>
      </c>
      <c r="Q39" s="8">
        <v>0</v>
      </c>
      <c r="R39" s="8">
        <v>0</v>
      </c>
      <c r="S39" s="8">
        <v>143454</v>
      </c>
      <c r="T39" s="8">
        <v>198436</v>
      </c>
      <c r="U39" s="8">
        <v>0</v>
      </c>
      <c r="V39" s="8">
        <v>341890</v>
      </c>
      <c r="W39" s="8">
        <v>629576</v>
      </c>
      <c r="X39" s="8"/>
      <c r="Y39" s="8">
        <v>629576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-3700003</v>
      </c>
      <c r="D42" s="55">
        <f>SUM(D38:D41)</f>
        <v>0</v>
      </c>
      <c r="E42" s="56">
        <f t="shared" si="3"/>
        <v>-2328508</v>
      </c>
      <c r="F42" s="57">
        <f t="shared" si="3"/>
        <v>1715864</v>
      </c>
      <c r="G42" s="57">
        <f t="shared" si="3"/>
        <v>8030805</v>
      </c>
      <c r="H42" s="57">
        <f t="shared" si="3"/>
        <v>-4101472</v>
      </c>
      <c r="I42" s="57">
        <f t="shared" si="3"/>
        <v>-3686857</v>
      </c>
      <c r="J42" s="57">
        <f t="shared" si="3"/>
        <v>242476</v>
      </c>
      <c r="K42" s="57">
        <f t="shared" si="3"/>
        <v>-4524427</v>
      </c>
      <c r="L42" s="57">
        <f t="shared" si="3"/>
        <v>5522111</v>
      </c>
      <c r="M42" s="57">
        <f t="shared" si="3"/>
        <v>-3590182</v>
      </c>
      <c r="N42" s="57">
        <f t="shared" si="3"/>
        <v>-2592498</v>
      </c>
      <c r="O42" s="57">
        <f t="shared" si="3"/>
        <v>-4286675</v>
      </c>
      <c r="P42" s="57">
        <f t="shared" si="3"/>
        <v>-4535901</v>
      </c>
      <c r="Q42" s="57">
        <f t="shared" si="3"/>
        <v>4576950</v>
      </c>
      <c r="R42" s="57">
        <f t="shared" si="3"/>
        <v>-4245626</v>
      </c>
      <c r="S42" s="57">
        <f t="shared" si="3"/>
        <v>13427249</v>
      </c>
      <c r="T42" s="57">
        <f t="shared" si="3"/>
        <v>-3937973</v>
      </c>
      <c r="U42" s="57">
        <f t="shared" si="3"/>
        <v>-4403902</v>
      </c>
      <c r="V42" s="57">
        <f t="shared" si="3"/>
        <v>5085374</v>
      </c>
      <c r="W42" s="57">
        <f t="shared" si="3"/>
        <v>-1510274</v>
      </c>
      <c r="X42" s="57">
        <f t="shared" si="3"/>
        <v>-2328509</v>
      </c>
      <c r="Y42" s="57">
        <f t="shared" si="3"/>
        <v>818235</v>
      </c>
      <c r="Z42" s="58">
        <f>+IF(X42&lt;&gt;0,+(Y42/X42)*100,0)</f>
        <v>-35.13986847377442</v>
      </c>
      <c r="AA42" s="55">
        <f>SUM(AA38:AA41)</f>
        <v>1715864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-3700003</v>
      </c>
      <c r="D44" s="63">
        <f>+D42-D43</f>
        <v>0</v>
      </c>
      <c r="E44" s="64">
        <f t="shared" si="4"/>
        <v>-2328508</v>
      </c>
      <c r="F44" s="65">
        <f t="shared" si="4"/>
        <v>1715864</v>
      </c>
      <c r="G44" s="65">
        <f t="shared" si="4"/>
        <v>8030805</v>
      </c>
      <c r="H44" s="65">
        <f t="shared" si="4"/>
        <v>-4101472</v>
      </c>
      <c r="I44" s="65">
        <f t="shared" si="4"/>
        <v>-3686857</v>
      </c>
      <c r="J44" s="65">
        <f t="shared" si="4"/>
        <v>242476</v>
      </c>
      <c r="K44" s="65">
        <f t="shared" si="4"/>
        <v>-4524427</v>
      </c>
      <c r="L44" s="65">
        <f t="shared" si="4"/>
        <v>5522111</v>
      </c>
      <c r="M44" s="65">
        <f t="shared" si="4"/>
        <v>-3590182</v>
      </c>
      <c r="N44" s="65">
        <f t="shared" si="4"/>
        <v>-2592498</v>
      </c>
      <c r="O44" s="65">
        <f t="shared" si="4"/>
        <v>-4286675</v>
      </c>
      <c r="P44" s="65">
        <f t="shared" si="4"/>
        <v>-4535901</v>
      </c>
      <c r="Q44" s="65">
        <f t="shared" si="4"/>
        <v>4576950</v>
      </c>
      <c r="R44" s="65">
        <f t="shared" si="4"/>
        <v>-4245626</v>
      </c>
      <c r="S44" s="65">
        <f t="shared" si="4"/>
        <v>13427249</v>
      </c>
      <c r="T44" s="65">
        <f t="shared" si="4"/>
        <v>-3937973</v>
      </c>
      <c r="U44" s="65">
        <f t="shared" si="4"/>
        <v>-4403902</v>
      </c>
      <c r="V44" s="65">
        <f t="shared" si="4"/>
        <v>5085374</v>
      </c>
      <c r="W44" s="65">
        <f t="shared" si="4"/>
        <v>-1510274</v>
      </c>
      <c r="X44" s="65">
        <f t="shared" si="4"/>
        <v>-2328509</v>
      </c>
      <c r="Y44" s="65">
        <f t="shared" si="4"/>
        <v>818235</v>
      </c>
      <c r="Z44" s="66">
        <f>+IF(X44&lt;&gt;0,+(Y44/X44)*100,0)</f>
        <v>-35.13986847377442</v>
      </c>
      <c r="AA44" s="63">
        <f>+AA42-AA43</f>
        <v>1715864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-3700003</v>
      </c>
      <c r="D46" s="55">
        <f>SUM(D44:D45)</f>
        <v>0</v>
      </c>
      <c r="E46" s="56">
        <f t="shared" si="5"/>
        <v>-2328508</v>
      </c>
      <c r="F46" s="57">
        <f t="shared" si="5"/>
        <v>1715864</v>
      </c>
      <c r="G46" s="57">
        <f t="shared" si="5"/>
        <v>8030805</v>
      </c>
      <c r="H46" s="57">
        <f t="shared" si="5"/>
        <v>-4101472</v>
      </c>
      <c r="I46" s="57">
        <f t="shared" si="5"/>
        <v>-3686857</v>
      </c>
      <c r="J46" s="57">
        <f t="shared" si="5"/>
        <v>242476</v>
      </c>
      <c r="K46" s="57">
        <f t="shared" si="5"/>
        <v>-4524427</v>
      </c>
      <c r="L46" s="57">
        <f t="shared" si="5"/>
        <v>5522111</v>
      </c>
      <c r="M46" s="57">
        <f t="shared" si="5"/>
        <v>-3590182</v>
      </c>
      <c r="N46" s="57">
        <f t="shared" si="5"/>
        <v>-2592498</v>
      </c>
      <c r="O46" s="57">
        <f t="shared" si="5"/>
        <v>-4286675</v>
      </c>
      <c r="P46" s="57">
        <f t="shared" si="5"/>
        <v>-4535901</v>
      </c>
      <c r="Q46" s="57">
        <f t="shared" si="5"/>
        <v>4576950</v>
      </c>
      <c r="R46" s="57">
        <f t="shared" si="5"/>
        <v>-4245626</v>
      </c>
      <c r="S46" s="57">
        <f t="shared" si="5"/>
        <v>13427249</v>
      </c>
      <c r="T46" s="57">
        <f t="shared" si="5"/>
        <v>-3937973</v>
      </c>
      <c r="U46" s="57">
        <f t="shared" si="5"/>
        <v>-4403902</v>
      </c>
      <c r="V46" s="57">
        <f t="shared" si="5"/>
        <v>5085374</v>
      </c>
      <c r="W46" s="57">
        <f t="shared" si="5"/>
        <v>-1510274</v>
      </c>
      <c r="X46" s="57">
        <f t="shared" si="5"/>
        <v>-2328509</v>
      </c>
      <c r="Y46" s="57">
        <f t="shared" si="5"/>
        <v>818235</v>
      </c>
      <c r="Z46" s="58">
        <f>+IF(X46&lt;&gt;0,+(Y46/X46)*100,0)</f>
        <v>-35.13986847377442</v>
      </c>
      <c r="AA46" s="55">
        <f>SUM(AA44:AA45)</f>
        <v>1715864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-3700003</v>
      </c>
      <c r="D48" s="71">
        <f>SUM(D46:D47)</f>
        <v>0</v>
      </c>
      <c r="E48" s="72">
        <f t="shared" si="6"/>
        <v>-2328508</v>
      </c>
      <c r="F48" s="73">
        <f t="shared" si="6"/>
        <v>1715864</v>
      </c>
      <c r="G48" s="73">
        <f t="shared" si="6"/>
        <v>8030805</v>
      </c>
      <c r="H48" s="74">
        <f t="shared" si="6"/>
        <v>-4101472</v>
      </c>
      <c r="I48" s="74">
        <f t="shared" si="6"/>
        <v>-3686857</v>
      </c>
      <c r="J48" s="74">
        <f t="shared" si="6"/>
        <v>242476</v>
      </c>
      <c r="K48" s="74">
        <f t="shared" si="6"/>
        <v>-4524427</v>
      </c>
      <c r="L48" s="74">
        <f t="shared" si="6"/>
        <v>5522111</v>
      </c>
      <c r="M48" s="73">
        <f t="shared" si="6"/>
        <v>-3590182</v>
      </c>
      <c r="N48" s="73">
        <f t="shared" si="6"/>
        <v>-2592498</v>
      </c>
      <c r="O48" s="74">
        <f t="shared" si="6"/>
        <v>-4286675</v>
      </c>
      <c r="P48" s="74">
        <f t="shared" si="6"/>
        <v>-4535901</v>
      </c>
      <c r="Q48" s="74">
        <f t="shared" si="6"/>
        <v>4576950</v>
      </c>
      <c r="R48" s="74">
        <f t="shared" si="6"/>
        <v>-4245626</v>
      </c>
      <c r="S48" s="74">
        <f t="shared" si="6"/>
        <v>13427249</v>
      </c>
      <c r="T48" s="73">
        <f t="shared" si="6"/>
        <v>-3937973</v>
      </c>
      <c r="U48" s="73">
        <f t="shared" si="6"/>
        <v>-4403902</v>
      </c>
      <c r="V48" s="74">
        <f t="shared" si="6"/>
        <v>5085374</v>
      </c>
      <c r="W48" s="74">
        <f t="shared" si="6"/>
        <v>-1510274</v>
      </c>
      <c r="X48" s="74">
        <f t="shared" si="6"/>
        <v>-2328509</v>
      </c>
      <c r="Y48" s="74">
        <f t="shared" si="6"/>
        <v>818235</v>
      </c>
      <c r="Z48" s="75">
        <f>+IF(X48&lt;&gt;0,+(Y48/X48)*100,0)</f>
        <v>-35.13986847377442</v>
      </c>
      <c r="AA48" s="76">
        <f>SUM(AA46:AA47)</f>
        <v>1715864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8571117</v>
      </c>
      <c r="D13" s="6">
        <v>0</v>
      </c>
      <c r="E13" s="7">
        <v>5008571</v>
      </c>
      <c r="F13" s="8">
        <v>7778332</v>
      </c>
      <c r="G13" s="8">
        <v>3100279</v>
      </c>
      <c r="H13" s="8">
        <v>3100279</v>
      </c>
      <c r="I13" s="8">
        <v>183847</v>
      </c>
      <c r="J13" s="8">
        <v>6384405</v>
      </c>
      <c r="K13" s="8">
        <v>183847</v>
      </c>
      <c r="L13" s="8">
        <v>52904</v>
      </c>
      <c r="M13" s="8">
        <v>133927</v>
      </c>
      <c r="N13" s="8">
        <v>370678</v>
      </c>
      <c r="O13" s="8">
        <v>63358</v>
      </c>
      <c r="P13" s="8">
        <v>63358</v>
      </c>
      <c r="Q13" s="8">
        <v>80583</v>
      </c>
      <c r="R13" s="8">
        <v>207299</v>
      </c>
      <c r="S13" s="8">
        <v>80583</v>
      </c>
      <c r="T13" s="8">
        <v>43721</v>
      </c>
      <c r="U13" s="8">
        <v>43721</v>
      </c>
      <c r="V13" s="8">
        <v>168025</v>
      </c>
      <c r="W13" s="8">
        <v>7130407</v>
      </c>
      <c r="X13" s="8">
        <v>5008571</v>
      </c>
      <c r="Y13" s="8">
        <v>2121836</v>
      </c>
      <c r="Z13" s="2">
        <v>42.36</v>
      </c>
      <c r="AA13" s="6">
        <v>7778332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138694586</v>
      </c>
      <c r="D19" s="6">
        <v>0</v>
      </c>
      <c r="E19" s="7">
        <v>142499000</v>
      </c>
      <c r="F19" s="8">
        <v>143499000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55800762</v>
      </c>
      <c r="M19" s="8">
        <v>0</v>
      </c>
      <c r="N19" s="8">
        <v>55800762</v>
      </c>
      <c r="O19" s="8">
        <v>2447000</v>
      </c>
      <c r="P19" s="8">
        <v>2447000</v>
      </c>
      <c r="Q19" s="8">
        <v>0</v>
      </c>
      <c r="R19" s="8">
        <v>4894000</v>
      </c>
      <c r="S19" s="8">
        <v>0</v>
      </c>
      <c r="T19" s="8">
        <v>0</v>
      </c>
      <c r="U19" s="8">
        <v>0</v>
      </c>
      <c r="V19" s="8">
        <v>0</v>
      </c>
      <c r="W19" s="8">
        <v>60694762</v>
      </c>
      <c r="X19" s="8">
        <v>142499000</v>
      </c>
      <c r="Y19" s="8">
        <v>-81804238</v>
      </c>
      <c r="Z19" s="2">
        <v>-57.41</v>
      </c>
      <c r="AA19" s="6">
        <v>143499000</v>
      </c>
    </row>
    <row r="20" spans="1:27" ht="13.5">
      <c r="A20" s="23" t="s">
        <v>47</v>
      </c>
      <c r="B20" s="29"/>
      <c r="C20" s="6">
        <v>2839055</v>
      </c>
      <c r="D20" s="6">
        <v>0</v>
      </c>
      <c r="E20" s="7">
        <v>2741170</v>
      </c>
      <c r="F20" s="26">
        <v>4216353</v>
      </c>
      <c r="G20" s="26">
        <v>39878</v>
      </c>
      <c r="H20" s="26">
        <v>39878</v>
      </c>
      <c r="I20" s="26">
        <v>34894</v>
      </c>
      <c r="J20" s="26">
        <v>114650</v>
      </c>
      <c r="K20" s="26">
        <v>34894</v>
      </c>
      <c r="L20" s="26">
        <v>489394</v>
      </c>
      <c r="M20" s="26">
        <v>98393</v>
      </c>
      <c r="N20" s="26">
        <v>622681</v>
      </c>
      <c r="O20" s="26">
        <v>-2271538</v>
      </c>
      <c r="P20" s="26">
        <v>-2271538</v>
      </c>
      <c r="Q20" s="26">
        <v>82849</v>
      </c>
      <c r="R20" s="26">
        <v>-4460227</v>
      </c>
      <c r="S20" s="26">
        <v>82849</v>
      </c>
      <c r="T20" s="26">
        <v>72856</v>
      </c>
      <c r="U20" s="26">
        <v>72856</v>
      </c>
      <c r="V20" s="26">
        <v>228561</v>
      </c>
      <c r="W20" s="26">
        <v>-3494335</v>
      </c>
      <c r="X20" s="26">
        <v>2741174</v>
      </c>
      <c r="Y20" s="26">
        <v>-6235509</v>
      </c>
      <c r="Z20" s="27">
        <v>-227.48</v>
      </c>
      <c r="AA20" s="28">
        <v>4216353</v>
      </c>
    </row>
    <row r="21" spans="1:27" ht="13.5">
      <c r="A21" s="23" t="s">
        <v>48</v>
      </c>
      <c r="B21" s="29"/>
      <c r="C21" s="6">
        <v>77907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150182665</v>
      </c>
      <c r="D22" s="33">
        <f>SUM(D5:D21)</f>
        <v>0</v>
      </c>
      <c r="E22" s="34">
        <f t="shared" si="0"/>
        <v>150248741</v>
      </c>
      <c r="F22" s="35">
        <f t="shared" si="0"/>
        <v>155493685</v>
      </c>
      <c r="G22" s="35">
        <f t="shared" si="0"/>
        <v>3140157</v>
      </c>
      <c r="H22" s="35">
        <f t="shared" si="0"/>
        <v>3140157</v>
      </c>
      <c r="I22" s="35">
        <f t="shared" si="0"/>
        <v>218741</v>
      </c>
      <c r="J22" s="35">
        <f t="shared" si="0"/>
        <v>6499055</v>
      </c>
      <c r="K22" s="35">
        <f t="shared" si="0"/>
        <v>218741</v>
      </c>
      <c r="L22" s="35">
        <f t="shared" si="0"/>
        <v>56343060</v>
      </c>
      <c r="M22" s="35">
        <f t="shared" si="0"/>
        <v>232320</v>
      </c>
      <c r="N22" s="35">
        <f t="shared" si="0"/>
        <v>56794121</v>
      </c>
      <c r="O22" s="35">
        <f t="shared" si="0"/>
        <v>238820</v>
      </c>
      <c r="P22" s="35">
        <f t="shared" si="0"/>
        <v>238820</v>
      </c>
      <c r="Q22" s="35">
        <f t="shared" si="0"/>
        <v>163432</v>
      </c>
      <c r="R22" s="35">
        <f t="shared" si="0"/>
        <v>641072</v>
      </c>
      <c r="S22" s="35">
        <f t="shared" si="0"/>
        <v>163432</v>
      </c>
      <c r="T22" s="35">
        <f t="shared" si="0"/>
        <v>116577</v>
      </c>
      <c r="U22" s="35">
        <f t="shared" si="0"/>
        <v>116577</v>
      </c>
      <c r="V22" s="35">
        <f t="shared" si="0"/>
        <v>396586</v>
      </c>
      <c r="W22" s="35">
        <f t="shared" si="0"/>
        <v>64330834</v>
      </c>
      <c r="X22" s="35">
        <f t="shared" si="0"/>
        <v>150248745</v>
      </c>
      <c r="Y22" s="35">
        <f t="shared" si="0"/>
        <v>-85917911</v>
      </c>
      <c r="Z22" s="36">
        <f>+IF(X22&lt;&gt;0,+(Y22/X22)*100,0)</f>
        <v>-57.183779471835194</v>
      </c>
      <c r="AA22" s="33">
        <f>SUM(AA5:AA21)</f>
        <v>155493685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70608742</v>
      </c>
      <c r="D25" s="6">
        <v>0</v>
      </c>
      <c r="E25" s="7">
        <v>87390400</v>
      </c>
      <c r="F25" s="8">
        <v>53686870</v>
      </c>
      <c r="G25" s="8">
        <v>7001598</v>
      </c>
      <c r="H25" s="8">
        <v>7001598</v>
      </c>
      <c r="I25" s="8">
        <v>7001598</v>
      </c>
      <c r="J25" s="8">
        <v>21004794</v>
      </c>
      <c r="K25" s="8">
        <v>6094894</v>
      </c>
      <c r="L25" s="8">
        <v>6094894</v>
      </c>
      <c r="M25" s="8">
        <v>6226114</v>
      </c>
      <c r="N25" s="8">
        <v>18415902</v>
      </c>
      <c r="O25" s="8">
        <v>6059739</v>
      </c>
      <c r="P25" s="8">
        <v>6059739</v>
      </c>
      <c r="Q25" s="8">
        <v>6123408</v>
      </c>
      <c r="R25" s="8">
        <v>18242886</v>
      </c>
      <c r="S25" s="8">
        <v>6123408</v>
      </c>
      <c r="T25" s="8">
        <v>6937141</v>
      </c>
      <c r="U25" s="8">
        <v>6937141</v>
      </c>
      <c r="V25" s="8">
        <v>19997690</v>
      </c>
      <c r="W25" s="8">
        <v>77661272</v>
      </c>
      <c r="X25" s="8">
        <v>87390400</v>
      </c>
      <c r="Y25" s="8">
        <v>-9729128</v>
      </c>
      <c r="Z25" s="2">
        <v>-11.13</v>
      </c>
      <c r="AA25" s="6">
        <v>53686870</v>
      </c>
    </row>
    <row r="26" spans="1:27" ht="13.5">
      <c r="A26" s="25" t="s">
        <v>52</v>
      </c>
      <c r="B26" s="24"/>
      <c r="C26" s="6">
        <v>5983043</v>
      </c>
      <c r="D26" s="6">
        <v>0</v>
      </c>
      <c r="E26" s="7">
        <v>7586076</v>
      </c>
      <c r="F26" s="8">
        <v>7586076</v>
      </c>
      <c r="G26" s="8">
        <v>506336</v>
      </c>
      <c r="H26" s="8">
        <v>506336</v>
      </c>
      <c r="I26" s="8">
        <v>506336</v>
      </c>
      <c r="J26" s="8">
        <v>1519008</v>
      </c>
      <c r="K26" s="8">
        <v>513192</v>
      </c>
      <c r="L26" s="8">
        <v>513192</v>
      </c>
      <c r="M26" s="8">
        <v>508530</v>
      </c>
      <c r="N26" s="8">
        <v>1534914</v>
      </c>
      <c r="O26" s="8">
        <v>508530</v>
      </c>
      <c r="P26" s="8">
        <v>508530</v>
      </c>
      <c r="Q26" s="8">
        <v>530812</v>
      </c>
      <c r="R26" s="8">
        <v>1547872</v>
      </c>
      <c r="S26" s="8">
        <v>530812</v>
      </c>
      <c r="T26" s="8">
        <v>551162</v>
      </c>
      <c r="U26" s="8">
        <v>551162</v>
      </c>
      <c r="V26" s="8">
        <v>1633136</v>
      </c>
      <c r="W26" s="8">
        <v>6234930</v>
      </c>
      <c r="X26" s="8">
        <v>7586072</v>
      </c>
      <c r="Y26" s="8">
        <v>-1351142</v>
      </c>
      <c r="Z26" s="2">
        <v>-17.81</v>
      </c>
      <c r="AA26" s="6">
        <v>7586076</v>
      </c>
    </row>
    <row r="27" spans="1:27" ht="13.5">
      <c r="A27" s="25" t="s">
        <v>53</v>
      </c>
      <c r="B27" s="24"/>
      <c r="C27" s="6">
        <v>6269593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3697134</v>
      </c>
      <c r="D28" s="6">
        <v>0</v>
      </c>
      <c r="E28" s="7">
        <v>4799999</v>
      </c>
      <c r="F28" s="8">
        <v>4800000</v>
      </c>
      <c r="G28" s="8">
        <v>4332426</v>
      </c>
      <c r="H28" s="8">
        <v>4332426</v>
      </c>
      <c r="I28" s="8">
        <v>4332426</v>
      </c>
      <c r="J28" s="8">
        <v>12997278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12997278</v>
      </c>
      <c r="X28" s="8">
        <v>4800003</v>
      </c>
      <c r="Y28" s="8">
        <v>8197275</v>
      </c>
      <c r="Z28" s="2">
        <v>170.78</v>
      </c>
      <c r="AA28" s="6">
        <v>4800000</v>
      </c>
    </row>
    <row r="29" spans="1:27" ht="13.5">
      <c r="A29" s="25" t="s">
        <v>55</v>
      </c>
      <c r="B29" s="24"/>
      <c r="C29" s="6">
        <v>376180</v>
      </c>
      <c r="D29" s="6">
        <v>0</v>
      </c>
      <c r="E29" s="7">
        <v>4500000</v>
      </c>
      <c r="F29" s="8">
        <v>349546</v>
      </c>
      <c r="G29" s="8">
        <v>-17781657</v>
      </c>
      <c r="H29" s="8">
        <v>-17781657</v>
      </c>
      <c r="I29" s="8">
        <v>-17781657</v>
      </c>
      <c r="J29" s="8">
        <v>-53344971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-53344971</v>
      </c>
      <c r="X29" s="8">
        <v>4500000</v>
      </c>
      <c r="Y29" s="8">
        <v>-57844971</v>
      </c>
      <c r="Z29" s="2">
        <v>-1285.44</v>
      </c>
      <c r="AA29" s="6">
        <v>349546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2311900</v>
      </c>
      <c r="F31" s="8">
        <v>1617500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2311900</v>
      </c>
      <c r="Y31" s="8">
        <v>-2311900</v>
      </c>
      <c r="Z31" s="2">
        <v>-100</v>
      </c>
      <c r="AA31" s="6">
        <v>1617500</v>
      </c>
    </row>
    <row r="32" spans="1:27" ht="13.5">
      <c r="A32" s="25" t="s">
        <v>58</v>
      </c>
      <c r="B32" s="24"/>
      <c r="C32" s="6">
        <v>10555832</v>
      </c>
      <c r="D32" s="6">
        <v>0</v>
      </c>
      <c r="E32" s="7">
        <v>7520000</v>
      </c>
      <c r="F32" s="8">
        <v>9260700</v>
      </c>
      <c r="G32" s="8">
        <v>1323636</v>
      </c>
      <c r="H32" s="8">
        <v>1323636</v>
      </c>
      <c r="I32" s="8">
        <v>1323636</v>
      </c>
      <c r="J32" s="8">
        <v>3970908</v>
      </c>
      <c r="K32" s="8">
        <v>172333</v>
      </c>
      <c r="L32" s="8">
        <v>172333</v>
      </c>
      <c r="M32" s="8">
        <v>49882</v>
      </c>
      <c r="N32" s="8">
        <v>394548</v>
      </c>
      <c r="O32" s="8">
        <v>204291</v>
      </c>
      <c r="P32" s="8">
        <v>204291</v>
      </c>
      <c r="Q32" s="8">
        <v>170904</v>
      </c>
      <c r="R32" s="8">
        <v>579486</v>
      </c>
      <c r="S32" s="8">
        <v>170904</v>
      </c>
      <c r="T32" s="8">
        <v>211578</v>
      </c>
      <c r="U32" s="8">
        <v>211578</v>
      </c>
      <c r="V32" s="8">
        <v>594060</v>
      </c>
      <c r="W32" s="8">
        <v>5539002</v>
      </c>
      <c r="X32" s="8">
        <v>7520000</v>
      </c>
      <c r="Y32" s="8">
        <v>-1980998</v>
      </c>
      <c r="Z32" s="2">
        <v>-26.34</v>
      </c>
      <c r="AA32" s="6">
        <v>9260700</v>
      </c>
    </row>
    <row r="33" spans="1:27" ht="13.5">
      <c r="A33" s="25" t="s">
        <v>59</v>
      </c>
      <c r="B33" s="24"/>
      <c r="C33" s="6">
        <v>14428656</v>
      </c>
      <c r="D33" s="6">
        <v>0</v>
      </c>
      <c r="E33" s="7">
        <v>29483152</v>
      </c>
      <c r="F33" s="8">
        <v>29483152</v>
      </c>
      <c r="G33" s="8">
        <v>4719254</v>
      </c>
      <c r="H33" s="8">
        <v>4719254</v>
      </c>
      <c r="I33" s="8">
        <v>4719254</v>
      </c>
      <c r="J33" s="8">
        <v>14157762</v>
      </c>
      <c r="K33" s="8">
        <v>1153852</v>
      </c>
      <c r="L33" s="8">
        <v>1153852</v>
      </c>
      <c r="M33" s="8">
        <v>3546557</v>
      </c>
      <c r="N33" s="8">
        <v>5854261</v>
      </c>
      <c r="O33" s="8">
        <v>4450029</v>
      </c>
      <c r="P33" s="8">
        <v>4450029</v>
      </c>
      <c r="Q33" s="8">
        <v>849272</v>
      </c>
      <c r="R33" s="8">
        <v>9749330</v>
      </c>
      <c r="S33" s="8">
        <v>849272</v>
      </c>
      <c r="T33" s="8">
        <v>1867502</v>
      </c>
      <c r="U33" s="8">
        <v>1867502</v>
      </c>
      <c r="V33" s="8">
        <v>4584276</v>
      </c>
      <c r="W33" s="8">
        <v>34345629</v>
      </c>
      <c r="X33" s="8">
        <v>29483156</v>
      </c>
      <c r="Y33" s="8">
        <v>4862473</v>
      </c>
      <c r="Z33" s="2">
        <v>16.49</v>
      </c>
      <c r="AA33" s="6">
        <v>29483152</v>
      </c>
    </row>
    <row r="34" spans="1:27" ht="13.5">
      <c r="A34" s="25" t="s">
        <v>60</v>
      </c>
      <c r="B34" s="24"/>
      <c r="C34" s="6">
        <v>52093168</v>
      </c>
      <c r="D34" s="6">
        <v>0</v>
      </c>
      <c r="E34" s="7">
        <v>63470874</v>
      </c>
      <c r="F34" s="8">
        <v>76667541</v>
      </c>
      <c r="G34" s="8">
        <v>12798555</v>
      </c>
      <c r="H34" s="8">
        <v>12798555</v>
      </c>
      <c r="I34" s="8">
        <v>12798555</v>
      </c>
      <c r="J34" s="8">
        <v>38395665</v>
      </c>
      <c r="K34" s="8">
        <v>5771387</v>
      </c>
      <c r="L34" s="8">
        <v>5771387</v>
      </c>
      <c r="M34" s="8">
        <v>8856326</v>
      </c>
      <c r="N34" s="8">
        <v>20399100</v>
      </c>
      <c r="O34" s="8">
        <v>5030284</v>
      </c>
      <c r="P34" s="8">
        <v>5030284</v>
      </c>
      <c r="Q34" s="8">
        <v>3782518</v>
      </c>
      <c r="R34" s="8">
        <v>13843086</v>
      </c>
      <c r="S34" s="8">
        <v>3782518</v>
      </c>
      <c r="T34" s="8">
        <v>3944574</v>
      </c>
      <c r="U34" s="8">
        <v>3944574</v>
      </c>
      <c r="V34" s="8">
        <v>11671666</v>
      </c>
      <c r="W34" s="8">
        <v>84309517</v>
      </c>
      <c r="X34" s="8">
        <v>63470870</v>
      </c>
      <c r="Y34" s="8">
        <v>20838647</v>
      </c>
      <c r="Z34" s="2">
        <v>32.83</v>
      </c>
      <c r="AA34" s="6">
        <v>76667541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164012348</v>
      </c>
      <c r="D36" s="33">
        <f>SUM(D25:D35)</f>
        <v>0</v>
      </c>
      <c r="E36" s="34">
        <f t="shared" si="1"/>
        <v>207062401</v>
      </c>
      <c r="F36" s="35">
        <f t="shared" si="1"/>
        <v>183451385</v>
      </c>
      <c r="G36" s="35">
        <f t="shared" si="1"/>
        <v>12900148</v>
      </c>
      <c r="H36" s="35">
        <f t="shared" si="1"/>
        <v>12900148</v>
      </c>
      <c r="I36" s="35">
        <f t="shared" si="1"/>
        <v>12900148</v>
      </c>
      <c r="J36" s="35">
        <f t="shared" si="1"/>
        <v>38700444</v>
      </c>
      <c r="K36" s="35">
        <f t="shared" si="1"/>
        <v>13705658</v>
      </c>
      <c r="L36" s="35">
        <f t="shared" si="1"/>
        <v>13705658</v>
      </c>
      <c r="M36" s="35">
        <f t="shared" si="1"/>
        <v>19187409</v>
      </c>
      <c r="N36" s="35">
        <f t="shared" si="1"/>
        <v>46598725</v>
      </c>
      <c r="O36" s="35">
        <f t="shared" si="1"/>
        <v>16252873</v>
      </c>
      <c r="P36" s="35">
        <f t="shared" si="1"/>
        <v>16252873</v>
      </c>
      <c r="Q36" s="35">
        <f t="shared" si="1"/>
        <v>11456914</v>
      </c>
      <c r="R36" s="35">
        <f t="shared" si="1"/>
        <v>43962660</v>
      </c>
      <c r="S36" s="35">
        <f t="shared" si="1"/>
        <v>11456914</v>
      </c>
      <c r="T36" s="35">
        <f t="shared" si="1"/>
        <v>13511957</v>
      </c>
      <c r="U36" s="35">
        <f t="shared" si="1"/>
        <v>13511957</v>
      </c>
      <c r="V36" s="35">
        <f t="shared" si="1"/>
        <v>38480828</v>
      </c>
      <c r="W36" s="35">
        <f t="shared" si="1"/>
        <v>167742657</v>
      </c>
      <c r="X36" s="35">
        <f t="shared" si="1"/>
        <v>207062401</v>
      </c>
      <c r="Y36" s="35">
        <f t="shared" si="1"/>
        <v>-39319744</v>
      </c>
      <c r="Z36" s="36">
        <f>+IF(X36&lt;&gt;0,+(Y36/X36)*100,0)</f>
        <v>-18.989321001836544</v>
      </c>
      <c r="AA36" s="33">
        <f>SUM(AA25:AA35)</f>
        <v>183451385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-13829683</v>
      </c>
      <c r="D38" s="46">
        <f>+D22-D36</f>
        <v>0</v>
      </c>
      <c r="E38" s="47">
        <f t="shared" si="2"/>
        <v>-56813660</v>
      </c>
      <c r="F38" s="48">
        <f t="shared" si="2"/>
        <v>-27957700</v>
      </c>
      <c r="G38" s="48">
        <f t="shared" si="2"/>
        <v>-9759991</v>
      </c>
      <c r="H38" s="48">
        <f t="shared" si="2"/>
        <v>-9759991</v>
      </c>
      <c r="I38" s="48">
        <f t="shared" si="2"/>
        <v>-12681407</v>
      </c>
      <c r="J38" s="48">
        <f t="shared" si="2"/>
        <v>-32201389</v>
      </c>
      <c r="K38" s="48">
        <f t="shared" si="2"/>
        <v>-13486917</v>
      </c>
      <c r="L38" s="48">
        <f t="shared" si="2"/>
        <v>42637402</v>
      </c>
      <c r="M38" s="48">
        <f t="shared" si="2"/>
        <v>-18955089</v>
      </c>
      <c r="N38" s="48">
        <f t="shared" si="2"/>
        <v>10195396</v>
      </c>
      <c r="O38" s="48">
        <f t="shared" si="2"/>
        <v>-16014053</v>
      </c>
      <c r="P38" s="48">
        <f t="shared" si="2"/>
        <v>-16014053</v>
      </c>
      <c r="Q38" s="48">
        <f t="shared" si="2"/>
        <v>-11293482</v>
      </c>
      <c r="R38" s="48">
        <f t="shared" si="2"/>
        <v>-43321588</v>
      </c>
      <c r="S38" s="48">
        <f t="shared" si="2"/>
        <v>-11293482</v>
      </c>
      <c r="T38" s="48">
        <f t="shared" si="2"/>
        <v>-13395380</v>
      </c>
      <c r="U38" s="48">
        <f t="shared" si="2"/>
        <v>-13395380</v>
      </c>
      <c r="V38" s="48">
        <f t="shared" si="2"/>
        <v>-38084242</v>
      </c>
      <c r="W38" s="48">
        <f t="shared" si="2"/>
        <v>-103411823</v>
      </c>
      <c r="X38" s="48">
        <f>IF(F22=F36,0,X22-X36)</f>
        <v>-56813656</v>
      </c>
      <c r="Y38" s="48">
        <f t="shared" si="2"/>
        <v>-46598167</v>
      </c>
      <c r="Z38" s="49">
        <f>+IF(X38&lt;&gt;0,+(Y38/X38)*100,0)</f>
        <v>82.01930711869696</v>
      </c>
      <c r="AA38" s="46">
        <f>+AA22-AA36</f>
        <v>-27957700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37254000</v>
      </c>
      <c r="R39" s="8">
        <v>37254000</v>
      </c>
      <c r="S39" s="8">
        <v>37254000</v>
      </c>
      <c r="T39" s="8">
        <v>0</v>
      </c>
      <c r="U39" s="8">
        <v>0</v>
      </c>
      <c r="V39" s="8">
        <v>37254000</v>
      </c>
      <c r="W39" s="8">
        <v>74508000</v>
      </c>
      <c r="X39" s="8"/>
      <c r="Y39" s="8">
        <v>74508000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-13829683</v>
      </c>
      <c r="D42" s="55">
        <f>SUM(D38:D41)</f>
        <v>0</v>
      </c>
      <c r="E42" s="56">
        <f t="shared" si="3"/>
        <v>-56813660</v>
      </c>
      <c r="F42" s="57">
        <f t="shared" si="3"/>
        <v>-27957700</v>
      </c>
      <c r="G42" s="57">
        <f t="shared" si="3"/>
        <v>-9759991</v>
      </c>
      <c r="H42" s="57">
        <f t="shared" si="3"/>
        <v>-9759991</v>
      </c>
      <c r="I42" s="57">
        <f t="shared" si="3"/>
        <v>-12681407</v>
      </c>
      <c r="J42" s="57">
        <f t="shared" si="3"/>
        <v>-32201389</v>
      </c>
      <c r="K42" s="57">
        <f t="shared" si="3"/>
        <v>-13486917</v>
      </c>
      <c r="L42" s="57">
        <f t="shared" si="3"/>
        <v>42637402</v>
      </c>
      <c r="M42" s="57">
        <f t="shared" si="3"/>
        <v>-18955089</v>
      </c>
      <c r="N42" s="57">
        <f t="shared" si="3"/>
        <v>10195396</v>
      </c>
      <c r="O42" s="57">
        <f t="shared" si="3"/>
        <v>-16014053</v>
      </c>
      <c r="P42" s="57">
        <f t="shared" si="3"/>
        <v>-16014053</v>
      </c>
      <c r="Q42" s="57">
        <f t="shared" si="3"/>
        <v>25960518</v>
      </c>
      <c r="R42" s="57">
        <f t="shared" si="3"/>
        <v>-6067588</v>
      </c>
      <c r="S42" s="57">
        <f t="shared" si="3"/>
        <v>25960518</v>
      </c>
      <c r="T42" s="57">
        <f t="shared" si="3"/>
        <v>-13395380</v>
      </c>
      <c r="U42" s="57">
        <f t="shared" si="3"/>
        <v>-13395380</v>
      </c>
      <c r="V42" s="57">
        <f t="shared" si="3"/>
        <v>-830242</v>
      </c>
      <c r="W42" s="57">
        <f t="shared" si="3"/>
        <v>-28903823</v>
      </c>
      <c r="X42" s="57">
        <f t="shared" si="3"/>
        <v>-56813656</v>
      </c>
      <c r="Y42" s="57">
        <f t="shared" si="3"/>
        <v>27909833</v>
      </c>
      <c r="Z42" s="58">
        <f>+IF(X42&lt;&gt;0,+(Y42/X42)*100,0)</f>
        <v>-49.12521911985386</v>
      </c>
      <c r="AA42" s="55">
        <f>SUM(AA38:AA41)</f>
        <v>-27957700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-13829683</v>
      </c>
      <c r="D44" s="63">
        <f>+D42-D43</f>
        <v>0</v>
      </c>
      <c r="E44" s="64">
        <f t="shared" si="4"/>
        <v>-56813660</v>
      </c>
      <c r="F44" s="65">
        <f t="shared" si="4"/>
        <v>-27957700</v>
      </c>
      <c r="G44" s="65">
        <f t="shared" si="4"/>
        <v>-9759991</v>
      </c>
      <c r="H44" s="65">
        <f t="shared" si="4"/>
        <v>-9759991</v>
      </c>
      <c r="I44" s="65">
        <f t="shared" si="4"/>
        <v>-12681407</v>
      </c>
      <c r="J44" s="65">
        <f t="shared" si="4"/>
        <v>-32201389</v>
      </c>
      <c r="K44" s="65">
        <f t="shared" si="4"/>
        <v>-13486917</v>
      </c>
      <c r="L44" s="65">
        <f t="shared" si="4"/>
        <v>42637402</v>
      </c>
      <c r="M44" s="65">
        <f t="shared" si="4"/>
        <v>-18955089</v>
      </c>
      <c r="N44" s="65">
        <f t="shared" si="4"/>
        <v>10195396</v>
      </c>
      <c r="O44" s="65">
        <f t="shared" si="4"/>
        <v>-16014053</v>
      </c>
      <c r="P44" s="65">
        <f t="shared" si="4"/>
        <v>-16014053</v>
      </c>
      <c r="Q44" s="65">
        <f t="shared" si="4"/>
        <v>25960518</v>
      </c>
      <c r="R44" s="65">
        <f t="shared" si="4"/>
        <v>-6067588</v>
      </c>
      <c r="S44" s="65">
        <f t="shared" si="4"/>
        <v>25960518</v>
      </c>
      <c r="T44" s="65">
        <f t="shared" si="4"/>
        <v>-13395380</v>
      </c>
      <c r="U44" s="65">
        <f t="shared" si="4"/>
        <v>-13395380</v>
      </c>
      <c r="V44" s="65">
        <f t="shared" si="4"/>
        <v>-830242</v>
      </c>
      <c r="W44" s="65">
        <f t="shared" si="4"/>
        <v>-28903823</v>
      </c>
      <c r="X44" s="65">
        <f t="shared" si="4"/>
        <v>-56813656</v>
      </c>
      <c r="Y44" s="65">
        <f t="shared" si="4"/>
        <v>27909833</v>
      </c>
      <c r="Z44" s="66">
        <f>+IF(X44&lt;&gt;0,+(Y44/X44)*100,0)</f>
        <v>-49.12521911985386</v>
      </c>
      <c r="AA44" s="63">
        <f>+AA42-AA43</f>
        <v>-27957700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-13829683</v>
      </c>
      <c r="D46" s="55">
        <f>SUM(D44:D45)</f>
        <v>0</v>
      </c>
      <c r="E46" s="56">
        <f t="shared" si="5"/>
        <v>-56813660</v>
      </c>
      <c r="F46" s="57">
        <f t="shared" si="5"/>
        <v>-27957700</v>
      </c>
      <c r="G46" s="57">
        <f t="shared" si="5"/>
        <v>-9759991</v>
      </c>
      <c r="H46" s="57">
        <f t="shared" si="5"/>
        <v>-9759991</v>
      </c>
      <c r="I46" s="57">
        <f t="shared" si="5"/>
        <v>-12681407</v>
      </c>
      <c r="J46" s="57">
        <f t="shared" si="5"/>
        <v>-32201389</v>
      </c>
      <c r="K46" s="57">
        <f t="shared" si="5"/>
        <v>-13486917</v>
      </c>
      <c r="L46" s="57">
        <f t="shared" si="5"/>
        <v>42637402</v>
      </c>
      <c r="M46" s="57">
        <f t="shared" si="5"/>
        <v>-18955089</v>
      </c>
      <c r="N46" s="57">
        <f t="shared" si="5"/>
        <v>10195396</v>
      </c>
      <c r="O46" s="57">
        <f t="shared" si="5"/>
        <v>-16014053</v>
      </c>
      <c r="P46" s="57">
        <f t="shared" si="5"/>
        <v>-16014053</v>
      </c>
      <c r="Q46" s="57">
        <f t="shared" si="5"/>
        <v>25960518</v>
      </c>
      <c r="R46" s="57">
        <f t="shared" si="5"/>
        <v>-6067588</v>
      </c>
      <c r="S46" s="57">
        <f t="shared" si="5"/>
        <v>25960518</v>
      </c>
      <c r="T46" s="57">
        <f t="shared" si="5"/>
        <v>-13395380</v>
      </c>
      <c r="U46" s="57">
        <f t="shared" si="5"/>
        <v>-13395380</v>
      </c>
      <c r="V46" s="57">
        <f t="shared" si="5"/>
        <v>-830242</v>
      </c>
      <c r="W46" s="57">
        <f t="shared" si="5"/>
        <v>-28903823</v>
      </c>
      <c r="X46" s="57">
        <f t="shared" si="5"/>
        <v>-56813656</v>
      </c>
      <c r="Y46" s="57">
        <f t="shared" si="5"/>
        <v>27909833</v>
      </c>
      <c r="Z46" s="58">
        <f>+IF(X46&lt;&gt;0,+(Y46/X46)*100,0)</f>
        <v>-49.12521911985386</v>
      </c>
      <c r="AA46" s="55">
        <f>SUM(AA44:AA45)</f>
        <v>-27957700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-13829683</v>
      </c>
      <c r="D48" s="71">
        <f>SUM(D46:D47)</f>
        <v>0</v>
      </c>
      <c r="E48" s="72">
        <f t="shared" si="6"/>
        <v>-56813660</v>
      </c>
      <c r="F48" s="73">
        <f t="shared" si="6"/>
        <v>-27957700</v>
      </c>
      <c r="G48" s="73">
        <f t="shared" si="6"/>
        <v>-9759991</v>
      </c>
      <c r="H48" s="74">
        <f t="shared" si="6"/>
        <v>-9759991</v>
      </c>
      <c r="I48" s="74">
        <f t="shared" si="6"/>
        <v>-12681407</v>
      </c>
      <c r="J48" s="74">
        <f t="shared" si="6"/>
        <v>-32201389</v>
      </c>
      <c r="K48" s="74">
        <f t="shared" si="6"/>
        <v>-13486917</v>
      </c>
      <c r="L48" s="74">
        <f t="shared" si="6"/>
        <v>42637402</v>
      </c>
      <c r="M48" s="73">
        <f t="shared" si="6"/>
        <v>-18955089</v>
      </c>
      <c r="N48" s="73">
        <f t="shared" si="6"/>
        <v>10195396</v>
      </c>
      <c r="O48" s="74">
        <f t="shared" si="6"/>
        <v>-16014053</v>
      </c>
      <c r="P48" s="74">
        <f t="shared" si="6"/>
        <v>-16014053</v>
      </c>
      <c r="Q48" s="74">
        <f t="shared" si="6"/>
        <v>25960518</v>
      </c>
      <c r="R48" s="74">
        <f t="shared" si="6"/>
        <v>-6067588</v>
      </c>
      <c r="S48" s="74">
        <f t="shared" si="6"/>
        <v>25960518</v>
      </c>
      <c r="T48" s="73">
        <f t="shared" si="6"/>
        <v>-13395380</v>
      </c>
      <c r="U48" s="73">
        <f t="shared" si="6"/>
        <v>-13395380</v>
      </c>
      <c r="V48" s="74">
        <f t="shared" si="6"/>
        <v>-830242</v>
      </c>
      <c r="W48" s="74">
        <f t="shared" si="6"/>
        <v>-28903823</v>
      </c>
      <c r="X48" s="74">
        <f t="shared" si="6"/>
        <v>-56813656</v>
      </c>
      <c r="Y48" s="74">
        <f t="shared" si="6"/>
        <v>27909833</v>
      </c>
      <c r="Z48" s="75">
        <f>+IF(X48&lt;&gt;0,+(Y48/X48)*100,0)</f>
        <v>-49.12521911985386</v>
      </c>
      <c r="AA48" s="76">
        <f>SUM(AA46:AA47)</f>
        <v>-27957700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15539000</v>
      </c>
      <c r="F5" s="8">
        <v>15539000</v>
      </c>
      <c r="G5" s="8">
        <v>0</v>
      </c>
      <c r="H5" s="8">
        <v>1237505</v>
      </c>
      <c r="I5" s="8">
        <v>1516069</v>
      </c>
      <c r="J5" s="8">
        <v>2753574</v>
      </c>
      <c r="K5" s="8">
        <v>1489352</v>
      </c>
      <c r="L5" s="8">
        <v>1508548</v>
      </c>
      <c r="M5" s="8">
        <v>1396885</v>
      </c>
      <c r="N5" s="8">
        <v>4394785</v>
      </c>
      <c r="O5" s="8">
        <v>1777905</v>
      </c>
      <c r="P5" s="8">
        <v>1425904</v>
      </c>
      <c r="Q5" s="8">
        <v>1252970</v>
      </c>
      <c r="R5" s="8">
        <v>4456779</v>
      </c>
      <c r="S5" s="8">
        <v>1758322</v>
      </c>
      <c r="T5" s="8">
        <v>1758322</v>
      </c>
      <c r="U5" s="8">
        <v>1758322</v>
      </c>
      <c r="V5" s="8">
        <v>5274966</v>
      </c>
      <c r="W5" s="8">
        <v>16880104</v>
      </c>
      <c r="X5" s="8">
        <v>13539480</v>
      </c>
      <c r="Y5" s="8">
        <v>3340624</v>
      </c>
      <c r="Z5" s="2">
        <v>24.67</v>
      </c>
      <c r="AA5" s="6">
        <v>15539000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56736000</v>
      </c>
      <c r="F7" s="8">
        <v>56736000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50583420</v>
      </c>
      <c r="Y7" s="8">
        <v>-50583420</v>
      </c>
      <c r="Z7" s="2">
        <v>-100</v>
      </c>
      <c r="AA7" s="6">
        <v>56736000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16499866</v>
      </c>
      <c r="F8" s="8">
        <v>16500000</v>
      </c>
      <c r="G8" s="8">
        <v>1679309</v>
      </c>
      <c r="H8" s="8">
        <v>1906496</v>
      </c>
      <c r="I8" s="8">
        <v>895804</v>
      </c>
      <c r="J8" s="8">
        <v>4481609</v>
      </c>
      <c r="K8" s="8">
        <v>2435463</v>
      </c>
      <c r="L8" s="8">
        <v>2141096</v>
      </c>
      <c r="M8" s="8">
        <v>1839199</v>
      </c>
      <c r="N8" s="8">
        <v>6415758</v>
      </c>
      <c r="O8" s="8">
        <v>2685616</v>
      </c>
      <c r="P8" s="8">
        <v>2888065</v>
      </c>
      <c r="Q8" s="8">
        <v>2123508</v>
      </c>
      <c r="R8" s="8">
        <v>7697189</v>
      </c>
      <c r="S8" s="8">
        <v>2255824</v>
      </c>
      <c r="T8" s="8">
        <v>2255824</v>
      </c>
      <c r="U8" s="8">
        <v>2255824</v>
      </c>
      <c r="V8" s="8">
        <v>6767472</v>
      </c>
      <c r="W8" s="8">
        <v>25362028</v>
      </c>
      <c r="X8" s="8">
        <v>16199868</v>
      </c>
      <c r="Y8" s="8">
        <v>9162160</v>
      </c>
      <c r="Z8" s="2">
        <v>56.56</v>
      </c>
      <c r="AA8" s="6">
        <v>16500000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11361721</v>
      </c>
      <c r="F9" s="8">
        <v>11362000</v>
      </c>
      <c r="G9" s="8">
        <v>1052762</v>
      </c>
      <c r="H9" s="8">
        <v>701333</v>
      </c>
      <c r="I9" s="8">
        <v>959604</v>
      </c>
      <c r="J9" s="8">
        <v>2713699</v>
      </c>
      <c r="K9" s="8">
        <v>944151</v>
      </c>
      <c r="L9" s="8">
        <v>944875</v>
      </c>
      <c r="M9" s="8">
        <v>921990</v>
      </c>
      <c r="N9" s="8">
        <v>2811016</v>
      </c>
      <c r="O9" s="8">
        <v>927357</v>
      </c>
      <c r="P9" s="8">
        <v>915745</v>
      </c>
      <c r="Q9" s="8">
        <v>916040</v>
      </c>
      <c r="R9" s="8">
        <v>2759142</v>
      </c>
      <c r="S9" s="8">
        <v>904464</v>
      </c>
      <c r="T9" s="8">
        <v>844464</v>
      </c>
      <c r="U9" s="8">
        <v>844464</v>
      </c>
      <c r="V9" s="8">
        <v>2593392</v>
      </c>
      <c r="W9" s="8">
        <v>10877249</v>
      </c>
      <c r="X9" s="8">
        <v>11261724</v>
      </c>
      <c r="Y9" s="8">
        <v>-384475</v>
      </c>
      <c r="Z9" s="2">
        <v>-3.41</v>
      </c>
      <c r="AA9" s="6">
        <v>11362000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8375205</v>
      </c>
      <c r="F10" s="26">
        <v>8375000</v>
      </c>
      <c r="G10" s="26">
        <v>765021</v>
      </c>
      <c r="H10" s="26">
        <v>701333</v>
      </c>
      <c r="I10" s="26">
        <v>697335</v>
      </c>
      <c r="J10" s="26">
        <v>2163689</v>
      </c>
      <c r="K10" s="26">
        <v>689905</v>
      </c>
      <c r="L10" s="26">
        <v>685710</v>
      </c>
      <c r="M10" s="26">
        <v>670054</v>
      </c>
      <c r="N10" s="26">
        <v>2045669</v>
      </c>
      <c r="O10" s="26">
        <v>675159</v>
      </c>
      <c r="P10" s="26">
        <v>680400</v>
      </c>
      <c r="Q10" s="26">
        <v>670485</v>
      </c>
      <c r="R10" s="26">
        <v>2026044</v>
      </c>
      <c r="S10" s="26">
        <v>655064</v>
      </c>
      <c r="T10" s="26">
        <v>635064</v>
      </c>
      <c r="U10" s="26">
        <v>635064</v>
      </c>
      <c r="V10" s="26">
        <v>1925192</v>
      </c>
      <c r="W10" s="26">
        <v>8160594</v>
      </c>
      <c r="X10" s="26">
        <v>8175204</v>
      </c>
      <c r="Y10" s="26">
        <v>-14610</v>
      </c>
      <c r="Z10" s="27">
        <v>-0.18</v>
      </c>
      <c r="AA10" s="28">
        <v>8375000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322026</v>
      </c>
      <c r="H14" s="8">
        <v>342177</v>
      </c>
      <c r="I14" s="8">
        <v>365382</v>
      </c>
      <c r="J14" s="8">
        <v>1029585</v>
      </c>
      <c r="K14" s="8">
        <v>377815</v>
      </c>
      <c r="L14" s="8">
        <v>402501</v>
      </c>
      <c r="M14" s="8">
        <v>423298</v>
      </c>
      <c r="N14" s="8">
        <v>1203614</v>
      </c>
      <c r="O14" s="8">
        <v>443567</v>
      </c>
      <c r="P14" s="8">
        <v>469661</v>
      </c>
      <c r="Q14" s="8">
        <v>496797</v>
      </c>
      <c r="R14" s="8">
        <v>1410025</v>
      </c>
      <c r="S14" s="8">
        <v>517133</v>
      </c>
      <c r="T14" s="8">
        <v>517133</v>
      </c>
      <c r="U14" s="8">
        <v>517133</v>
      </c>
      <c r="V14" s="8">
        <v>1551399</v>
      </c>
      <c r="W14" s="8">
        <v>5194623</v>
      </c>
      <c r="X14" s="8"/>
      <c r="Y14" s="8">
        <v>5194623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86261000</v>
      </c>
      <c r="F19" s="8">
        <v>38163000</v>
      </c>
      <c r="G19" s="8">
        <v>34257000</v>
      </c>
      <c r="H19" s="8">
        <v>1548456</v>
      </c>
      <c r="I19" s="8">
        <v>49462</v>
      </c>
      <c r="J19" s="8">
        <v>35854918</v>
      </c>
      <c r="K19" s="8">
        <v>0</v>
      </c>
      <c r="L19" s="8">
        <v>367000</v>
      </c>
      <c r="M19" s="8">
        <v>27501000</v>
      </c>
      <c r="N19" s="8">
        <v>27868000</v>
      </c>
      <c r="O19" s="8">
        <v>0</v>
      </c>
      <c r="P19" s="8">
        <v>368000</v>
      </c>
      <c r="Q19" s="8">
        <v>22344000</v>
      </c>
      <c r="R19" s="8">
        <v>22712000</v>
      </c>
      <c r="S19" s="8">
        <v>0</v>
      </c>
      <c r="T19" s="8">
        <v>0</v>
      </c>
      <c r="U19" s="8">
        <v>0</v>
      </c>
      <c r="V19" s="8">
        <v>0</v>
      </c>
      <c r="W19" s="8">
        <v>86434918</v>
      </c>
      <c r="X19" s="8">
        <v>86261004</v>
      </c>
      <c r="Y19" s="8">
        <v>173914</v>
      </c>
      <c r="Z19" s="2">
        <v>0.2</v>
      </c>
      <c r="AA19" s="6">
        <v>38163000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23188816</v>
      </c>
      <c r="F20" s="26">
        <v>62775000</v>
      </c>
      <c r="G20" s="26">
        <v>105019</v>
      </c>
      <c r="H20" s="26">
        <v>62749</v>
      </c>
      <c r="I20" s="26">
        <v>65845</v>
      </c>
      <c r="J20" s="26">
        <v>233613</v>
      </c>
      <c r="K20" s="26">
        <v>63934</v>
      </c>
      <c r="L20" s="26">
        <v>60166</v>
      </c>
      <c r="M20" s="26">
        <v>63339</v>
      </c>
      <c r="N20" s="26">
        <v>187439</v>
      </c>
      <c r="O20" s="26">
        <v>63988</v>
      </c>
      <c r="P20" s="26">
        <v>66233</v>
      </c>
      <c r="Q20" s="26">
        <v>60513</v>
      </c>
      <c r="R20" s="26">
        <v>190734</v>
      </c>
      <c r="S20" s="26">
        <v>54905</v>
      </c>
      <c r="T20" s="26">
        <v>54905</v>
      </c>
      <c r="U20" s="26">
        <v>54905</v>
      </c>
      <c r="V20" s="26">
        <v>164715</v>
      </c>
      <c r="W20" s="26">
        <v>776501</v>
      </c>
      <c r="X20" s="26">
        <v>23130000</v>
      </c>
      <c r="Y20" s="26">
        <v>-22353499</v>
      </c>
      <c r="Z20" s="27">
        <v>-96.64</v>
      </c>
      <c r="AA20" s="28">
        <v>62775000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217961608</v>
      </c>
      <c r="F22" s="35">
        <f t="shared" si="0"/>
        <v>209450000</v>
      </c>
      <c r="G22" s="35">
        <f t="shared" si="0"/>
        <v>38181137</v>
      </c>
      <c r="H22" s="35">
        <f t="shared" si="0"/>
        <v>6500049</v>
      </c>
      <c r="I22" s="35">
        <f t="shared" si="0"/>
        <v>4549501</v>
      </c>
      <c r="J22" s="35">
        <f t="shared" si="0"/>
        <v>49230687</v>
      </c>
      <c r="K22" s="35">
        <f t="shared" si="0"/>
        <v>6000620</v>
      </c>
      <c r="L22" s="35">
        <f t="shared" si="0"/>
        <v>6109896</v>
      </c>
      <c r="M22" s="35">
        <f t="shared" si="0"/>
        <v>32815765</v>
      </c>
      <c r="N22" s="35">
        <f t="shared" si="0"/>
        <v>44926281</v>
      </c>
      <c r="O22" s="35">
        <f t="shared" si="0"/>
        <v>6573592</v>
      </c>
      <c r="P22" s="35">
        <f t="shared" si="0"/>
        <v>6814008</v>
      </c>
      <c r="Q22" s="35">
        <f t="shared" si="0"/>
        <v>27864313</v>
      </c>
      <c r="R22" s="35">
        <f t="shared" si="0"/>
        <v>41251913</v>
      </c>
      <c r="S22" s="35">
        <f t="shared" si="0"/>
        <v>6145712</v>
      </c>
      <c r="T22" s="35">
        <f t="shared" si="0"/>
        <v>6065712</v>
      </c>
      <c r="U22" s="35">
        <f t="shared" si="0"/>
        <v>6065712</v>
      </c>
      <c r="V22" s="35">
        <f t="shared" si="0"/>
        <v>18277136</v>
      </c>
      <c r="W22" s="35">
        <f t="shared" si="0"/>
        <v>153686017</v>
      </c>
      <c r="X22" s="35">
        <f t="shared" si="0"/>
        <v>209150700</v>
      </c>
      <c r="Y22" s="35">
        <f t="shared" si="0"/>
        <v>-55464683</v>
      </c>
      <c r="Z22" s="36">
        <f>+IF(X22&lt;&gt;0,+(Y22/X22)*100,0)</f>
        <v>-26.51900423952681</v>
      </c>
      <c r="AA22" s="33">
        <f>SUM(AA5:AA21)</f>
        <v>209450000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78873618</v>
      </c>
      <c r="F25" s="8">
        <v>79179000</v>
      </c>
      <c r="G25" s="8">
        <v>7342098</v>
      </c>
      <c r="H25" s="8">
        <v>7579627</v>
      </c>
      <c r="I25" s="8">
        <v>7503494</v>
      </c>
      <c r="J25" s="8">
        <v>22425219</v>
      </c>
      <c r="K25" s="8">
        <v>7428142</v>
      </c>
      <c r="L25" s="8">
        <v>7441234</v>
      </c>
      <c r="M25" s="8">
        <v>7582043</v>
      </c>
      <c r="N25" s="8">
        <v>22451419</v>
      </c>
      <c r="O25" s="8">
        <v>7724865</v>
      </c>
      <c r="P25" s="8">
        <v>7715110</v>
      </c>
      <c r="Q25" s="8">
        <v>7429812</v>
      </c>
      <c r="R25" s="8">
        <v>22869787</v>
      </c>
      <c r="S25" s="8">
        <v>7858487</v>
      </c>
      <c r="T25" s="8">
        <v>7758487</v>
      </c>
      <c r="U25" s="8">
        <v>7758487</v>
      </c>
      <c r="V25" s="8">
        <v>23375461</v>
      </c>
      <c r="W25" s="8">
        <v>91121886</v>
      </c>
      <c r="X25" s="8">
        <v>80794908</v>
      </c>
      <c r="Y25" s="8">
        <v>10326978</v>
      </c>
      <c r="Z25" s="2">
        <v>12.78</v>
      </c>
      <c r="AA25" s="6">
        <v>79179000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4500000</v>
      </c>
      <c r="F26" s="8">
        <v>0</v>
      </c>
      <c r="G26" s="8">
        <v>375000</v>
      </c>
      <c r="H26" s="8">
        <v>375000</v>
      </c>
      <c r="I26" s="8">
        <v>375000</v>
      </c>
      <c r="J26" s="8">
        <v>1125000</v>
      </c>
      <c r="K26" s="8">
        <v>375000</v>
      </c>
      <c r="L26" s="8">
        <v>375000</v>
      </c>
      <c r="M26" s="8">
        <v>375000</v>
      </c>
      <c r="N26" s="8">
        <v>1125000</v>
      </c>
      <c r="O26" s="8">
        <v>375000</v>
      </c>
      <c r="P26" s="8">
        <v>375000</v>
      </c>
      <c r="Q26" s="8">
        <v>375000</v>
      </c>
      <c r="R26" s="8">
        <v>1125000</v>
      </c>
      <c r="S26" s="8">
        <v>375000</v>
      </c>
      <c r="T26" s="8">
        <v>375000</v>
      </c>
      <c r="U26" s="8">
        <v>375000</v>
      </c>
      <c r="V26" s="8">
        <v>1125000</v>
      </c>
      <c r="W26" s="8">
        <v>4500000</v>
      </c>
      <c r="X26" s="8">
        <v>4500000</v>
      </c>
      <c r="Y26" s="8">
        <v>0</v>
      </c>
      <c r="Z26" s="2">
        <v>0</v>
      </c>
      <c r="AA26" s="6">
        <v>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78009937</v>
      </c>
      <c r="F28" s="8">
        <v>69287000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77731284</v>
      </c>
      <c r="Y28" s="8">
        <v>-77731284</v>
      </c>
      <c r="Z28" s="2">
        <v>-100</v>
      </c>
      <c r="AA28" s="6">
        <v>69287000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59546158</v>
      </c>
      <c r="F30" s="8">
        <v>59546000</v>
      </c>
      <c r="G30" s="8">
        <v>2226793</v>
      </c>
      <c r="H30" s="8">
        <v>3306531</v>
      </c>
      <c r="I30" s="8">
        <v>3118622</v>
      </c>
      <c r="J30" s="8">
        <v>8651946</v>
      </c>
      <c r="K30" s="8">
        <v>3300446</v>
      </c>
      <c r="L30" s="8">
        <v>3562997</v>
      </c>
      <c r="M30" s="8">
        <v>3344125</v>
      </c>
      <c r="N30" s="8">
        <v>10207568</v>
      </c>
      <c r="O30" s="8">
        <v>3993125</v>
      </c>
      <c r="P30" s="8">
        <v>3865585</v>
      </c>
      <c r="Q30" s="8">
        <v>3328741</v>
      </c>
      <c r="R30" s="8">
        <v>11187451</v>
      </c>
      <c r="S30" s="8">
        <v>3328741</v>
      </c>
      <c r="T30" s="8">
        <v>3328741</v>
      </c>
      <c r="U30" s="8">
        <v>3328741</v>
      </c>
      <c r="V30" s="8">
        <v>9986223</v>
      </c>
      <c r="W30" s="8">
        <v>40033188</v>
      </c>
      <c r="X30" s="8">
        <v>59882556</v>
      </c>
      <c r="Y30" s="8">
        <v>-19849368</v>
      </c>
      <c r="Z30" s="2">
        <v>-33.15</v>
      </c>
      <c r="AA30" s="6">
        <v>59546000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75042095</v>
      </c>
      <c r="F34" s="8">
        <v>79237000</v>
      </c>
      <c r="G34" s="8">
        <v>860071</v>
      </c>
      <c r="H34" s="8">
        <v>2785595</v>
      </c>
      <c r="I34" s="8">
        <v>1528246</v>
      </c>
      <c r="J34" s="8">
        <v>5173912</v>
      </c>
      <c r="K34" s="8">
        <v>2427898</v>
      </c>
      <c r="L34" s="8">
        <v>2110812</v>
      </c>
      <c r="M34" s="8">
        <v>6475231</v>
      </c>
      <c r="N34" s="8">
        <v>11013941</v>
      </c>
      <c r="O34" s="8">
        <v>1626212</v>
      </c>
      <c r="P34" s="8">
        <v>520475</v>
      </c>
      <c r="Q34" s="8">
        <v>2622820</v>
      </c>
      <c r="R34" s="8">
        <v>4769507</v>
      </c>
      <c r="S34" s="8">
        <v>856093</v>
      </c>
      <c r="T34" s="8">
        <v>856093</v>
      </c>
      <c r="U34" s="8">
        <v>856093</v>
      </c>
      <c r="V34" s="8">
        <v>2568279</v>
      </c>
      <c r="W34" s="8">
        <v>23525639</v>
      </c>
      <c r="X34" s="8">
        <v>63968484</v>
      </c>
      <c r="Y34" s="8">
        <v>-40442845</v>
      </c>
      <c r="Z34" s="2">
        <v>-63.22</v>
      </c>
      <c r="AA34" s="6">
        <v>79237000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295971808</v>
      </c>
      <c r="F36" s="35">
        <f t="shared" si="1"/>
        <v>287249000</v>
      </c>
      <c r="G36" s="35">
        <f t="shared" si="1"/>
        <v>10803962</v>
      </c>
      <c r="H36" s="35">
        <f t="shared" si="1"/>
        <v>14046753</v>
      </c>
      <c r="I36" s="35">
        <f t="shared" si="1"/>
        <v>12525362</v>
      </c>
      <c r="J36" s="35">
        <f t="shared" si="1"/>
        <v>37376077</v>
      </c>
      <c r="K36" s="35">
        <f t="shared" si="1"/>
        <v>13531486</v>
      </c>
      <c r="L36" s="35">
        <f t="shared" si="1"/>
        <v>13490043</v>
      </c>
      <c r="M36" s="35">
        <f t="shared" si="1"/>
        <v>17776399</v>
      </c>
      <c r="N36" s="35">
        <f t="shared" si="1"/>
        <v>44797928</v>
      </c>
      <c r="O36" s="35">
        <f t="shared" si="1"/>
        <v>13719202</v>
      </c>
      <c r="P36" s="35">
        <f t="shared" si="1"/>
        <v>12476170</v>
      </c>
      <c r="Q36" s="35">
        <f t="shared" si="1"/>
        <v>13756373</v>
      </c>
      <c r="R36" s="35">
        <f t="shared" si="1"/>
        <v>39951745</v>
      </c>
      <c r="S36" s="35">
        <f t="shared" si="1"/>
        <v>12418321</v>
      </c>
      <c r="T36" s="35">
        <f t="shared" si="1"/>
        <v>12318321</v>
      </c>
      <c r="U36" s="35">
        <f t="shared" si="1"/>
        <v>12318321</v>
      </c>
      <c r="V36" s="35">
        <f t="shared" si="1"/>
        <v>37054963</v>
      </c>
      <c r="W36" s="35">
        <f t="shared" si="1"/>
        <v>159180713</v>
      </c>
      <c r="X36" s="35">
        <f t="shared" si="1"/>
        <v>286877232</v>
      </c>
      <c r="Y36" s="35">
        <f t="shared" si="1"/>
        <v>-127696519</v>
      </c>
      <c r="Z36" s="36">
        <f>+IF(X36&lt;&gt;0,+(Y36/X36)*100,0)</f>
        <v>-44.51260147406888</v>
      </c>
      <c r="AA36" s="33">
        <f>SUM(AA25:AA35)</f>
        <v>287249000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-78010200</v>
      </c>
      <c r="F38" s="48">
        <f t="shared" si="2"/>
        <v>-77799000</v>
      </c>
      <c r="G38" s="48">
        <f t="shared" si="2"/>
        <v>27377175</v>
      </c>
      <c r="H38" s="48">
        <f t="shared" si="2"/>
        <v>-7546704</v>
      </c>
      <c r="I38" s="48">
        <f t="shared" si="2"/>
        <v>-7975861</v>
      </c>
      <c r="J38" s="48">
        <f t="shared" si="2"/>
        <v>11854610</v>
      </c>
      <c r="K38" s="48">
        <f t="shared" si="2"/>
        <v>-7530866</v>
      </c>
      <c r="L38" s="48">
        <f t="shared" si="2"/>
        <v>-7380147</v>
      </c>
      <c r="M38" s="48">
        <f t="shared" si="2"/>
        <v>15039366</v>
      </c>
      <c r="N38" s="48">
        <f t="shared" si="2"/>
        <v>128353</v>
      </c>
      <c r="O38" s="48">
        <f t="shared" si="2"/>
        <v>-7145610</v>
      </c>
      <c r="P38" s="48">
        <f t="shared" si="2"/>
        <v>-5662162</v>
      </c>
      <c r="Q38" s="48">
        <f t="shared" si="2"/>
        <v>14107940</v>
      </c>
      <c r="R38" s="48">
        <f t="shared" si="2"/>
        <v>1300168</v>
      </c>
      <c r="S38" s="48">
        <f t="shared" si="2"/>
        <v>-6272609</v>
      </c>
      <c r="T38" s="48">
        <f t="shared" si="2"/>
        <v>-6252609</v>
      </c>
      <c r="U38" s="48">
        <f t="shared" si="2"/>
        <v>-6252609</v>
      </c>
      <c r="V38" s="48">
        <f t="shared" si="2"/>
        <v>-18777827</v>
      </c>
      <c r="W38" s="48">
        <f t="shared" si="2"/>
        <v>-5494696</v>
      </c>
      <c r="X38" s="48">
        <f>IF(F22=F36,0,X22-X36)</f>
        <v>-77726532</v>
      </c>
      <c r="Y38" s="48">
        <f t="shared" si="2"/>
        <v>72231836</v>
      </c>
      <c r="Z38" s="49">
        <f>+IF(X38&lt;&gt;0,+(Y38/X38)*100,0)</f>
        <v>-92.93073309896292</v>
      </c>
      <c r="AA38" s="46">
        <f>+AA22-AA36</f>
        <v>-77799000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8512000</v>
      </c>
      <c r="G39" s="8">
        <v>6025000</v>
      </c>
      <c r="H39" s="8">
        <v>558561</v>
      </c>
      <c r="I39" s="8">
        <v>0</v>
      </c>
      <c r="J39" s="8">
        <v>6583561</v>
      </c>
      <c r="K39" s="8">
        <v>0</v>
      </c>
      <c r="L39" s="8">
        <v>2229432</v>
      </c>
      <c r="M39" s="8">
        <v>9269000</v>
      </c>
      <c r="N39" s="8">
        <v>11498432</v>
      </c>
      <c r="O39" s="8">
        <v>1800887</v>
      </c>
      <c r="P39" s="8">
        <v>0</v>
      </c>
      <c r="Q39" s="8">
        <v>8286000</v>
      </c>
      <c r="R39" s="8">
        <v>10086887</v>
      </c>
      <c r="S39" s="8">
        <v>0</v>
      </c>
      <c r="T39" s="8">
        <v>0</v>
      </c>
      <c r="U39" s="8">
        <v>0</v>
      </c>
      <c r="V39" s="8">
        <v>0</v>
      </c>
      <c r="W39" s="8">
        <v>28168880</v>
      </c>
      <c r="X39" s="8"/>
      <c r="Y39" s="8">
        <v>28168880</v>
      </c>
      <c r="Z39" s="2">
        <v>0</v>
      </c>
      <c r="AA39" s="6">
        <v>8512000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-78010200</v>
      </c>
      <c r="F42" s="57">
        <f t="shared" si="3"/>
        <v>-69287000</v>
      </c>
      <c r="G42" s="57">
        <f t="shared" si="3"/>
        <v>33402175</v>
      </c>
      <c r="H42" s="57">
        <f t="shared" si="3"/>
        <v>-6988143</v>
      </c>
      <c r="I42" s="57">
        <f t="shared" si="3"/>
        <v>-7975861</v>
      </c>
      <c r="J42" s="57">
        <f t="shared" si="3"/>
        <v>18438171</v>
      </c>
      <c r="K42" s="57">
        <f t="shared" si="3"/>
        <v>-7530866</v>
      </c>
      <c r="L42" s="57">
        <f t="shared" si="3"/>
        <v>-5150715</v>
      </c>
      <c r="M42" s="57">
        <f t="shared" si="3"/>
        <v>24308366</v>
      </c>
      <c r="N42" s="57">
        <f t="shared" si="3"/>
        <v>11626785</v>
      </c>
      <c r="O42" s="57">
        <f t="shared" si="3"/>
        <v>-5344723</v>
      </c>
      <c r="P42" s="57">
        <f t="shared" si="3"/>
        <v>-5662162</v>
      </c>
      <c r="Q42" s="57">
        <f t="shared" si="3"/>
        <v>22393940</v>
      </c>
      <c r="R42" s="57">
        <f t="shared" si="3"/>
        <v>11387055</v>
      </c>
      <c r="S42" s="57">
        <f t="shared" si="3"/>
        <v>-6272609</v>
      </c>
      <c r="T42" s="57">
        <f t="shared" si="3"/>
        <v>-6252609</v>
      </c>
      <c r="U42" s="57">
        <f t="shared" si="3"/>
        <v>-6252609</v>
      </c>
      <c r="V42" s="57">
        <f t="shared" si="3"/>
        <v>-18777827</v>
      </c>
      <c r="W42" s="57">
        <f t="shared" si="3"/>
        <v>22674184</v>
      </c>
      <c r="X42" s="57">
        <f t="shared" si="3"/>
        <v>-77726532</v>
      </c>
      <c r="Y42" s="57">
        <f t="shared" si="3"/>
        <v>100400716</v>
      </c>
      <c r="Z42" s="58">
        <f>+IF(X42&lt;&gt;0,+(Y42/X42)*100,0)</f>
        <v>-129.17174279691264</v>
      </c>
      <c r="AA42" s="55">
        <f>SUM(AA38:AA41)</f>
        <v>-69287000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-78010200</v>
      </c>
      <c r="F44" s="65">
        <f t="shared" si="4"/>
        <v>-69287000</v>
      </c>
      <c r="G44" s="65">
        <f t="shared" si="4"/>
        <v>33402175</v>
      </c>
      <c r="H44" s="65">
        <f t="shared" si="4"/>
        <v>-6988143</v>
      </c>
      <c r="I44" s="65">
        <f t="shared" si="4"/>
        <v>-7975861</v>
      </c>
      <c r="J44" s="65">
        <f t="shared" si="4"/>
        <v>18438171</v>
      </c>
      <c r="K44" s="65">
        <f t="shared" si="4"/>
        <v>-7530866</v>
      </c>
      <c r="L44" s="65">
        <f t="shared" si="4"/>
        <v>-5150715</v>
      </c>
      <c r="M44" s="65">
        <f t="shared" si="4"/>
        <v>24308366</v>
      </c>
      <c r="N44" s="65">
        <f t="shared" si="4"/>
        <v>11626785</v>
      </c>
      <c r="O44" s="65">
        <f t="shared" si="4"/>
        <v>-5344723</v>
      </c>
      <c r="P44" s="65">
        <f t="shared" si="4"/>
        <v>-5662162</v>
      </c>
      <c r="Q44" s="65">
        <f t="shared" si="4"/>
        <v>22393940</v>
      </c>
      <c r="R44" s="65">
        <f t="shared" si="4"/>
        <v>11387055</v>
      </c>
      <c r="S44" s="65">
        <f t="shared" si="4"/>
        <v>-6272609</v>
      </c>
      <c r="T44" s="65">
        <f t="shared" si="4"/>
        <v>-6252609</v>
      </c>
      <c r="U44" s="65">
        <f t="shared" si="4"/>
        <v>-6252609</v>
      </c>
      <c r="V44" s="65">
        <f t="shared" si="4"/>
        <v>-18777827</v>
      </c>
      <c r="W44" s="65">
        <f t="shared" si="4"/>
        <v>22674184</v>
      </c>
      <c r="X44" s="65">
        <f t="shared" si="4"/>
        <v>-77726532</v>
      </c>
      <c r="Y44" s="65">
        <f t="shared" si="4"/>
        <v>100400716</v>
      </c>
      <c r="Z44" s="66">
        <f>+IF(X44&lt;&gt;0,+(Y44/X44)*100,0)</f>
        <v>-129.17174279691264</v>
      </c>
      <c r="AA44" s="63">
        <f>+AA42-AA43</f>
        <v>-69287000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-78010200</v>
      </c>
      <c r="F46" s="57">
        <f t="shared" si="5"/>
        <v>-69287000</v>
      </c>
      <c r="G46" s="57">
        <f t="shared" si="5"/>
        <v>33402175</v>
      </c>
      <c r="H46" s="57">
        <f t="shared" si="5"/>
        <v>-6988143</v>
      </c>
      <c r="I46" s="57">
        <f t="shared" si="5"/>
        <v>-7975861</v>
      </c>
      <c r="J46" s="57">
        <f t="shared" si="5"/>
        <v>18438171</v>
      </c>
      <c r="K46" s="57">
        <f t="shared" si="5"/>
        <v>-7530866</v>
      </c>
      <c r="L46" s="57">
        <f t="shared" si="5"/>
        <v>-5150715</v>
      </c>
      <c r="M46" s="57">
        <f t="shared" si="5"/>
        <v>24308366</v>
      </c>
      <c r="N46" s="57">
        <f t="shared" si="5"/>
        <v>11626785</v>
      </c>
      <c r="O46" s="57">
        <f t="shared" si="5"/>
        <v>-5344723</v>
      </c>
      <c r="P46" s="57">
        <f t="shared" si="5"/>
        <v>-5662162</v>
      </c>
      <c r="Q46" s="57">
        <f t="shared" si="5"/>
        <v>22393940</v>
      </c>
      <c r="R46" s="57">
        <f t="shared" si="5"/>
        <v>11387055</v>
      </c>
      <c r="S46" s="57">
        <f t="shared" si="5"/>
        <v>-6272609</v>
      </c>
      <c r="T46" s="57">
        <f t="shared" si="5"/>
        <v>-6252609</v>
      </c>
      <c r="U46" s="57">
        <f t="shared" si="5"/>
        <v>-6252609</v>
      </c>
      <c r="V46" s="57">
        <f t="shared" si="5"/>
        <v>-18777827</v>
      </c>
      <c r="W46" s="57">
        <f t="shared" si="5"/>
        <v>22674184</v>
      </c>
      <c r="X46" s="57">
        <f t="shared" si="5"/>
        <v>-77726532</v>
      </c>
      <c r="Y46" s="57">
        <f t="shared" si="5"/>
        <v>100400716</v>
      </c>
      <c r="Z46" s="58">
        <f>+IF(X46&lt;&gt;0,+(Y46/X46)*100,0)</f>
        <v>-129.17174279691264</v>
      </c>
      <c r="AA46" s="55">
        <f>SUM(AA44:AA45)</f>
        <v>-69287000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-78010200</v>
      </c>
      <c r="F48" s="73">
        <f t="shared" si="6"/>
        <v>-69287000</v>
      </c>
      <c r="G48" s="73">
        <f t="shared" si="6"/>
        <v>33402175</v>
      </c>
      <c r="H48" s="74">
        <f t="shared" si="6"/>
        <v>-6988143</v>
      </c>
      <c r="I48" s="74">
        <f t="shared" si="6"/>
        <v>-7975861</v>
      </c>
      <c r="J48" s="74">
        <f t="shared" si="6"/>
        <v>18438171</v>
      </c>
      <c r="K48" s="74">
        <f t="shared" si="6"/>
        <v>-7530866</v>
      </c>
      <c r="L48" s="74">
        <f t="shared" si="6"/>
        <v>-5150715</v>
      </c>
      <c r="M48" s="73">
        <f t="shared" si="6"/>
        <v>24308366</v>
      </c>
      <c r="N48" s="73">
        <f t="shared" si="6"/>
        <v>11626785</v>
      </c>
      <c r="O48" s="74">
        <f t="shared" si="6"/>
        <v>-5344723</v>
      </c>
      <c r="P48" s="74">
        <f t="shared" si="6"/>
        <v>-5662162</v>
      </c>
      <c r="Q48" s="74">
        <f t="shared" si="6"/>
        <v>22393940</v>
      </c>
      <c r="R48" s="74">
        <f t="shared" si="6"/>
        <v>11387055</v>
      </c>
      <c r="S48" s="74">
        <f t="shared" si="6"/>
        <v>-6272609</v>
      </c>
      <c r="T48" s="73">
        <f t="shared" si="6"/>
        <v>-6252609</v>
      </c>
      <c r="U48" s="73">
        <f t="shared" si="6"/>
        <v>-6252609</v>
      </c>
      <c r="V48" s="74">
        <f t="shared" si="6"/>
        <v>-18777827</v>
      </c>
      <c r="W48" s="74">
        <f t="shared" si="6"/>
        <v>22674184</v>
      </c>
      <c r="X48" s="74">
        <f t="shared" si="6"/>
        <v>-77726532</v>
      </c>
      <c r="Y48" s="74">
        <f t="shared" si="6"/>
        <v>100400716</v>
      </c>
      <c r="Z48" s="75">
        <f>+IF(X48&lt;&gt;0,+(Y48/X48)*100,0)</f>
        <v>-129.17174279691264</v>
      </c>
      <c r="AA48" s="76">
        <f>SUM(AA46:AA47)</f>
        <v>-69287000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2818522</v>
      </c>
      <c r="D13" s="6">
        <v>0</v>
      </c>
      <c r="E13" s="7">
        <v>2144522</v>
      </c>
      <c r="F13" s="8">
        <v>2151022</v>
      </c>
      <c r="G13" s="8">
        <v>50352</v>
      </c>
      <c r="H13" s="8">
        <v>31935</v>
      </c>
      <c r="I13" s="8">
        <v>179891</v>
      </c>
      <c r="J13" s="8">
        <v>262178</v>
      </c>
      <c r="K13" s="8">
        <v>593101</v>
      </c>
      <c r="L13" s="8">
        <v>224627</v>
      </c>
      <c r="M13" s="8">
        <v>230218</v>
      </c>
      <c r="N13" s="8">
        <v>1047946</v>
      </c>
      <c r="O13" s="8">
        <v>462443</v>
      </c>
      <c r="P13" s="8">
        <v>85289</v>
      </c>
      <c r="Q13" s="8">
        <v>465006</v>
      </c>
      <c r="R13" s="8">
        <v>1012738</v>
      </c>
      <c r="S13" s="8">
        <v>54665</v>
      </c>
      <c r="T13" s="8">
        <v>436633</v>
      </c>
      <c r="U13" s="8">
        <v>436633</v>
      </c>
      <c r="V13" s="8">
        <v>927931</v>
      </c>
      <c r="W13" s="8">
        <v>3250793</v>
      </c>
      <c r="X13" s="8">
        <v>2144522</v>
      </c>
      <c r="Y13" s="8">
        <v>1106271</v>
      </c>
      <c r="Z13" s="2">
        <v>51.59</v>
      </c>
      <c r="AA13" s="6">
        <v>2151022</v>
      </c>
    </row>
    <row r="14" spans="1:27" ht="13.5">
      <c r="A14" s="23" t="s">
        <v>41</v>
      </c>
      <c r="B14" s="29"/>
      <c r="C14" s="6">
        <v>1141575</v>
      </c>
      <c r="D14" s="6">
        <v>0</v>
      </c>
      <c r="E14" s="7">
        <v>305014</v>
      </c>
      <c r="F14" s="8">
        <v>375000</v>
      </c>
      <c r="G14" s="8">
        <v>60598</v>
      </c>
      <c r="H14" s="8">
        <v>60598</v>
      </c>
      <c r="I14" s="8">
        <v>60533</v>
      </c>
      <c r="J14" s="8">
        <v>181729</v>
      </c>
      <c r="K14" s="8">
        <v>62180</v>
      </c>
      <c r="L14" s="8">
        <v>61619</v>
      </c>
      <c r="M14" s="8">
        <v>61619</v>
      </c>
      <c r="N14" s="8">
        <v>185418</v>
      </c>
      <c r="O14" s="8">
        <v>62102</v>
      </c>
      <c r="P14" s="8">
        <v>61514</v>
      </c>
      <c r="Q14" s="8">
        <v>61514</v>
      </c>
      <c r="R14" s="8">
        <v>185130</v>
      </c>
      <c r="S14" s="8">
        <v>61483</v>
      </c>
      <c r="T14" s="8">
        <v>61447</v>
      </c>
      <c r="U14" s="8">
        <v>61447</v>
      </c>
      <c r="V14" s="8">
        <v>184377</v>
      </c>
      <c r="W14" s="8">
        <v>736654</v>
      </c>
      <c r="X14" s="8">
        <v>305014</v>
      </c>
      <c r="Y14" s="8">
        <v>431640</v>
      </c>
      <c r="Z14" s="2">
        <v>141.51</v>
      </c>
      <c r="AA14" s="6">
        <v>375000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103760000</v>
      </c>
      <c r="D19" s="6">
        <v>0</v>
      </c>
      <c r="E19" s="7">
        <v>108706000</v>
      </c>
      <c r="F19" s="8">
        <v>108706000</v>
      </c>
      <c r="G19" s="8">
        <v>42711000</v>
      </c>
      <c r="H19" s="8">
        <v>2690068</v>
      </c>
      <c r="I19" s="8">
        <v>0</v>
      </c>
      <c r="J19" s="8">
        <v>45401068</v>
      </c>
      <c r="K19" s="8">
        <v>0</v>
      </c>
      <c r="L19" s="8">
        <v>0</v>
      </c>
      <c r="M19" s="8">
        <v>34916000</v>
      </c>
      <c r="N19" s="8">
        <v>34916000</v>
      </c>
      <c r="O19" s="8">
        <v>0</v>
      </c>
      <c r="P19" s="8">
        <v>0</v>
      </c>
      <c r="Q19" s="8">
        <v>0</v>
      </c>
      <c r="R19" s="8">
        <v>0</v>
      </c>
      <c r="S19" s="8">
        <v>28370000</v>
      </c>
      <c r="T19" s="8">
        <v>0</v>
      </c>
      <c r="U19" s="8">
        <v>0</v>
      </c>
      <c r="V19" s="8">
        <v>28370000</v>
      </c>
      <c r="W19" s="8">
        <v>108687068</v>
      </c>
      <c r="X19" s="8">
        <v>108706000</v>
      </c>
      <c r="Y19" s="8">
        <v>-18932</v>
      </c>
      <c r="Z19" s="2">
        <v>-0.02</v>
      </c>
      <c r="AA19" s="6">
        <v>108706000</v>
      </c>
    </row>
    <row r="20" spans="1:27" ht="13.5">
      <c r="A20" s="23" t="s">
        <v>47</v>
      </c>
      <c r="B20" s="29"/>
      <c r="C20" s="6">
        <v>1123900</v>
      </c>
      <c r="D20" s="6">
        <v>0</v>
      </c>
      <c r="E20" s="7">
        <v>95000</v>
      </c>
      <c r="F20" s="26">
        <v>100000</v>
      </c>
      <c r="G20" s="26">
        <v>61591</v>
      </c>
      <c r="H20" s="26">
        <v>0</v>
      </c>
      <c r="I20" s="26">
        <v>11832</v>
      </c>
      <c r="J20" s="26">
        <v>73423</v>
      </c>
      <c r="K20" s="26">
        <v>82612</v>
      </c>
      <c r="L20" s="26">
        <v>34597</v>
      </c>
      <c r="M20" s="26">
        <v>0</v>
      </c>
      <c r="N20" s="26">
        <v>117209</v>
      </c>
      <c r="O20" s="26">
        <v>49684</v>
      </c>
      <c r="P20" s="26">
        <v>37833</v>
      </c>
      <c r="Q20" s="26">
        <v>20356</v>
      </c>
      <c r="R20" s="26">
        <v>107873</v>
      </c>
      <c r="S20" s="26">
        <v>12755</v>
      </c>
      <c r="T20" s="26">
        <v>7540</v>
      </c>
      <c r="U20" s="26">
        <v>7540</v>
      </c>
      <c r="V20" s="26">
        <v>27835</v>
      </c>
      <c r="W20" s="26">
        <v>326340</v>
      </c>
      <c r="X20" s="26">
        <v>95000</v>
      </c>
      <c r="Y20" s="26">
        <v>231340</v>
      </c>
      <c r="Z20" s="27">
        <v>243.52</v>
      </c>
      <c r="AA20" s="28">
        <v>100000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108843997</v>
      </c>
      <c r="D22" s="33">
        <f>SUM(D5:D21)</f>
        <v>0</v>
      </c>
      <c r="E22" s="34">
        <f t="shared" si="0"/>
        <v>111250536</v>
      </c>
      <c r="F22" s="35">
        <f t="shared" si="0"/>
        <v>111332022</v>
      </c>
      <c r="G22" s="35">
        <f t="shared" si="0"/>
        <v>42883541</v>
      </c>
      <c r="H22" s="35">
        <f t="shared" si="0"/>
        <v>2782601</v>
      </c>
      <c r="I22" s="35">
        <f t="shared" si="0"/>
        <v>252256</v>
      </c>
      <c r="J22" s="35">
        <f t="shared" si="0"/>
        <v>45918398</v>
      </c>
      <c r="K22" s="35">
        <f t="shared" si="0"/>
        <v>737893</v>
      </c>
      <c r="L22" s="35">
        <f t="shared" si="0"/>
        <v>320843</v>
      </c>
      <c r="M22" s="35">
        <f t="shared" si="0"/>
        <v>35207837</v>
      </c>
      <c r="N22" s="35">
        <f t="shared" si="0"/>
        <v>36266573</v>
      </c>
      <c r="O22" s="35">
        <f t="shared" si="0"/>
        <v>574229</v>
      </c>
      <c r="P22" s="35">
        <f t="shared" si="0"/>
        <v>184636</v>
      </c>
      <c r="Q22" s="35">
        <f t="shared" si="0"/>
        <v>546876</v>
      </c>
      <c r="R22" s="35">
        <f t="shared" si="0"/>
        <v>1305741</v>
      </c>
      <c r="S22" s="35">
        <f t="shared" si="0"/>
        <v>28498903</v>
      </c>
      <c r="T22" s="35">
        <f t="shared" si="0"/>
        <v>505620</v>
      </c>
      <c r="U22" s="35">
        <f t="shared" si="0"/>
        <v>505620</v>
      </c>
      <c r="V22" s="35">
        <f t="shared" si="0"/>
        <v>29510143</v>
      </c>
      <c r="W22" s="35">
        <f t="shared" si="0"/>
        <v>113000855</v>
      </c>
      <c r="X22" s="35">
        <f t="shared" si="0"/>
        <v>111250536</v>
      </c>
      <c r="Y22" s="35">
        <f t="shared" si="0"/>
        <v>1750319</v>
      </c>
      <c r="Z22" s="36">
        <f>+IF(X22&lt;&gt;0,+(Y22/X22)*100,0)</f>
        <v>1.5733128692521536</v>
      </c>
      <c r="AA22" s="33">
        <f>SUM(AA5:AA21)</f>
        <v>111332022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60740189</v>
      </c>
      <c r="D25" s="6">
        <v>0</v>
      </c>
      <c r="E25" s="7">
        <v>59029313</v>
      </c>
      <c r="F25" s="8">
        <v>59808731</v>
      </c>
      <c r="G25" s="8">
        <v>4613967</v>
      </c>
      <c r="H25" s="8">
        <v>4930131</v>
      </c>
      <c r="I25" s="8">
        <v>4903408</v>
      </c>
      <c r="J25" s="8">
        <v>14447506</v>
      </c>
      <c r="K25" s="8">
        <v>5693677</v>
      </c>
      <c r="L25" s="8">
        <v>4640974</v>
      </c>
      <c r="M25" s="8">
        <v>4582074</v>
      </c>
      <c r="N25" s="8">
        <v>14916725</v>
      </c>
      <c r="O25" s="8">
        <v>4766785</v>
      </c>
      <c r="P25" s="8">
        <v>4746244</v>
      </c>
      <c r="Q25" s="8">
        <v>4769453</v>
      </c>
      <c r="R25" s="8">
        <v>14282482</v>
      </c>
      <c r="S25" s="8">
        <v>4441067</v>
      </c>
      <c r="T25" s="8">
        <v>4519866</v>
      </c>
      <c r="U25" s="8">
        <v>3759584</v>
      </c>
      <c r="V25" s="8">
        <v>12720517</v>
      </c>
      <c r="W25" s="8">
        <v>56367230</v>
      </c>
      <c r="X25" s="8">
        <v>57650823</v>
      </c>
      <c r="Y25" s="8">
        <v>-1283593</v>
      </c>
      <c r="Z25" s="2">
        <v>-2.23</v>
      </c>
      <c r="AA25" s="6">
        <v>59808731</v>
      </c>
    </row>
    <row r="26" spans="1:27" ht="13.5">
      <c r="A26" s="25" t="s">
        <v>52</v>
      </c>
      <c r="B26" s="24"/>
      <c r="C26" s="6">
        <v>8713434</v>
      </c>
      <c r="D26" s="6">
        <v>0</v>
      </c>
      <c r="E26" s="7">
        <v>9077980</v>
      </c>
      <c r="F26" s="8">
        <v>8961550</v>
      </c>
      <c r="G26" s="8">
        <v>699988</v>
      </c>
      <c r="H26" s="8">
        <v>747368</v>
      </c>
      <c r="I26" s="8">
        <v>710010</v>
      </c>
      <c r="J26" s="8">
        <v>2157366</v>
      </c>
      <c r="K26" s="8">
        <v>743501</v>
      </c>
      <c r="L26" s="8">
        <v>732213</v>
      </c>
      <c r="M26" s="8">
        <v>695431</v>
      </c>
      <c r="N26" s="8">
        <v>2171145</v>
      </c>
      <c r="O26" s="8">
        <v>722971</v>
      </c>
      <c r="P26" s="8">
        <v>804751</v>
      </c>
      <c r="Q26" s="8">
        <v>757836</v>
      </c>
      <c r="R26" s="8">
        <v>2285558</v>
      </c>
      <c r="S26" s="8">
        <v>1128648</v>
      </c>
      <c r="T26" s="8">
        <v>759986</v>
      </c>
      <c r="U26" s="8">
        <v>795016</v>
      </c>
      <c r="V26" s="8">
        <v>2683650</v>
      </c>
      <c r="W26" s="8">
        <v>9297719</v>
      </c>
      <c r="X26" s="8">
        <v>8961551</v>
      </c>
      <c r="Y26" s="8">
        <v>336168</v>
      </c>
      <c r="Z26" s="2">
        <v>3.75</v>
      </c>
      <c r="AA26" s="6">
        <v>8961550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3317975</v>
      </c>
      <c r="D28" s="6">
        <v>0</v>
      </c>
      <c r="E28" s="7">
        <v>6595631</v>
      </c>
      <c r="F28" s="8">
        <v>6595626</v>
      </c>
      <c r="G28" s="8">
        <v>580364</v>
      </c>
      <c r="H28" s="8">
        <v>580588</v>
      </c>
      <c r="I28" s="8">
        <v>561417</v>
      </c>
      <c r="J28" s="8">
        <v>1722369</v>
      </c>
      <c r="K28" s="8">
        <v>579413</v>
      </c>
      <c r="L28" s="8">
        <v>557571</v>
      </c>
      <c r="M28" s="8">
        <v>576217</v>
      </c>
      <c r="N28" s="8">
        <v>1713201</v>
      </c>
      <c r="O28" s="8">
        <v>568354</v>
      </c>
      <c r="P28" s="8">
        <v>490495</v>
      </c>
      <c r="Q28" s="8">
        <v>539253</v>
      </c>
      <c r="R28" s="8">
        <v>1598102</v>
      </c>
      <c r="S28" s="8">
        <v>520009</v>
      </c>
      <c r="T28" s="8">
        <v>531005</v>
      </c>
      <c r="U28" s="8">
        <v>420779</v>
      </c>
      <c r="V28" s="8">
        <v>1471793</v>
      </c>
      <c r="W28" s="8">
        <v>6505465</v>
      </c>
      <c r="X28" s="8">
        <v>6595631</v>
      </c>
      <c r="Y28" s="8">
        <v>-90166</v>
      </c>
      <c r="Z28" s="2">
        <v>-1.37</v>
      </c>
      <c r="AA28" s="6">
        <v>6595626</v>
      </c>
    </row>
    <row r="29" spans="1:27" ht="13.5">
      <c r="A29" s="25" t="s">
        <v>55</v>
      </c>
      <c r="B29" s="24"/>
      <c r="C29" s="6">
        <v>2582857</v>
      </c>
      <c r="D29" s="6">
        <v>0</v>
      </c>
      <c r="E29" s="7">
        <v>2320928</v>
      </c>
      <c r="F29" s="8">
        <v>2320928</v>
      </c>
      <c r="G29" s="8">
        <v>200801</v>
      </c>
      <c r="H29" s="8">
        <v>200801</v>
      </c>
      <c r="I29" s="8">
        <v>200801</v>
      </c>
      <c r="J29" s="8">
        <v>602403</v>
      </c>
      <c r="K29" s="8">
        <v>200801</v>
      </c>
      <c r="L29" s="8">
        <v>200801</v>
      </c>
      <c r="M29" s="8">
        <v>200877</v>
      </c>
      <c r="N29" s="8">
        <v>602479</v>
      </c>
      <c r="O29" s="8">
        <v>185944</v>
      </c>
      <c r="P29" s="8">
        <v>186020</v>
      </c>
      <c r="Q29" s="8">
        <v>186020</v>
      </c>
      <c r="R29" s="8">
        <v>557984</v>
      </c>
      <c r="S29" s="8">
        <v>186020</v>
      </c>
      <c r="T29" s="8">
        <v>0</v>
      </c>
      <c r="U29" s="8">
        <v>2083971</v>
      </c>
      <c r="V29" s="8">
        <v>2269991</v>
      </c>
      <c r="W29" s="8">
        <v>4032857</v>
      </c>
      <c r="X29" s="8">
        <v>2320928</v>
      </c>
      <c r="Y29" s="8">
        <v>1711929</v>
      </c>
      <c r="Z29" s="2">
        <v>73.76</v>
      </c>
      <c r="AA29" s="6">
        <v>2320928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1648744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4063049</v>
      </c>
      <c r="D33" s="6">
        <v>0</v>
      </c>
      <c r="E33" s="7">
        <v>6225000</v>
      </c>
      <c r="F33" s="8">
        <v>5450000</v>
      </c>
      <c r="G33" s="8">
        <v>0</v>
      </c>
      <c r="H33" s="8">
        <v>0</v>
      </c>
      <c r="I33" s="8">
        <v>2500000</v>
      </c>
      <c r="J33" s="8">
        <v>2500000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357149</v>
      </c>
      <c r="Q33" s="8">
        <v>533425</v>
      </c>
      <c r="R33" s="8">
        <v>890574</v>
      </c>
      <c r="S33" s="8">
        <v>0</v>
      </c>
      <c r="T33" s="8">
        <v>58006</v>
      </c>
      <c r="U33" s="8">
        <v>99925</v>
      </c>
      <c r="V33" s="8">
        <v>157931</v>
      </c>
      <c r="W33" s="8">
        <v>3548505</v>
      </c>
      <c r="X33" s="8">
        <v>5450000</v>
      </c>
      <c r="Y33" s="8">
        <v>-1901495</v>
      </c>
      <c r="Z33" s="2">
        <v>-34.89</v>
      </c>
      <c r="AA33" s="6">
        <v>5450000</v>
      </c>
    </row>
    <row r="34" spans="1:27" ht="13.5">
      <c r="A34" s="25" t="s">
        <v>60</v>
      </c>
      <c r="B34" s="24"/>
      <c r="C34" s="6">
        <v>23243674</v>
      </c>
      <c r="D34" s="6">
        <v>0</v>
      </c>
      <c r="E34" s="7">
        <v>29116148</v>
      </c>
      <c r="F34" s="8">
        <v>30821019</v>
      </c>
      <c r="G34" s="8">
        <v>2001518</v>
      </c>
      <c r="H34" s="8">
        <v>1359123</v>
      </c>
      <c r="I34" s="8">
        <v>2903949</v>
      </c>
      <c r="J34" s="8">
        <v>6264590</v>
      </c>
      <c r="K34" s="8">
        <v>2313084</v>
      </c>
      <c r="L34" s="8">
        <v>2400382</v>
      </c>
      <c r="M34" s="8">
        <v>2048293</v>
      </c>
      <c r="N34" s="8">
        <v>6761759</v>
      </c>
      <c r="O34" s="8">
        <v>2380186</v>
      </c>
      <c r="P34" s="8">
        <v>2853114</v>
      </c>
      <c r="Q34" s="8">
        <v>3367182</v>
      </c>
      <c r="R34" s="8">
        <v>8600482</v>
      </c>
      <c r="S34" s="8">
        <v>1990019</v>
      </c>
      <c r="T34" s="8">
        <v>1537763</v>
      </c>
      <c r="U34" s="8">
        <v>5100809</v>
      </c>
      <c r="V34" s="8">
        <v>8628591</v>
      </c>
      <c r="W34" s="8">
        <v>30255422</v>
      </c>
      <c r="X34" s="8">
        <v>30043814</v>
      </c>
      <c r="Y34" s="8">
        <v>211608</v>
      </c>
      <c r="Z34" s="2">
        <v>0.7</v>
      </c>
      <c r="AA34" s="6">
        <v>30821019</v>
      </c>
    </row>
    <row r="35" spans="1:27" ht="13.5">
      <c r="A35" s="23" t="s">
        <v>61</v>
      </c>
      <c r="B35" s="29"/>
      <c r="C35" s="6">
        <v>476756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104786678</v>
      </c>
      <c r="D36" s="33">
        <f>SUM(D25:D35)</f>
        <v>0</v>
      </c>
      <c r="E36" s="34">
        <f t="shared" si="1"/>
        <v>112365000</v>
      </c>
      <c r="F36" s="35">
        <f t="shared" si="1"/>
        <v>113957854</v>
      </c>
      <c r="G36" s="35">
        <f t="shared" si="1"/>
        <v>8096638</v>
      </c>
      <c r="H36" s="35">
        <f t="shared" si="1"/>
        <v>7818011</v>
      </c>
      <c r="I36" s="35">
        <f t="shared" si="1"/>
        <v>11779585</v>
      </c>
      <c r="J36" s="35">
        <f t="shared" si="1"/>
        <v>27694234</v>
      </c>
      <c r="K36" s="35">
        <f t="shared" si="1"/>
        <v>9530476</v>
      </c>
      <c r="L36" s="35">
        <f t="shared" si="1"/>
        <v>8531941</v>
      </c>
      <c r="M36" s="35">
        <f t="shared" si="1"/>
        <v>8102892</v>
      </c>
      <c r="N36" s="35">
        <f t="shared" si="1"/>
        <v>26165309</v>
      </c>
      <c r="O36" s="35">
        <f t="shared" si="1"/>
        <v>8624240</v>
      </c>
      <c r="P36" s="35">
        <f t="shared" si="1"/>
        <v>9437773</v>
      </c>
      <c r="Q36" s="35">
        <f t="shared" si="1"/>
        <v>10153169</v>
      </c>
      <c r="R36" s="35">
        <f t="shared" si="1"/>
        <v>28215182</v>
      </c>
      <c r="S36" s="35">
        <f t="shared" si="1"/>
        <v>8265763</v>
      </c>
      <c r="T36" s="35">
        <f t="shared" si="1"/>
        <v>7406626</v>
      </c>
      <c r="U36" s="35">
        <f t="shared" si="1"/>
        <v>12260084</v>
      </c>
      <c r="V36" s="35">
        <f t="shared" si="1"/>
        <v>27932473</v>
      </c>
      <c r="W36" s="35">
        <f t="shared" si="1"/>
        <v>110007198</v>
      </c>
      <c r="X36" s="35">
        <f t="shared" si="1"/>
        <v>111022747</v>
      </c>
      <c r="Y36" s="35">
        <f t="shared" si="1"/>
        <v>-1015549</v>
      </c>
      <c r="Z36" s="36">
        <f>+IF(X36&lt;&gt;0,+(Y36/X36)*100,0)</f>
        <v>-0.9147215570156988</v>
      </c>
      <c r="AA36" s="33">
        <f>SUM(AA25:AA35)</f>
        <v>113957854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4057319</v>
      </c>
      <c r="D38" s="46">
        <f>+D22-D36</f>
        <v>0</v>
      </c>
      <c r="E38" s="47">
        <f t="shared" si="2"/>
        <v>-1114464</v>
      </c>
      <c r="F38" s="48">
        <f t="shared" si="2"/>
        <v>-2625832</v>
      </c>
      <c r="G38" s="48">
        <f t="shared" si="2"/>
        <v>34786903</v>
      </c>
      <c r="H38" s="48">
        <f t="shared" si="2"/>
        <v>-5035410</v>
      </c>
      <c r="I38" s="48">
        <f t="shared" si="2"/>
        <v>-11527329</v>
      </c>
      <c r="J38" s="48">
        <f t="shared" si="2"/>
        <v>18224164</v>
      </c>
      <c r="K38" s="48">
        <f t="shared" si="2"/>
        <v>-8792583</v>
      </c>
      <c r="L38" s="48">
        <f t="shared" si="2"/>
        <v>-8211098</v>
      </c>
      <c r="M38" s="48">
        <f t="shared" si="2"/>
        <v>27104945</v>
      </c>
      <c r="N38" s="48">
        <f t="shared" si="2"/>
        <v>10101264</v>
      </c>
      <c r="O38" s="48">
        <f t="shared" si="2"/>
        <v>-8050011</v>
      </c>
      <c r="P38" s="48">
        <f t="shared" si="2"/>
        <v>-9253137</v>
      </c>
      <c r="Q38" s="48">
        <f t="shared" si="2"/>
        <v>-9606293</v>
      </c>
      <c r="R38" s="48">
        <f t="shared" si="2"/>
        <v>-26909441</v>
      </c>
      <c r="S38" s="48">
        <f t="shared" si="2"/>
        <v>20233140</v>
      </c>
      <c r="T38" s="48">
        <f t="shared" si="2"/>
        <v>-6901006</v>
      </c>
      <c r="U38" s="48">
        <f t="shared" si="2"/>
        <v>-11754464</v>
      </c>
      <c r="V38" s="48">
        <f t="shared" si="2"/>
        <v>1577670</v>
      </c>
      <c r="W38" s="48">
        <f t="shared" si="2"/>
        <v>2993657</v>
      </c>
      <c r="X38" s="48">
        <f>IF(F22=F36,0,X22-X36)</f>
        <v>227789</v>
      </c>
      <c r="Y38" s="48">
        <f t="shared" si="2"/>
        <v>2765868</v>
      </c>
      <c r="Z38" s="49">
        <f>+IF(X38&lt;&gt;0,+(Y38/X38)*100,0)</f>
        <v>1214.2236894670068</v>
      </c>
      <c r="AA38" s="46">
        <f>+AA22-AA36</f>
        <v>-2625832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4057319</v>
      </c>
      <c r="D42" s="55">
        <f>SUM(D38:D41)</f>
        <v>0</v>
      </c>
      <c r="E42" s="56">
        <f t="shared" si="3"/>
        <v>-1114464</v>
      </c>
      <c r="F42" s="57">
        <f t="shared" si="3"/>
        <v>-2625832</v>
      </c>
      <c r="G42" s="57">
        <f t="shared" si="3"/>
        <v>34786903</v>
      </c>
      <c r="H42" s="57">
        <f t="shared" si="3"/>
        <v>-5035410</v>
      </c>
      <c r="I42" s="57">
        <f t="shared" si="3"/>
        <v>-11527329</v>
      </c>
      <c r="J42" s="57">
        <f t="shared" si="3"/>
        <v>18224164</v>
      </c>
      <c r="K42" s="57">
        <f t="shared" si="3"/>
        <v>-8792583</v>
      </c>
      <c r="L42" s="57">
        <f t="shared" si="3"/>
        <v>-8211098</v>
      </c>
      <c r="M42" s="57">
        <f t="shared" si="3"/>
        <v>27104945</v>
      </c>
      <c r="N42" s="57">
        <f t="shared" si="3"/>
        <v>10101264</v>
      </c>
      <c r="O42" s="57">
        <f t="shared" si="3"/>
        <v>-8050011</v>
      </c>
      <c r="P42" s="57">
        <f t="shared" si="3"/>
        <v>-9253137</v>
      </c>
      <c r="Q42" s="57">
        <f t="shared" si="3"/>
        <v>-9606293</v>
      </c>
      <c r="R42" s="57">
        <f t="shared" si="3"/>
        <v>-26909441</v>
      </c>
      <c r="S42" s="57">
        <f t="shared" si="3"/>
        <v>20233140</v>
      </c>
      <c r="T42" s="57">
        <f t="shared" si="3"/>
        <v>-6901006</v>
      </c>
      <c r="U42" s="57">
        <f t="shared" si="3"/>
        <v>-11754464</v>
      </c>
      <c r="V42" s="57">
        <f t="shared" si="3"/>
        <v>1577670</v>
      </c>
      <c r="W42" s="57">
        <f t="shared" si="3"/>
        <v>2993657</v>
      </c>
      <c r="X42" s="57">
        <f t="shared" si="3"/>
        <v>227789</v>
      </c>
      <c r="Y42" s="57">
        <f t="shared" si="3"/>
        <v>2765868</v>
      </c>
      <c r="Z42" s="58">
        <f>+IF(X42&lt;&gt;0,+(Y42/X42)*100,0)</f>
        <v>1214.2236894670068</v>
      </c>
      <c r="AA42" s="55">
        <f>SUM(AA38:AA41)</f>
        <v>-2625832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4057319</v>
      </c>
      <c r="D44" s="63">
        <f>+D42-D43</f>
        <v>0</v>
      </c>
      <c r="E44" s="64">
        <f t="shared" si="4"/>
        <v>-1114464</v>
      </c>
      <c r="F44" s="65">
        <f t="shared" si="4"/>
        <v>-2625832</v>
      </c>
      <c r="G44" s="65">
        <f t="shared" si="4"/>
        <v>34786903</v>
      </c>
      <c r="H44" s="65">
        <f t="shared" si="4"/>
        <v>-5035410</v>
      </c>
      <c r="I44" s="65">
        <f t="shared" si="4"/>
        <v>-11527329</v>
      </c>
      <c r="J44" s="65">
        <f t="shared" si="4"/>
        <v>18224164</v>
      </c>
      <c r="K44" s="65">
        <f t="shared" si="4"/>
        <v>-8792583</v>
      </c>
      <c r="L44" s="65">
        <f t="shared" si="4"/>
        <v>-8211098</v>
      </c>
      <c r="M44" s="65">
        <f t="shared" si="4"/>
        <v>27104945</v>
      </c>
      <c r="N44" s="65">
        <f t="shared" si="4"/>
        <v>10101264</v>
      </c>
      <c r="O44" s="65">
        <f t="shared" si="4"/>
        <v>-8050011</v>
      </c>
      <c r="P44" s="65">
        <f t="shared" si="4"/>
        <v>-9253137</v>
      </c>
      <c r="Q44" s="65">
        <f t="shared" si="4"/>
        <v>-9606293</v>
      </c>
      <c r="R44" s="65">
        <f t="shared" si="4"/>
        <v>-26909441</v>
      </c>
      <c r="S44" s="65">
        <f t="shared" si="4"/>
        <v>20233140</v>
      </c>
      <c r="T44" s="65">
        <f t="shared" si="4"/>
        <v>-6901006</v>
      </c>
      <c r="U44" s="65">
        <f t="shared" si="4"/>
        <v>-11754464</v>
      </c>
      <c r="V44" s="65">
        <f t="shared" si="4"/>
        <v>1577670</v>
      </c>
      <c r="W44" s="65">
        <f t="shared" si="4"/>
        <v>2993657</v>
      </c>
      <c r="X44" s="65">
        <f t="shared" si="4"/>
        <v>227789</v>
      </c>
      <c r="Y44" s="65">
        <f t="shared" si="4"/>
        <v>2765868</v>
      </c>
      <c r="Z44" s="66">
        <f>+IF(X44&lt;&gt;0,+(Y44/X44)*100,0)</f>
        <v>1214.2236894670068</v>
      </c>
      <c r="AA44" s="63">
        <f>+AA42-AA43</f>
        <v>-2625832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4057319</v>
      </c>
      <c r="D46" s="55">
        <f>SUM(D44:D45)</f>
        <v>0</v>
      </c>
      <c r="E46" s="56">
        <f t="shared" si="5"/>
        <v>-1114464</v>
      </c>
      <c r="F46" s="57">
        <f t="shared" si="5"/>
        <v>-2625832</v>
      </c>
      <c r="G46" s="57">
        <f t="shared" si="5"/>
        <v>34786903</v>
      </c>
      <c r="H46" s="57">
        <f t="shared" si="5"/>
        <v>-5035410</v>
      </c>
      <c r="I46" s="57">
        <f t="shared" si="5"/>
        <v>-11527329</v>
      </c>
      <c r="J46" s="57">
        <f t="shared" si="5"/>
        <v>18224164</v>
      </c>
      <c r="K46" s="57">
        <f t="shared" si="5"/>
        <v>-8792583</v>
      </c>
      <c r="L46" s="57">
        <f t="shared" si="5"/>
        <v>-8211098</v>
      </c>
      <c r="M46" s="57">
        <f t="shared" si="5"/>
        <v>27104945</v>
      </c>
      <c r="N46" s="57">
        <f t="shared" si="5"/>
        <v>10101264</v>
      </c>
      <c r="O46" s="57">
        <f t="shared" si="5"/>
        <v>-8050011</v>
      </c>
      <c r="P46" s="57">
        <f t="shared" si="5"/>
        <v>-9253137</v>
      </c>
      <c r="Q46" s="57">
        <f t="shared" si="5"/>
        <v>-9606293</v>
      </c>
      <c r="R46" s="57">
        <f t="shared" si="5"/>
        <v>-26909441</v>
      </c>
      <c r="S46" s="57">
        <f t="shared" si="5"/>
        <v>20233140</v>
      </c>
      <c r="T46" s="57">
        <f t="shared" si="5"/>
        <v>-6901006</v>
      </c>
      <c r="U46" s="57">
        <f t="shared" si="5"/>
        <v>-11754464</v>
      </c>
      <c r="V46" s="57">
        <f t="shared" si="5"/>
        <v>1577670</v>
      </c>
      <c r="W46" s="57">
        <f t="shared" si="5"/>
        <v>2993657</v>
      </c>
      <c r="X46" s="57">
        <f t="shared" si="5"/>
        <v>227789</v>
      </c>
      <c r="Y46" s="57">
        <f t="shared" si="5"/>
        <v>2765868</v>
      </c>
      <c r="Z46" s="58">
        <f>+IF(X46&lt;&gt;0,+(Y46/X46)*100,0)</f>
        <v>1214.2236894670068</v>
      </c>
      <c r="AA46" s="55">
        <f>SUM(AA44:AA45)</f>
        <v>-2625832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4057319</v>
      </c>
      <c r="D48" s="71">
        <f>SUM(D46:D47)</f>
        <v>0</v>
      </c>
      <c r="E48" s="72">
        <f t="shared" si="6"/>
        <v>-1114464</v>
      </c>
      <c r="F48" s="73">
        <f t="shared" si="6"/>
        <v>-2625832</v>
      </c>
      <c r="G48" s="73">
        <f t="shared" si="6"/>
        <v>34786903</v>
      </c>
      <c r="H48" s="74">
        <f t="shared" si="6"/>
        <v>-5035410</v>
      </c>
      <c r="I48" s="74">
        <f t="shared" si="6"/>
        <v>-11527329</v>
      </c>
      <c r="J48" s="74">
        <f t="shared" si="6"/>
        <v>18224164</v>
      </c>
      <c r="K48" s="74">
        <f t="shared" si="6"/>
        <v>-8792583</v>
      </c>
      <c r="L48" s="74">
        <f t="shared" si="6"/>
        <v>-8211098</v>
      </c>
      <c r="M48" s="73">
        <f t="shared" si="6"/>
        <v>27104945</v>
      </c>
      <c r="N48" s="73">
        <f t="shared" si="6"/>
        <v>10101264</v>
      </c>
      <c r="O48" s="74">
        <f t="shared" si="6"/>
        <v>-8050011</v>
      </c>
      <c r="P48" s="74">
        <f t="shared" si="6"/>
        <v>-9253137</v>
      </c>
      <c r="Q48" s="74">
        <f t="shared" si="6"/>
        <v>-9606293</v>
      </c>
      <c r="R48" s="74">
        <f t="shared" si="6"/>
        <v>-26909441</v>
      </c>
      <c r="S48" s="74">
        <f t="shared" si="6"/>
        <v>20233140</v>
      </c>
      <c r="T48" s="73">
        <f t="shared" si="6"/>
        <v>-6901006</v>
      </c>
      <c r="U48" s="73">
        <f t="shared" si="6"/>
        <v>-11754464</v>
      </c>
      <c r="V48" s="74">
        <f t="shared" si="6"/>
        <v>1577670</v>
      </c>
      <c r="W48" s="74">
        <f t="shared" si="6"/>
        <v>2993657</v>
      </c>
      <c r="X48" s="74">
        <f t="shared" si="6"/>
        <v>227789</v>
      </c>
      <c r="Y48" s="74">
        <f t="shared" si="6"/>
        <v>2765868</v>
      </c>
      <c r="Z48" s="75">
        <f>+IF(X48&lt;&gt;0,+(Y48/X48)*100,0)</f>
        <v>1214.2236894670068</v>
      </c>
      <c r="AA48" s="76">
        <f>SUM(AA46:AA47)</f>
        <v>-2625832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9320648</v>
      </c>
      <c r="D5" s="6">
        <v>0</v>
      </c>
      <c r="E5" s="7">
        <v>7156818</v>
      </c>
      <c r="F5" s="8">
        <v>7156818</v>
      </c>
      <c r="G5" s="8">
        <v>1059088</v>
      </c>
      <c r="H5" s="8">
        <v>1073246</v>
      </c>
      <c r="I5" s="8">
        <v>1050337</v>
      </c>
      <c r="J5" s="8">
        <v>3182671</v>
      </c>
      <c r="K5" s="8">
        <v>1029512</v>
      </c>
      <c r="L5" s="8">
        <v>1034649</v>
      </c>
      <c r="M5" s="8">
        <v>1625178</v>
      </c>
      <c r="N5" s="8">
        <v>3689339</v>
      </c>
      <c r="O5" s="8">
        <v>1019703</v>
      </c>
      <c r="P5" s="8">
        <v>1021942</v>
      </c>
      <c r="Q5" s="8">
        <v>1010120</v>
      </c>
      <c r="R5" s="8">
        <v>3051765</v>
      </c>
      <c r="S5" s="8">
        <v>1014994</v>
      </c>
      <c r="T5" s="8">
        <v>1005976</v>
      </c>
      <c r="U5" s="8">
        <v>993894</v>
      </c>
      <c r="V5" s="8">
        <v>3014864</v>
      </c>
      <c r="W5" s="8">
        <v>12938639</v>
      </c>
      <c r="X5" s="8">
        <v>7156818</v>
      </c>
      <c r="Y5" s="8">
        <v>5781821</v>
      </c>
      <c r="Z5" s="2">
        <v>80.79</v>
      </c>
      <c r="AA5" s="6">
        <v>7156818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14670986</v>
      </c>
      <c r="D7" s="6">
        <v>0</v>
      </c>
      <c r="E7" s="7">
        <v>23503000</v>
      </c>
      <c r="F7" s="8">
        <v>23501588</v>
      </c>
      <c r="G7" s="8">
        <v>601479</v>
      </c>
      <c r="H7" s="8">
        <v>551353</v>
      </c>
      <c r="I7" s="8">
        <v>504918</v>
      </c>
      <c r="J7" s="8">
        <v>1657750</v>
      </c>
      <c r="K7" s="8">
        <v>465242</v>
      </c>
      <c r="L7" s="8">
        <v>525691</v>
      </c>
      <c r="M7" s="8">
        <v>454426</v>
      </c>
      <c r="N7" s="8">
        <v>1445359</v>
      </c>
      <c r="O7" s="8">
        <v>331730</v>
      </c>
      <c r="P7" s="8">
        <v>562449</v>
      </c>
      <c r="Q7" s="8">
        <v>535593</v>
      </c>
      <c r="R7" s="8">
        <v>1429772</v>
      </c>
      <c r="S7" s="8">
        <v>551196</v>
      </c>
      <c r="T7" s="8">
        <v>496282</v>
      </c>
      <c r="U7" s="8">
        <v>648709</v>
      </c>
      <c r="V7" s="8">
        <v>1696187</v>
      </c>
      <c r="W7" s="8">
        <v>6229068</v>
      </c>
      <c r="X7" s="8">
        <v>23502631</v>
      </c>
      <c r="Y7" s="8">
        <v>-17273563</v>
      </c>
      <c r="Z7" s="2">
        <v>-73.5</v>
      </c>
      <c r="AA7" s="6">
        <v>23501588</v>
      </c>
    </row>
    <row r="8" spans="1:27" ht="13.5">
      <c r="A8" s="25" t="s">
        <v>35</v>
      </c>
      <c r="B8" s="24"/>
      <c r="C8" s="6">
        <v>7395630</v>
      </c>
      <c r="D8" s="6">
        <v>0</v>
      </c>
      <c r="E8" s="7">
        <v>8172621</v>
      </c>
      <c r="F8" s="8">
        <v>8172621</v>
      </c>
      <c r="G8" s="8">
        <v>640087</v>
      </c>
      <c r="H8" s="8">
        <v>603085</v>
      </c>
      <c r="I8" s="8">
        <v>707876</v>
      </c>
      <c r="J8" s="8">
        <v>1951048</v>
      </c>
      <c r="K8" s="8">
        <v>682945</v>
      </c>
      <c r="L8" s="8">
        <v>534838</v>
      </c>
      <c r="M8" s="8">
        <v>643446</v>
      </c>
      <c r="N8" s="8">
        <v>1861229</v>
      </c>
      <c r="O8" s="8">
        <v>560375</v>
      </c>
      <c r="P8" s="8">
        <v>675276</v>
      </c>
      <c r="Q8" s="8">
        <v>346740</v>
      </c>
      <c r="R8" s="8">
        <v>1582391</v>
      </c>
      <c r="S8" s="8">
        <v>849909</v>
      </c>
      <c r="T8" s="8">
        <v>497962</v>
      </c>
      <c r="U8" s="8">
        <v>751198</v>
      </c>
      <c r="V8" s="8">
        <v>2099069</v>
      </c>
      <c r="W8" s="8">
        <v>7493737</v>
      </c>
      <c r="X8" s="8">
        <v>8172621</v>
      </c>
      <c r="Y8" s="8">
        <v>-678884</v>
      </c>
      <c r="Z8" s="2">
        <v>-8.31</v>
      </c>
      <c r="AA8" s="6">
        <v>8172621</v>
      </c>
    </row>
    <row r="9" spans="1:27" ht="13.5">
      <c r="A9" s="25" t="s">
        <v>36</v>
      </c>
      <c r="B9" s="24"/>
      <c r="C9" s="6">
        <v>7722008</v>
      </c>
      <c r="D9" s="6">
        <v>0</v>
      </c>
      <c r="E9" s="7">
        <v>7369228</v>
      </c>
      <c r="F9" s="8">
        <v>7369228</v>
      </c>
      <c r="G9" s="8">
        <v>736687</v>
      </c>
      <c r="H9" s="8">
        <v>738392</v>
      </c>
      <c r="I9" s="8">
        <v>737241</v>
      </c>
      <c r="J9" s="8">
        <v>2212320</v>
      </c>
      <c r="K9" s="8">
        <v>738788</v>
      </c>
      <c r="L9" s="8">
        <v>738402</v>
      </c>
      <c r="M9" s="8">
        <v>738133</v>
      </c>
      <c r="N9" s="8">
        <v>2215323</v>
      </c>
      <c r="O9" s="8">
        <v>739367</v>
      </c>
      <c r="P9" s="8">
        <v>738668</v>
      </c>
      <c r="Q9" s="8">
        <v>739501</v>
      </c>
      <c r="R9" s="8">
        <v>2217536</v>
      </c>
      <c r="S9" s="8">
        <v>739501</v>
      </c>
      <c r="T9" s="8">
        <v>738829</v>
      </c>
      <c r="U9" s="8">
        <v>738595</v>
      </c>
      <c r="V9" s="8">
        <v>2216925</v>
      </c>
      <c r="W9" s="8">
        <v>8862104</v>
      </c>
      <c r="X9" s="8">
        <v>7369228</v>
      </c>
      <c r="Y9" s="8">
        <v>1492876</v>
      </c>
      <c r="Z9" s="2">
        <v>20.26</v>
      </c>
      <c r="AA9" s="6">
        <v>7369228</v>
      </c>
    </row>
    <row r="10" spans="1:27" ht="13.5">
      <c r="A10" s="25" t="s">
        <v>37</v>
      </c>
      <c r="B10" s="24"/>
      <c r="C10" s="6">
        <v>7755852</v>
      </c>
      <c r="D10" s="6">
        <v>0</v>
      </c>
      <c r="E10" s="7">
        <v>7376451</v>
      </c>
      <c r="F10" s="26">
        <v>7376451</v>
      </c>
      <c r="G10" s="26">
        <v>690801</v>
      </c>
      <c r="H10" s="26">
        <v>692057</v>
      </c>
      <c r="I10" s="26">
        <v>691274</v>
      </c>
      <c r="J10" s="26">
        <v>2074132</v>
      </c>
      <c r="K10" s="26">
        <v>692617</v>
      </c>
      <c r="L10" s="26">
        <v>692357</v>
      </c>
      <c r="M10" s="26">
        <v>692066</v>
      </c>
      <c r="N10" s="26">
        <v>2077040</v>
      </c>
      <c r="O10" s="26">
        <v>692877</v>
      </c>
      <c r="P10" s="26">
        <v>692689</v>
      </c>
      <c r="Q10" s="26">
        <v>693009</v>
      </c>
      <c r="R10" s="26">
        <v>2078575</v>
      </c>
      <c r="S10" s="26">
        <v>693009</v>
      </c>
      <c r="T10" s="26">
        <v>692757</v>
      </c>
      <c r="U10" s="26">
        <v>693043</v>
      </c>
      <c r="V10" s="26">
        <v>2078809</v>
      </c>
      <c r="W10" s="26">
        <v>8308556</v>
      </c>
      <c r="X10" s="26">
        <v>7376451</v>
      </c>
      <c r="Y10" s="26">
        <v>932105</v>
      </c>
      <c r="Z10" s="27">
        <v>12.64</v>
      </c>
      <c r="AA10" s="28">
        <v>7376451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268473</v>
      </c>
      <c r="D12" s="6">
        <v>0</v>
      </c>
      <c r="E12" s="7">
        <v>426500</v>
      </c>
      <c r="F12" s="8">
        <v>432000</v>
      </c>
      <c r="G12" s="8">
        <v>20675</v>
      </c>
      <c r="H12" s="8">
        <v>20675</v>
      </c>
      <c r="I12" s="8">
        <v>20675</v>
      </c>
      <c r="J12" s="8">
        <v>62025</v>
      </c>
      <c r="K12" s="8">
        <v>20228</v>
      </c>
      <c r="L12" s="8">
        <v>20453</v>
      </c>
      <c r="M12" s="8">
        <v>20453</v>
      </c>
      <c r="N12" s="8">
        <v>61134</v>
      </c>
      <c r="O12" s="8">
        <v>20453</v>
      </c>
      <c r="P12" s="8">
        <v>20675</v>
      </c>
      <c r="Q12" s="8">
        <v>20453</v>
      </c>
      <c r="R12" s="8">
        <v>61581</v>
      </c>
      <c r="S12" s="8">
        <v>40905</v>
      </c>
      <c r="T12" s="8">
        <v>8800</v>
      </c>
      <c r="U12" s="8">
        <v>20453</v>
      </c>
      <c r="V12" s="8">
        <v>70158</v>
      </c>
      <c r="W12" s="8">
        <v>254898</v>
      </c>
      <c r="X12" s="8">
        <v>426500</v>
      </c>
      <c r="Y12" s="8">
        <v>-171602</v>
      </c>
      <c r="Z12" s="2">
        <v>-40.23</v>
      </c>
      <c r="AA12" s="6">
        <v>432000</v>
      </c>
    </row>
    <row r="13" spans="1:27" ht="13.5">
      <c r="A13" s="23" t="s">
        <v>40</v>
      </c>
      <c r="B13" s="29"/>
      <c r="C13" s="6">
        <v>3717802</v>
      </c>
      <c r="D13" s="6">
        <v>0</v>
      </c>
      <c r="E13" s="7">
        <v>3500000</v>
      </c>
      <c r="F13" s="8">
        <v>3500000</v>
      </c>
      <c r="G13" s="8">
        <v>290120</v>
      </c>
      <c r="H13" s="8">
        <v>318609</v>
      </c>
      <c r="I13" s="8">
        <v>330172</v>
      </c>
      <c r="J13" s="8">
        <v>938901</v>
      </c>
      <c r="K13" s="8">
        <v>0</v>
      </c>
      <c r="L13" s="8">
        <v>363447</v>
      </c>
      <c r="M13" s="8">
        <v>0</v>
      </c>
      <c r="N13" s="8">
        <v>363447</v>
      </c>
      <c r="O13" s="8">
        <v>398183</v>
      </c>
      <c r="P13" s="8">
        <v>0</v>
      </c>
      <c r="Q13" s="8">
        <v>0</v>
      </c>
      <c r="R13" s="8">
        <v>398183</v>
      </c>
      <c r="S13" s="8">
        <v>0</v>
      </c>
      <c r="T13" s="8">
        <v>0</v>
      </c>
      <c r="U13" s="8">
        <v>503485</v>
      </c>
      <c r="V13" s="8">
        <v>503485</v>
      </c>
      <c r="W13" s="8">
        <v>2204016</v>
      </c>
      <c r="X13" s="8">
        <v>3500000</v>
      </c>
      <c r="Y13" s="8">
        <v>-1295984</v>
      </c>
      <c r="Z13" s="2">
        <v>-37.03</v>
      </c>
      <c r="AA13" s="6">
        <v>3500000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3059</v>
      </c>
      <c r="D15" s="6">
        <v>0</v>
      </c>
      <c r="E15" s="7">
        <v>26550</v>
      </c>
      <c r="F15" s="8">
        <v>26550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26550</v>
      </c>
      <c r="Y15" s="8">
        <v>-26550</v>
      </c>
      <c r="Z15" s="2">
        <v>-100</v>
      </c>
      <c r="AA15" s="6">
        <v>26550</v>
      </c>
    </row>
    <row r="16" spans="1:27" ht="13.5">
      <c r="A16" s="23" t="s">
        <v>43</v>
      </c>
      <c r="B16" s="29"/>
      <c r="C16" s="6">
        <v>48520</v>
      </c>
      <c r="D16" s="6">
        <v>0</v>
      </c>
      <c r="E16" s="7">
        <v>95286</v>
      </c>
      <c r="F16" s="8">
        <v>95286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95286</v>
      </c>
      <c r="Y16" s="8">
        <v>-95286</v>
      </c>
      <c r="Z16" s="2">
        <v>-100</v>
      </c>
      <c r="AA16" s="6">
        <v>95286</v>
      </c>
    </row>
    <row r="17" spans="1:27" ht="13.5">
      <c r="A17" s="23" t="s">
        <v>44</v>
      </c>
      <c r="B17" s="29"/>
      <c r="C17" s="6">
        <v>923</v>
      </c>
      <c r="D17" s="6">
        <v>0</v>
      </c>
      <c r="E17" s="7">
        <v>5897</v>
      </c>
      <c r="F17" s="8">
        <v>5897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5897</v>
      </c>
      <c r="Y17" s="8">
        <v>-5897</v>
      </c>
      <c r="Z17" s="2">
        <v>-100</v>
      </c>
      <c r="AA17" s="6">
        <v>5897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55796381</v>
      </c>
      <c r="D19" s="6">
        <v>0</v>
      </c>
      <c r="E19" s="7">
        <v>53929000</v>
      </c>
      <c r="F19" s="8">
        <v>53929000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15992000</v>
      </c>
      <c r="N19" s="8">
        <v>15992000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15992000</v>
      </c>
      <c r="X19" s="8">
        <v>53929000</v>
      </c>
      <c r="Y19" s="8">
        <v>-37937000</v>
      </c>
      <c r="Z19" s="2">
        <v>-70.35</v>
      </c>
      <c r="AA19" s="6">
        <v>53929000</v>
      </c>
    </row>
    <row r="20" spans="1:27" ht="13.5">
      <c r="A20" s="23" t="s">
        <v>47</v>
      </c>
      <c r="B20" s="29"/>
      <c r="C20" s="6">
        <v>726918</v>
      </c>
      <c r="D20" s="6">
        <v>0</v>
      </c>
      <c r="E20" s="7">
        <v>964000</v>
      </c>
      <c r="F20" s="26">
        <v>959500</v>
      </c>
      <c r="G20" s="26">
        <v>0</v>
      </c>
      <c r="H20" s="26">
        <v>51860</v>
      </c>
      <c r="I20" s="26">
        <v>0</v>
      </c>
      <c r="J20" s="26">
        <v>51860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51860</v>
      </c>
      <c r="X20" s="26">
        <v>964367</v>
      </c>
      <c r="Y20" s="26">
        <v>-912507</v>
      </c>
      <c r="Z20" s="27">
        <v>-94.62</v>
      </c>
      <c r="AA20" s="28">
        <v>959500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107427200</v>
      </c>
      <c r="D22" s="33">
        <f>SUM(D5:D21)</f>
        <v>0</v>
      </c>
      <c r="E22" s="34">
        <f t="shared" si="0"/>
        <v>112525351</v>
      </c>
      <c r="F22" s="35">
        <f t="shared" si="0"/>
        <v>112524939</v>
      </c>
      <c r="G22" s="35">
        <f t="shared" si="0"/>
        <v>4038937</v>
      </c>
      <c r="H22" s="35">
        <f t="shared" si="0"/>
        <v>4049277</v>
      </c>
      <c r="I22" s="35">
        <f t="shared" si="0"/>
        <v>4042493</v>
      </c>
      <c r="J22" s="35">
        <f t="shared" si="0"/>
        <v>12130707</v>
      </c>
      <c r="K22" s="35">
        <f t="shared" si="0"/>
        <v>3629332</v>
      </c>
      <c r="L22" s="35">
        <f t="shared" si="0"/>
        <v>3909837</v>
      </c>
      <c r="M22" s="35">
        <f t="shared" si="0"/>
        <v>20165702</v>
      </c>
      <c r="N22" s="35">
        <f t="shared" si="0"/>
        <v>27704871</v>
      </c>
      <c r="O22" s="35">
        <f t="shared" si="0"/>
        <v>3762688</v>
      </c>
      <c r="P22" s="35">
        <f t="shared" si="0"/>
        <v>3711699</v>
      </c>
      <c r="Q22" s="35">
        <f t="shared" si="0"/>
        <v>3345416</v>
      </c>
      <c r="R22" s="35">
        <f t="shared" si="0"/>
        <v>10819803</v>
      </c>
      <c r="S22" s="35">
        <f t="shared" si="0"/>
        <v>3889514</v>
      </c>
      <c r="T22" s="35">
        <f t="shared" si="0"/>
        <v>3440606</v>
      </c>
      <c r="U22" s="35">
        <f t="shared" si="0"/>
        <v>4349377</v>
      </c>
      <c r="V22" s="35">
        <f t="shared" si="0"/>
        <v>11679497</v>
      </c>
      <c r="W22" s="35">
        <f t="shared" si="0"/>
        <v>62334878</v>
      </c>
      <c r="X22" s="35">
        <f t="shared" si="0"/>
        <v>112525349</v>
      </c>
      <c r="Y22" s="35">
        <f t="shared" si="0"/>
        <v>-50190471</v>
      </c>
      <c r="Z22" s="36">
        <f>+IF(X22&lt;&gt;0,+(Y22/X22)*100,0)</f>
        <v>-44.60370169569525</v>
      </c>
      <c r="AA22" s="33">
        <f>SUM(AA5:AA21)</f>
        <v>112524939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26989224</v>
      </c>
      <c r="D25" s="6">
        <v>0</v>
      </c>
      <c r="E25" s="7">
        <v>37975000</v>
      </c>
      <c r="F25" s="8">
        <v>36478000</v>
      </c>
      <c r="G25" s="8">
        <v>2969227</v>
      </c>
      <c r="H25" s="8">
        <v>2887522</v>
      </c>
      <c r="I25" s="8">
        <v>3293625</v>
      </c>
      <c r="J25" s="8">
        <v>9150374</v>
      </c>
      <c r="K25" s="8">
        <v>2916976</v>
      </c>
      <c r="L25" s="8">
        <v>2969181</v>
      </c>
      <c r="M25" s="8">
        <v>2984936</v>
      </c>
      <c r="N25" s="8">
        <v>8871093</v>
      </c>
      <c r="O25" s="8">
        <v>3128048</v>
      </c>
      <c r="P25" s="8">
        <v>3381585</v>
      </c>
      <c r="Q25" s="8">
        <v>3197112</v>
      </c>
      <c r="R25" s="8">
        <v>9706745</v>
      </c>
      <c r="S25" s="8">
        <v>3116785</v>
      </c>
      <c r="T25" s="8">
        <v>3190600</v>
      </c>
      <c r="U25" s="8">
        <v>3240219</v>
      </c>
      <c r="V25" s="8">
        <v>9547604</v>
      </c>
      <c r="W25" s="8">
        <v>37275816</v>
      </c>
      <c r="X25" s="8">
        <v>37975440</v>
      </c>
      <c r="Y25" s="8">
        <v>-699624</v>
      </c>
      <c r="Z25" s="2">
        <v>-1.84</v>
      </c>
      <c r="AA25" s="6">
        <v>36478000</v>
      </c>
    </row>
    <row r="26" spans="1:27" ht="13.5">
      <c r="A26" s="25" t="s">
        <v>52</v>
      </c>
      <c r="B26" s="24"/>
      <c r="C26" s="6">
        <v>3096157</v>
      </c>
      <c r="D26" s="6">
        <v>0</v>
      </c>
      <c r="E26" s="7">
        <v>3700000</v>
      </c>
      <c r="F26" s="8">
        <v>3519402</v>
      </c>
      <c r="G26" s="8">
        <v>258407</v>
      </c>
      <c r="H26" s="8">
        <v>258407</v>
      </c>
      <c r="I26" s="8">
        <v>258441</v>
      </c>
      <c r="J26" s="8">
        <v>775255</v>
      </c>
      <c r="K26" s="8">
        <v>258441</v>
      </c>
      <c r="L26" s="8">
        <v>236118</v>
      </c>
      <c r="M26" s="8">
        <v>256471</v>
      </c>
      <c r="N26" s="8">
        <v>751030</v>
      </c>
      <c r="O26" s="8">
        <v>234370</v>
      </c>
      <c r="P26" s="8">
        <v>234370</v>
      </c>
      <c r="Q26" s="8">
        <v>234370</v>
      </c>
      <c r="R26" s="8">
        <v>703110</v>
      </c>
      <c r="S26" s="8">
        <v>384331</v>
      </c>
      <c r="T26" s="8">
        <v>266235</v>
      </c>
      <c r="U26" s="8">
        <v>270443</v>
      </c>
      <c r="V26" s="8">
        <v>921009</v>
      </c>
      <c r="W26" s="8">
        <v>3150404</v>
      </c>
      <c r="X26" s="8">
        <v>3700161</v>
      </c>
      <c r="Y26" s="8">
        <v>-549757</v>
      </c>
      <c r="Z26" s="2">
        <v>-14.86</v>
      </c>
      <c r="AA26" s="6">
        <v>3519402</v>
      </c>
    </row>
    <row r="27" spans="1:27" ht="13.5">
      <c r="A27" s="25" t="s">
        <v>53</v>
      </c>
      <c r="B27" s="24"/>
      <c r="C27" s="6">
        <v>5433125</v>
      </c>
      <c r="D27" s="6">
        <v>0</v>
      </c>
      <c r="E27" s="7">
        <v>2915000</v>
      </c>
      <c r="F27" s="8">
        <v>2469000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2915000</v>
      </c>
      <c r="Y27" s="8">
        <v>-2915000</v>
      </c>
      <c r="Z27" s="2">
        <v>-100</v>
      </c>
      <c r="AA27" s="6">
        <v>2469000</v>
      </c>
    </row>
    <row r="28" spans="1:27" ht="13.5">
      <c r="A28" s="25" t="s">
        <v>54</v>
      </c>
      <c r="B28" s="24"/>
      <c r="C28" s="6">
        <v>19166678</v>
      </c>
      <c r="D28" s="6">
        <v>0</v>
      </c>
      <c r="E28" s="7">
        <v>11700000</v>
      </c>
      <c r="F28" s="8">
        <v>19167000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11700293</v>
      </c>
      <c r="Y28" s="8">
        <v>-11700293</v>
      </c>
      <c r="Z28" s="2">
        <v>-100</v>
      </c>
      <c r="AA28" s="6">
        <v>19167000</v>
      </c>
    </row>
    <row r="29" spans="1:27" ht="13.5">
      <c r="A29" s="25" t="s">
        <v>55</v>
      </c>
      <c r="B29" s="24"/>
      <c r="C29" s="6">
        <v>575250</v>
      </c>
      <c r="D29" s="6">
        <v>0</v>
      </c>
      <c r="E29" s="7">
        <v>125000</v>
      </c>
      <c r="F29" s="8">
        <v>0</v>
      </c>
      <c r="G29" s="8">
        <v>0</v>
      </c>
      <c r="H29" s="8">
        <v>0</v>
      </c>
      <c r="I29" s="8">
        <v>90</v>
      </c>
      <c r="J29" s="8">
        <v>90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90</v>
      </c>
      <c r="X29" s="8">
        <v>125474</v>
      </c>
      <c r="Y29" s="8">
        <v>-125384</v>
      </c>
      <c r="Z29" s="2">
        <v>-99.93</v>
      </c>
      <c r="AA29" s="6">
        <v>0</v>
      </c>
    </row>
    <row r="30" spans="1:27" ht="13.5">
      <c r="A30" s="25" t="s">
        <v>56</v>
      </c>
      <c r="B30" s="24"/>
      <c r="C30" s="6">
        <v>22791967</v>
      </c>
      <c r="D30" s="6">
        <v>0</v>
      </c>
      <c r="E30" s="7">
        <v>24109000</v>
      </c>
      <c r="F30" s="8">
        <v>24108929</v>
      </c>
      <c r="G30" s="8">
        <v>112353</v>
      </c>
      <c r="H30" s="8">
        <v>3923499</v>
      </c>
      <c r="I30" s="8">
        <v>2576636</v>
      </c>
      <c r="J30" s="8">
        <v>6612488</v>
      </c>
      <c r="K30" s="8">
        <v>1662004</v>
      </c>
      <c r="L30" s="8">
        <v>1228993</v>
      </c>
      <c r="M30" s="8">
        <v>352267</v>
      </c>
      <c r="N30" s="8">
        <v>3243264</v>
      </c>
      <c r="O30" s="8">
        <v>2015767</v>
      </c>
      <c r="P30" s="8">
        <v>1545894</v>
      </c>
      <c r="Q30" s="8">
        <v>1739153</v>
      </c>
      <c r="R30" s="8">
        <v>5300814</v>
      </c>
      <c r="S30" s="8">
        <v>1355033</v>
      </c>
      <c r="T30" s="8">
        <v>314947</v>
      </c>
      <c r="U30" s="8">
        <v>3917076</v>
      </c>
      <c r="V30" s="8">
        <v>5587056</v>
      </c>
      <c r="W30" s="8">
        <v>20743622</v>
      </c>
      <c r="X30" s="8">
        <v>24108929</v>
      </c>
      <c r="Y30" s="8">
        <v>-3365307</v>
      </c>
      <c r="Z30" s="2">
        <v>-13.96</v>
      </c>
      <c r="AA30" s="6">
        <v>24108929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1420261</v>
      </c>
      <c r="U31" s="8">
        <v>0</v>
      </c>
      <c r="V31" s="8">
        <v>1420261</v>
      </c>
      <c r="W31" s="8">
        <v>1420261</v>
      </c>
      <c r="X31" s="8"/>
      <c r="Y31" s="8">
        <v>1420261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4636840</v>
      </c>
      <c r="D32" s="6">
        <v>0</v>
      </c>
      <c r="E32" s="7">
        <v>4949000</v>
      </c>
      <c r="F32" s="8">
        <v>6810000</v>
      </c>
      <c r="G32" s="8">
        <v>566571</v>
      </c>
      <c r="H32" s="8">
        <v>1022486</v>
      </c>
      <c r="I32" s="8">
        <v>150289</v>
      </c>
      <c r="J32" s="8">
        <v>1739346</v>
      </c>
      <c r="K32" s="8">
        <v>411609</v>
      </c>
      <c r="L32" s="8">
        <v>315272</v>
      </c>
      <c r="M32" s="8">
        <v>393332</v>
      </c>
      <c r="N32" s="8">
        <v>1120213</v>
      </c>
      <c r="O32" s="8">
        <v>194493</v>
      </c>
      <c r="P32" s="8">
        <v>415740</v>
      </c>
      <c r="Q32" s="8">
        <v>430204</v>
      </c>
      <c r="R32" s="8">
        <v>1040437</v>
      </c>
      <c r="S32" s="8">
        <v>20918</v>
      </c>
      <c r="T32" s="8">
        <v>99322</v>
      </c>
      <c r="U32" s="8">
        <v>901145</v>
      </c>
      <c r="V32" s="8">
        <v>1021385</v>
      </c>
      <c r="W32" s="8">
        <v>4921381</v>
      </c>
      <c r="X32" s="8">
        <v>4948920</v>
      </c>
      <c r="Y32" s="8">
        <v>-27539</v>
      </c>
      <c r="Z32" s="2">
        <v>-0.56</v>
      </c>
      <c r="AA32" s="6">
        <v>6810000</v>
      </c>
    </row>
    <row r="33" spans="1:27" ht="13.5">
      <c r="A33" s="25" t="s">
        <v>59</v>
      </c>
      <c r="B33" s="24"/>
      <c r="C33" s="6">
        <v>6221283</v>
      </c>
      <c r="D33" s="6">
        <v>0</v>
      </c>
      <c r="E33" s="7">
        <v>0</v>
      </c>
      <c r="F33" s="8">
        <v>2734000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2734000</v>
      </c>
    </row>
    <row r="34" spans="1:27" ht="13.5">
      <c r="A34" s="25" t="s">
        <v>60</v>
      </c>
      <c r="B34" s="24"/>
      <c r="C34" s="6">
        <v>23438917</v>
      </c>
      <c r="D34" s="6">
        <v>0</v>
      </c>
      <c r="E34" s="7">
        <v>35226000</v>
      </c>
      <c r="F34" s="8">
        <v>29047000</v>
      </c>
      <c r="G34" s="8">
        <v>601489</v>
      </c>
      <c r="H34" s="8">
        <v>1095058</v>
      </c>
      <c r="I34" s="8">
        <v>1576771</v>
      </c>
      <c r="J34" s="8">
        <v>3273318</v>
      </c>
      <c r="K34" s="8">
        <v>1544971</v>
      </c>
      <c r="L34" s="8">
        <v>758484</v>
      </c>
      <c r="M34" s="8">
        <v>2286728</v>
      </c>
      <c r="N34" s="8">
        <v>4590183</v>
      </c>
      <c r="O34" s="8">
        <v>1345202</v>
      </c>
      <c r="P34" s="8">
        <v>1095458</v>
      </c>
      <c r="Q34" s="8">
        <v>2881877</v>
      </c>
      <c r="R34" s="8">
        <v>5322537</v>
      </c>
      <c r="S34" s="8">
        <v>359989</v>
      </c>
      <c r="T34" s="8">
        <v>852194</v>
      </c>
      <c r="U34" s="8">
        <v>1079290</v>
      </c>
      <c r="V34" s="8">
        <v>2291473</v>
      </c>
      <c r="W34" s="8">
        <v>15477511</v>
      </c>
      <c r="X34" s="8">
        <v>35224721</v>
      </c>
      <c r="Y34" s="8">
        <v>-19747210</v>
      </c>
      <c r="Z34" s="2">
        <v>-56.06</v>
      </c>
      <c r="AA34" s="6">
        <v>29047000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112349441</v>
      </c>
      <c r="D36" s="33">
        <f>SUM(D25:D35)</f>
        <v>0</v>
      </c>
      <c r="E36" s="34">
        <f t="shared" si="1"/>
        <v>120699000</v>
      </c>
      <c r="F36" s="35">
        <f t="shared" si="1"/>
        <v>124333331</v>
      </c>
      <c r="G36" s="35">
        <f t="shared" si="1"/>
        <v>4508047</v>
      </c>
      <c r="H36" s="35">
        <f t="shared" si="1"/>
        <v>9186972</v>
      </c>
      <c r="I36" s="35">
        <f t="shared" si="1"/>
        <v>7855852</v>
      </c>
      <c r="J36" s="35">
        <f t="shared" si="1"/>
        <v>21550871</v>
      </c>
      <c r="K36" s="35">
        <f t="shared" si="1"/>
        <v>6794001</v>
      </c>
      <c r="L36" s="35">
        <f t="shared" si="1"/>
        <v>5508048</v>
      </c>
      <c r="M36" s="35">
        <f t="shared" si="1"/>
        <v>6273734</v>
      </c>
      <c r="N36" s="35">
        <f t="shared" si="1"/>
        <v>18575783</v>
      </c>
      <c r="O36" s="35">
        <f t="shared" si="1"/>
        <v>6917880</v>
      </c>
      <c r="P36" s="35">
        <f t="shared" si="1"/>
        <v>6673047</v>
      </c>
      <c r="Q36" s="35">
        <f t="shared" si="1"/>
        <v>8482716</v>
      </c>
      <c r="R36" s="35">
        <f t="shared" si="1"/>
        <v>22073643</v>
      </c>
      <c r="S36" s="35">
        <f t="shared" si="1"/>
        <v>5237056</v>
      </c>
      <c r="T36" s="35">
        <f t="shared" si="1"/>
        <v>6143559</v>
      </c>
      <c r="U36" s="35">
        <f t="shared" si="1"/>
        <v>9408173</v>
      </c>
      <c r="V36" s="35">
        <f t="shared" si="1"/>
        <v>20788788</v>
      </c>
      <c r="W36" s="35">
        <f t="shared" si="1"/>
        <v>82989085</v>
      </c>
      <c r="X36" s="35">
        <f t="shared" si="1"/>
        <v>120698938</v>
      </c>
      <c r="Y36" s="35">
        <f t="shared" si="1"/>
        <v>-37709853</v>
      </c>
      <c r="Z36" s="36">
        <f>+IF(X36&lt;&gt;0,+(Y36/X36)*100,0)</f>
        <v>-31.24290372795161</v>
      </c>
      <c r="AA36" s="33">
        <f>SUM(AA25:AA35)</f>
        <v>124333331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-4922241</v>
      </c>
      <c r="D38" s="46">
        <f>+D22-D36</f>
        <v>0</v>
      </c>
      <c r="E38" s="47">
        <f t="shared" si="2"/>
        <v>-8173649</v>
      </c>
      <c r="F38" s="48">
        <f t="shared" si="2"/>
        <v>-11808392</v>
      </c>
      <c r="G38" s="48">
        <f t="shared" si="2"/>
        <v>-469110</v>
      </c>
      <c r="H38" s="48">
        <f t="shared" si="2"/>
        <v>-5137695</v>
      </c>
      <c r="I38" s="48">
        <f t="shared" si="2"/>
        <v>-3813359</v>
      </c>
      <c r="J38" s="48">
        <f t="shared" si="2"/>
        <v>-9420164</v>
      </c>
      <c r="K38" s="48">
        <f t="shared" si="2"/>
        <v>-3164669</v>
      </c>
      <c r="L38" s="48">
        <f t="shared" si="2"/>
        <v>-1598211</v>
      </c>
      <c r="M38" s="48">
        <f t="shared" si="2"/>
        <v>13891968</v>
      </c>
      <c r="N38" s="48">
        <f t="shared" si="2"/>
        <v>9129088</v>
      </c>
      <c r="O38" s="48">
        <f t="shared" si="2"/>
        <v>-3155192</v>
      </c>
      <c r="P38" s="48">
        <f t="shared" si="2"/>
        <v>-2961348</v>
      </c>
      <c r="Q38" s="48">
        <f t="shared" si="2"/>
        <v>-5137300</v>
      </c>
      <c r="R38" s="48">
        <f t="shared" si="2"/>
        <v>-11253840</v>
      </c>
      <c r="S38" s="48">
        <f t="shared" si="2"/>
        <v>-1347542</v>
      </c>
      <c r="T38" s="48">
        <f t="shared" si="2"/>
        <v>-2702953</v>
      </c>
      <c r="U38" s="48">
        <f t="shared" si="2"/>
        <v>-5058796</v>
      </c>
      <c r="V38" s="48">
        <f t="shared" si="2"/>
        <v>-9109291</v>
      </c>
      <c r="W38" s="48">
        <f t="shared" si="2"/>
        <v>-20654207</v>
      </c>
      <c r="X38" s="48">
        <f>IF(F22=F36,0,X22-X36)</f>
        <v>-8173589</v>
      </c>
      <c r="Y38" s="48">
        <f t="shared" si="2"/>
        <v>-12480618</v>
      </c>
      <c r="Z38" s="49">
        <f>+IF(X38&lt;&gt;0,+(Y38/X38)*100,0)</f>
        <v>152.69446506302188</v>
      </c>
      <c r="AA38" s="46">
        <f>+AA22-AA36</f>
        <v>-11808392</v>
      </c>
    </row>
    <row r="39" spans="1:27" ht="13.5">
      <c r="A39" s="23" t="s">
        <v>64</v>
      </c>
      <c r="B39" s="29"/>
      <c r="C39" s="6">
        <v>22528553</v>
      </c>
      <c r="D39" s="6">
        <v>0</v>
      </c>
      <c r="E39" s="7">
        <v>35889000</v>
      </c>
      <c r="F39" s="8">
        <v>32454000</v>
      </c>
      <c r="G39" s="8">
        <v>3877000</v>
      </c>
      <c r="H39" s="8">
        <v>0</v>
      </c>
      <c r="I39" s="8">
        <v>0</v>
      </c>
      <c r="J39" s="8">
        <v>3877000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3877000</v>
      </c>
      <c r="X39" s="8">
        <v>35889000</v>
      </c>
      <c r="Y39" s="8">
        <v>-32012000</v>
      </c>
      <c r="Z39" s="2">
        <v>-89.2</v>
      </c>
      <c r="AA39" s="6">
        <v>32454000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17606312</v>
      </c>
      <c r="D42" s="55">
        <f>SUM(D38:D41)</f>
        <v>0</v>
      </c>
      <c r="E42" s="56">
        <f t="shared" si="3"/>
        <v>27715351</v>
      </c>
      <c r="F42" s="57">
        <f t="shared" si="3"/>
        <v>20645608</v>
      </c>
      <c r="G42" s="57">
        <f t="shared" si="3"/>
        <v>3407890</v>
      </c>
      <c r="H42" s="57">
        <f t="shared" si="3"/>
        <v>-5137695</v>
      </c>
      <c r="I42" s="57">
        <f t="shared" si="3"/>
        <v>-3813359</v>
      </c>
      <c r="J42" s="57">
        <f t="shared" si="3"/>
        <v>-5543164</v>
      </c>
      <c r="K42" s="57">
        <f t="shared" si="3"/>
        <v>-3164669</v>
      </c>
      <c r="L42" s="57">
        <f t="shared" si="3"/>
        <v>-1598211</v>
      </c>
      <c r="M42" s="57">
        <f t="shared" si="3"/>
        <v>13891968</v>
      </c>
      <c r="N42" s="57">
        <f t="shared" si="3"/>
        <v>9129088</v>
      </c>
      <c r="O42" s="57">
        <f t="shared" si="3"/>
        <v>-3155192</v>
      </c>
      <c r="P42" s="57">
        <f t="shared" si="3"/>
        <v>-2961348</v>
      </c>
      <c r="Q42" s="57">
        <f t="shared" si="3"/>
        <v>-5137300</v>
      </c>
      <c r="R42" s="57">
        <f t="shared" si="3"/>
        <v>-11253840</v>
      </c>
      <c r="S42" s="57">
        <f t="shared" si="3"/>
        <v>-1347542</v>
      </c>
      <c r="T42" s="57">
        <f t="shared" si="3"/>
        <v>-2702953</v>
      </c>
      <c r="U42" s="57">
        <f t="shared" si="3"/>
        <v>-5058796</v>
      </c>
      <c r="V42" s="57">
        <f t="shared" si="3"/>
        <v>-9109291</v>
      </c>
      <c r="W42" s="57">
        <f t="shared" si="3"/>
        <v>-16777207</v>
      </c>
      <c r="X42" s="57">
        <f t="shared" si="3"/>
        <v>27715411</v>
      </c>
      <c r="Y42" s="57">
        <f t="shared" si="3"/>
        <v>-44492618</v>
      </c>
      <c r="Z42" s="58">
        <f>+IF(X42&lt;&gt;0,+(Y42/X42)*100,0)</f>
        <v>-160.53385605575178</v>
      </c>
      <c r="AA42" s="55">
        <f>SUM(AA38:AA41)</f>
        <v>20645608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17606312</v>
      </c>
      <c r="D44" s="63">
        <f>+D42-D43</f>
        <v>0</v>
      </c>
      <c r="E44" s="64">
        <f t="shared" si="4"/>
        <v>27715351</v>
      </c>
      <c r="F44" s="65">
        <f t="shared" si="4"/>
        <v>20645608</v>
      </c>
      <c r="G44" s="65">
        <f t="shared" si="4"/>
        <v>3407890</v>
      </c>
      <c r="H44" s="65">
        <f t="shared" si="4"/>
        <v>-5137695</v>
      </c>
      <c r="I44" s="65">
        <f t="shared" si="4"/>
        <v>-3813359</v>
      </c>
      <c r="J44" s="65">
        <f t="shared" si="4"/>
        <v>-5543164</v>
      </c>
      <c r="K44" s="65">
        <f t="shared" si="4"/>
        <v>-3164669</v>
      </c>
      <c r="L44" s="65">
        <f t="shared" si="4"/>
        <v>-1598211</v>
      </c>
      <c r="M44" s="65">
        <f t="shared" si="4"/>
        <v>13891968</v>
      </c>
      <c r="N44" s="65">
        <f t="shared" si="4"/>
        <v>9129088</v>
      </c>
      <c r="O44" s="65">
        <f t="shared" si="4"/>
        <v>-3155192</v>
      </c>
      <c r="P44" s="65">
        <f t="shared" si="4"/>
        <v>-2961348</v>
      </c>
      <c r="Q44" s="65">
        <f t="shared" si="4"/>
        <v>-5137300</v>
      </c>
      <c r="R44" s="65">
        <f t="shared" si="4"/>
        <v>-11253840</v>
      </c>
      <c r="S44" s="65">
        <f t="shared" si="4"/>
        <v>-1347542</v>
      </c>
      <c r="T44" s="65">
        <f t="shared" si="4"/>
        <v>-2702953</v>
      </c>
      <c r="U44" s="65">
        <f t="shared" si="4"/>
        <v>-5058796</v>
      </c>
      <c r="V44" s="65">
        <f t="shared" si="4"/>
        <v>-9109291</v>
      </c>
      <c r="W44" s="65">
        <f t="shared" si="4"/>
        <v>-16777207</v>
      </c>
      <c r="X44" s="65">
        <f t="shared" si="4"/>
        <v>27715411</v>
      </c>
      <c r="Y44" s="65">
        <f t="shared" si="4"/>
        <v>-44492618</v>
      </c>
      <c r="Z44" s="66">
        <f>+IF(X44&lt;&gt;0,+(Y44/X44)*100,0)</f>
        <v>-160.53385605575178</v>
      </c>
      <c r="AA44" s="63">
        <f>+AA42-AA43</f>
        <v>20645608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17606312</v>
      </c>
      <c r="D46" s="55">
        <f>SUM(D44:D45)</f>
        <v>0</v>
      </c>
      <c r="E46" s="56">
        <f t="shared" si="5"/>
        <v>27715351</v>
      </c>
      <c r="F46" s="57">
        <f t="shared" si="5"/>
        <v>20645608</v>
      </c>
      <c r="G46" s="57">
        <f t="shared" si="5"/>
        <v>3407890</v>
      </c>
      <c r="H46" s="57">
        <f t="shared" si="5"/>
        <v>-5137695</v>
      </c>
      <c r="I46" s="57">
        <f t="shared" si="5"/>
        <v>-3813359</v>
      </c>
      <c r="J46" s="57">
        <f t="shared" si="5"/>
        <v>-5543164</v>
      </c>
      <c r="K46" s="57">
        <f t="shared" si="5"/>
        <v>-3164669</v>
      </c>
      <c r="L46" s="57">
        <f t="shared" si="5"/>
        <v>-1598211</v>
      </c>
      <c r="M46" s="57">
        <f t="shared" si="5"/>
        <v>13891968</v>
      </c>
      <c r="N46" s="57">
        <f t="shared" si="5"/>
        <v>9129088</v>
      </c>
      <c r="O46" s="57">
        <f t="shared" si="5"/>
        <v>-3155192</v>
      </c>
      <c r="P46" s="57">
        <f t="shared" si="5"/>
        <v>-2961348</v>
      </c>
      <c r="Q46" s="57">
        <f t="shared" si="5"/>
        <v>-5137300</v>
      </c>
      <c r="R46" s="57">
        <f t="shared" si="5"/>
        <v>-11253840</v>
      </c>
      <c r="S46" s="57">
        <f t="shared" si="5"/>
        <v>-1347542</v>
      </c>
      <c r="T46" s="57">
        <f t="shared" si="5"/>
        <v>-2702953</v>
      </c>
      <c r="U46" s="57">
        <f t="shared" si="5"/>
        <v>-5058796</v>
      </c>
      <c r="V46" s="57">
        <f t="shared" si="5"/>
        <v>-9109291</v>
      </c>
      <c r="W46" s="57">
        <f t="shared" si="5"/>
        <v>-16777207</v>
      </c>
      <c r="X46" s="57">
        <f t="shared" si="5"/>
        <v>27715411</v>
      </c>
      <c r="Y46" s="57">
        <f t="shared" si="5"/>
        <v>-44492618</v>
      </c>
      <c r="Z46" s="58">
        <f>+IF(X46&lt;&gt;0,+(Y46/X46)*100,0)</f>
        <v>-160.53385605575178</v>
      </c>
      <c r="AA46" s="55">
        <f>SUM(AA44:AA45)</f>
        <v>20645608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17606312</v>
      </c>
      <c r="D48" s="71">
        <f>SUM(D46:D47)</f>
        <v>0</v>
      </c>
      <c r="E48" s="72">
        <f t="shared" si="6"/>
        <v>27715351</v>
      </c>
      <c r="F48" s="73">
        <f t="shared" si="6"/>
        <v>20645608</v>
      </c>
      <c r="G48" s="73">
        <f t="shared" si="6"/>
        <v>3407890</v>
      </c>
      <c r="H48" s="74">
        <f t="shared" si="6"/>
        <v>-5137695</v>
      </c>
      <c r="I48" s="74">
        <f t="shared" si="6"/>
        <v>-3813359</v>
      </c>
      <c r="J48" s="74">
        <f t="shared" si="6"/>
        <v>-5543164</v>
      </c>
      <c r="K48" s="74">
        <f t="shared" si="6"/>
        <v>-3164669</v>
      </c>
      <c r="L48" s="74">
        <f t="shared" si="6"/>
        <v>-1598211</v>
      </c>
      <c r="M48" s="73">
        <f t="shared" si="6"/>
        <v>13891968</v>
      </c>
      <c r="N48" s="73">
        <f t="shared" si="6"/>
        <v>9129088</v>
      </c>
      <c r="O48" s="74">
        <f t="shared" si="6"/>
        <v>-3155192</v>
      </c>
      <c r="P48" s="74">
        <f t="shared" si="6"/>
        <v>-2961348</v>
      </c>
      <c r="Q48" s="74">
        <f t="shared" si="6"/>
        <v>-5137300</v>
      </c>
      <c r="R48" s="74">
        <f t="shared" si="6"/>
        <v>-11253840</v>
      </c>
      <c r="S48" s="74">
        <f t="shared" si="6"/>
        <v>-1347542</v>
      </c>
      <c r="T48" s="73">
        <f t="shared" si="6"/>
        <v>-2702953</v>
      </c>
      <c r="U48" s="73">
        <f t="shared" si="6"/>
        <v>-5058796</v>
      </c>
      <c r="V48" s="74">
        <f t="shared" si="6"/>
        <v>-9109291</v>
      </c>
      <c r="W48" s="74">
        <f t="shared" si="6"/>
        <v>-16777207</v>
      </c>
      <c r="X48" s="74">
        <f t="shared" si="6"/>
        <v>27715411</v>
      </c>
      <c r="Y48" s="74">
        <f t="shared" si="6"/>
        <v>-44492618</v>
      </c>
      <c r="Z48" s="75">
        <f>+IF(X48&lt;&gt;0,+(Y48/X48)*100,0)</f>
        <v>-160.53385605575178</v>
      </c>
      <c r="AA48" s="76">
        <f>SUM(AA46:AA47)</f>
        <v>20645608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19474278</v>
      </c>
      <c r="D5" s="6">
        <v>0</v>
      </c>
      <c r="E5" s="7">
        <v>16040108</v>
      </c>
      <c r="F5" s="8">
        <v>16449348</v>
      </c>
      <c r="G5" s="8">
        <v>1780741</v>
      </c>
      <c r="H5" s="8">
        <v>1779197</v>
      </c>
      <c r="I5" s="8">
        <v>1778702</v>
      </c>
      <c r="J5" s="8">
        <v>5338640</v>
      </c>
      <c r="K5" s="8">
        <v>1778702</v>
      </c>
      <c r="L5" s="8">
        <v>1778702</v>
      </c>
      <c r="M5" s="8">
        <v>1778702</v>
      </c>
      <c r="N5" s="8">
        <v>5336106</v>
      </c>
      <c r="O5" s="8">
        <v>1778702</v>
      </c>
      <c r="P5" s="8">
        <v>1778270</v>
      </c>
      <c r="Q5" s="8">
        <v>1750732</v>
      </c>
      <c r="R5" s="8">
        <v>5307704</v>
      </c>
      <c r="S5" s="8">
        <v>1740908</v>
      </c>
      <c r="T5" s="8">
        <v>1740908</v>
      </c>
      <c r="U5" s="8">
        <v>1740807</v>
      </c>
      <c r="V5" s="8">
        <v>5222623</v>
      </c>
      <c r="W5" s="8">
        <v>21205073</v>
      </c>
      <c r="X5" s="8">
        <v>16040108</v>
      </c>
      <c r="Y5" s="8">
        <v>5164965</v>
      </c>
      <c r="Z5" s="2">
        <v>32.2</v>
      </c>
      <c r="AA5" s="6">
        <v>16449348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16031653</v>
      </c>
      <c r="F8" s="8">
        <v>13904866</v>
      </c>
      <c r="G8" s="8">
        <v>2870352</v>
      </c>
      <c r="H8" s="8">
        <v>0</v>
      </c>
      <c r="I8" s="8">
        <v>1953234</v>
      </c>
      <c r="J8" s="8">
        <v>4823586</v>
      </c>
      <c r="K8" s="8">
        <v>3142563</v>
      </c>
      <c r="L8" s="8">
        <v>2995102</v>
      </c>
      <c r="M8" s="8">
        <v>2397365</v>
      </c>
      <c r="N8" s="8">
        <v>8535030</v>
      </c>
      <c r="O8" s="8">
        <v>2772461</v>
      </c>
      <c r="P8" s="8">
        <v>2649259</v>
      </c>
      <c r="Q8" s="8">
        <v>2611608</v>
      </c>
      <c r="R8" s="8">
        <v>8033328</v>
      </c>
      <c r="S8" s="8">
        <v>2331937</v>
      </c>
      <c r="T8" s="8">
        <v>2220582</v>
      </c>
      <c r="U8" s="8">
        <v>2000729</v>
      </c>
      <c r="V8" s="8">
        <v>6553248</v>
      </c>
      <c r="W8" s="8">
        <v>27945192</v>
      </c>
      <c r="X8" s="8">
        <v>16031653</v>
      </c>
      <c r="Y8" s="8">
        <v>11913539</v>
      </c>
      <c r="Z8" s="2">
        <v>74.31</v>
      </c>
      <c r="AA8" s="6">
        <v>13904866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13328042</v>
      </c>
      <c r="F9" s="8">
        <v>11559903</v>
      </c>
      <c r="G9" s="8">
        <v>1384905</v>
      </c>
      <c r="H9" s="8">
        <v>0</v>
      </c>
      <c r="I9" s="8">
        <v>1385524</v>
      </c>
      <c r="J9" s="8">
        <v>2770429</v>
      </c>
      <c r="K9" s="8">
        <v>1385834</v>
      </c>
      <c r="L9" s="8">
        <v>1385920</v>
      </c>
      <c r="M9" s="8">
        <v>1386692</v>
      </c>
      <c r="N9" s="8">
        <v>4158446</v>
      </c>
      <c r="O9" s="8">
        <v>1396445</v>
      </c>
      <c r="P9" s="8">
        <v>1397496</v>
      </c>
      <c r="Q9" s="8">
        <v>1397925</v>
      </c>
      <c r="R9" s="8">
        <v>4191866</v>
      </c>
      <c r="S9" s="8">
        <v>1398611</v>
      </c>
      <c r="T9" s="8">
        <v>1398783</v>
      </c>
      <c r="U9" s="8">
        <v>1398783</v>
      </c>
      <c r="V9" s="8">
        <v>4196177</v>
      </c>
      <c r="W9" s="8">
        <v>15316918</v>
      </c>
      <c r="X9" s="8">
        <v>13328042</v>
      </c>
      <c r="Y9" s="8">
        <v>1988876</v>
      </c>
      <c r="Z9" s="2">
        <v>14.92</v>
      </c>
      <c r="AA9" s="6">
        <v>11559903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15867816</v>
      </c>
      <c r="F10" s="26">
        <v>13762742</v>
      </c>
      <c r="G10" s="26">
        <v>1005180</v>
      </c>
      <c r="H10" s="26">
        <v>0</v>
      </c>
      <c r="I10" s="26">
        <v>1005689</v>
      </c>
      <c r="J10" s="26">
        <v>2010869</v>
      </c>
      <c r="K10" s="26">
        <v>1005933</v>
      </c>
      <c r="L10" s="26">
        <v>1005996</v>
      </c>
      <c r="M10" s="26">
        <v>1006569</v>
      </c>
      <c r="N10" s="26">
        <v>3018498</v>
      </c>
      <c r="O10" s="26">
        <v>1013891</v>
      </c>
      <c r="P10" s="26">
        <v>1014688</v>
      </c>
      <c r="Q10" s="26">
        <v>1016280</v>
      </c>
      <c r="R10" s="26">
        <v>3044859</v>
      </c>
      <c r="S10" s="26">
        <v>1016853</v>
      </c>
      <c r="T10" s="26">
        <v>1016980</v>
      </c>
      <c r="U10" s="26">
        <v>1016980</v>
      </c>
      <c r="V10" s="26">
        <v>3050813</v>
      </c>
      <c r="W10" s="26">
        <v>11125039</v>
      </c>
      <c r="X10" s="26">
        <v>15867816</v>
      </c>
      <c r="Y10" s="26">
        <v>-4742777</v>
      </c>
      <c r="Z10" s="27">
        <v>-29.89</v>
      </c>
      <c r="AA10" s="28">
        <v>13762742</v>
      </c>
    </row>
    <row r="11" spans="1:27" ht="13.5">
      <c r="A11" s="25" t="s">
        <v>38</v>
      </c>
      <c r="B11" s="29"/>
      <c r="C11" s="6">
        <v>47117457</v>
      </c>
      <c r="D11" s="6">
        <v>0</v>
      </c>
      <c r="E11" s="7">
        <v>0</v>
      </c>
      <c r="F11" s="8">
        <v>0</v>
      </c>
      <c r="G11" s="8">
        <v>753321</v>
      </c>
      <c r="H11" s="8">
        <v>6568787</v>
      </c>
      <c r="I11" s="8">
        <v>0</v>
      </c>
      <c r="J11" s="8">
        <v>7322108</v>
      </c>
      <c r="K11" s="8">
        <v>912743</v>
      </c>
      <c r="L11" s="8">
        <v>0</v>
      </c>
      <c r="M11" s="8">
        <v>0</v>
      </c>
      <c r="N11" s="8">
        <v>912743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758011</v>
      </c>
      <c r="V11" s="8">
        <v>758011</v>
      </c>
      <c r="W11" s="8">
        <v>8992862</v>
      </c>
      <c r="X11" s="8">
        <v>1017923</v>
      </c>
      <c r="Y11" s="8">
        <v>7974939</v>
      </c>
      <c r="Z11" s="2">
        <v>783.45</v>
      </c>
      <c r="AA11" s="6">
        <v>0</v>
      </c>
    </row>
    <row r="12" spans="1:27" ht="13.5">
      <c r="A12" s="25" t="s">
        <v>39</v>
      </c>
      <c r="B12" s="29"/>
      <c r="C12" s="6">
        <v>543056</v>
      </c>
      <c r="D12" s="6">
        <v>0</v>
      </c>
      <c r="E12" s="7">
        <v>0</v>
      </c>
      <c r="F12" s="8">
        <v>211901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274186</v>
      </c>
      <c r="Y12" s="8">
        <v>-274186</v>
      </c>
      <c r="Z12" s="2">
        <v>-100</v>
      </c>
      <c r="AA12" s="6">
        <v>211901</v>
      </c>
    </row>
    <row r="13" spans="1:27" ht="13.5">
      <c r="A13" s="23" t="s">
        <v>40</v>
      </c>
      <c r="B13" s="29"/>
      <c r="C13" s="6">
        <v>12998767</v>
      </c>
      <c r="D13" s="6">
        <v>0</v>
      </c>
      <c r="E13" s="7">
        <v>450000</v>
      </c>
      <c r="F13" s="8">
        <v>545830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545832</v>
      </c>
      <c r="Y13" s="8">
        <v>-545832</v>
      </c>
      <c r="Z13" s="2">
        <v>-100</v>
      </c>
      <c r="AA13" s="6">
        <v>545830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2851294</v>
      </c>
      <c r="F14" s="8">
        <v>17624974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2851295</v>
      </c>
      <c r="Y14" s="8">
        <v>-2851295</v>
      </c>
      <c r="Z14" s="2">
        <v>-100</v>
      </c>
      <c r="AA14" s="6">
        <v>17624974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73870</v>
      </c>
      <c r="D16" s="6">
        <v>0</v>
      </c>
      <c r="E16" s="7">
        <v>3180000</v>
      </c>
      <c r="F16" s="8">
        <v>3180000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3180000</v>
      </c>
      <c r="Y16" s="8">
        <v>-3180000</v>
      </c>
      <c r="Z16" s="2">
        <v>-100</v>
      </c>
      <c r="AA16" s="6">
        <v>3180000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77001187</v>
      </c>
      <c r="D19" s="6">
        <v>0</v>
      </c>
      <c r="E19" s="7">
        <v>79412000</v>
      </c>
      <c r="F19" s="8">
        <v>80239290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79571000</v>
      </c>
      <c r="Y19" s="8">
        <v>-79571000</v>
      </c>
      <c r="Z19" s="2">
        <v>-100</v>
      </c>
      <c r="AA19" s="6">
        <v>80239290</v>
      </c>
    </row>
    <row r="20" spans="1:27" ht="13.5">
      <c r="A20" s="23" t="s">
        <v>47</v>
      </c>
      <c r="B20" s="29"/>
      <c r="C20" s="6">
        <v>2929426</v>
      </c>
      <c r="D20" s="6">
        <v>0</v>
      </c>
      <c r="E20" s="7">
        <v>7092193</v>
      </c>
      <c r="F20" s="26">
        <v>5142113</v>
      </c>
      <c r="G20" s="26">
        <v>121070</v>
      </c>
      <c r="H20" s="26">
        <v>121261</v>
      </c>
      <c r="I20" s="26">
        <v>746369</v>
      </c>
      <c r="J20" s="26">
        <v>988700</v>
      </c>
      <c r="K20" s="26">
        <v>0</v>
      </c>
      <c r="L20" s="26">
        <v>892748</v>
      </c>
      <c r="M20" s="26">
        <v>809253</v>
      </c>
      <c r="N20" s="26">
        <v>1702001</v>
      </c>
      <c r="O20" s="26">
        <v>864157</v>
      </c>
      <c r="P20" s="26">
        <v>847604</v>
      </c>
      <c r="Q20" s="26">
        <v>842708</v>
      </c>
      <c r="R20" s="26">
        <v>2554469</v>
      </c>
      <c r="S20" s="26">
        <v>804338</v>
      </c>
      <c r="T20" s="26">
        <v>738789</v>
      </c>
      <c r="U20" s="26">
        <v>0</v>
      </c>
      <c r="V20" s="26">
        <v>1543127</v>
      </c>
      <c r="W20" s="26">
        <v>6788297</v>
      </c>
      <c r="X20" s="26">
        <v>5704259</v>
      </c>
      <c r="Y20" s="26">
        <v>1084038</v>
      </c>
      <c r="Z20" s="27">
        <v>19</v>
      </c>
      <c r="AA20" s="28">
        <v>5142113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160138041</v>
      </c>
      <c r="D22" s="33">
        <f>SUM(D5:D21)</f>
        <v>0</v>
      </c>
      <c r="E22" s="34">
        <f t="shared" si="0"/>
        <v>154253106</v>
      </c>
      <c r="F22" s="35">
        <f t="shared" si="0"/>
        <v>162620967</v>
      </c>
      <c r="G22" s="35">
        <f t="shared" si="0"/>
        <v>7915569</v>
      </c>
      <c r="H22" s="35">
        <f t="shared" si="0"/>
        <v>8469245</v>
      </c>
      <c r="I22" s="35">
        <f t="shared" si="0"/>
        <v>6869518</v>
      </c>
      <c r="J22" s="35">
        <f t="shared" si="0"/>
        <v>23254332</v>
      </c>
      <c r="K22" s="35">
        <f t="shared" si="0"/>
        <v>8225775</v>
      </c>
      <c r="L22" s="35">
        <f t="shared" si="0"/>
        <v>8058468</v>
      </c>
      <c r="M22" s="35">
        <f t="shared" si="0"/>
        <v>7378581</v>
      </c>
      <c r="N22" s="35">
        <f t="shared" si="0"/>
        <v>23662824</v>
      </c>
      <c r="O22" s="35">
        <f t="shared" si="0"/>
        <v>7825656</v>
      </c>
      <c r="P22" s="35">
        <f t="shared" si="0"/>
        <v>7687317</v>
      </c>
      <c r="Q22" s="35">
        <f t="shared" si="0"/>
        <v>7619253</v>
      </c>
      <c r="R22" s="35">
        <f t="shared" si="0"/>
        <v>23132226</v>
      </c>
      <c r="S22" s="35">
        <f t="shared" si="0"/>
        <v>7292647</v>
      </c>
      <c r="T22" s="35">
        <f t="shared" si="0"/>
        <v>7116042</v>
      </c>
      <c r="U22" s="35">
        <f t="shared" si="0"/>
        <v>6915310</v>
      </c>
      <c r="V22" s="35">
        <f t="shared" si="0"/>
        <v>21323999</v>
      </c>
      <c r="W22" s="35">
        <f t="shared" si="0"/>
        <v>91373381</v>
      </c>
      <c r="X22" s="35">
        <f t="shared" si="0"/>
        <v>154412114</v>
      </c>
      <c r="Y22" s="35">
        <f t="shared" si="0"/>
        <v>-63038733</v>
      </c>
      <c r="Z22" s="36">
        <f>+IF(X22&lt;&gt;0,+(Y22/X22)*100,0)</f>
        <v>-40.8249918785517</v>
      </c>
      <c r="AA22" s="33">
        <f>SUM(AA5:AA21)</f>
        <v>162620967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69615960</v>
      </c>
      <c r="D25" s="6">
        <v>0</v>
      </c>
      <c r="E25" s="7">
        <v>72819584</v>
      </c>
      <c r="F25" s="8">
        <v>74134560</v>
      </c>
      <c r="G25" s="8">
        <v>2341766</v>
      </c>
      <c r="H25" s="8">
        <v>2428862</v>
      </c>
      <c r="I25" s="8">
        <v>2510482</v>
      </c>
      <c r="J25" s="8">
        <v>7281110</v>
      </c>
      <c r="K25" s="8">
        <v>1911625</v>
      </c>
      <c r="L25" s="8">
        <v>2536742</v>
      </c>
      <c r="M25" s="8">
        <v>2696145</v>
      </c>
      <c r="N25" s="8">
        <v>7144512</v>
      </c>
      <c r="O25" s="8">
        <v>2720327</v>
      </c>
      <c r="P25" s="8">
        <v>2208917</v>
      </c>
      <c r="Q25" s="8">
        <v>2772976</v>
      </c>
      <c r="R25" s="8">
        <v>7702220</v>
      </c>
      <c r="S25" s="8">
        <v>2759739</v>
      </c>
      <c r="T25" s="8">
        <v>2768342</v>
      </c>
      <c r="U25" s="8">
        <v>2051067</v>
      </c>
      <c r="V25" s="8">
        <v>7579148</v>
      </c>
      <c r="W25" s="8">
        <v>29706990</v>
      </c>
      <c r="X25" s="8">
        <v>72819582</v>
      </c>
      <c r="Y25" s="8">
        <v>-43112592</v>
      </c>
      <c r="Z25" s="2">
        <v>-59.2</v>
      </c>
      <c r="AA25" s="6">
        <v>74134560</v>
      </c>
    </row>
    <row r="26" spans="1:27" ht="13.5">
      <c r="A26" s="25" t="s">
        <v>52</v>
      </c>
      <c r="B26" s="24"/>
      <c r="C26" s="6">
        <v>5235182</v>
      </c>
      <c r="D26" s="6">
        <v>0</v>
      </c>
      <c r="E26" s="7">
        <v>4926142</v>
      </c>
      <c r="F26" s="8">
        <v>4926142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4926143</v>
      </c>
      <c r="Y26" s="8">
        <v>-4926143</v>
      </c>
      <c r="Z26" s="2">
        <v>-100</v>
      </c>
      <c r="AA26" s="6">
        <v>4926142</v>
      </c>
    </row>
    <row r="27" spans="1:27" ht="13.5">
      <c r="A27" s="25" t="s">
        <v>53</v>
      </c>
      <c r="B27" s="24"/>
      <c r="C27" s="6">
        <v>37976426</v>
      </c>
      <c r="D27" s="6">
        <v>0</v>
      </c>
      <c r="E27" s="7">
        <v>3307500</v>
      </c>
      <c r="F27" s="8">
        <v>3307500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3307498</v>
      </c>
      <c r="Y27" s="8">
        <v>-3307498</v>
      </c>
      <c r="Z27" s="2">
        <v>-100</v>
      </c>
      <c r="AA27" s="6">
        <v>3307500</v>
      </c>
    </row>
    <row r="28" spans="1:27" ht="13.5">
      <c r="A28" s="25" t="s">
        <v>54</v>
      </c>
      <c r="B28" s="24"/>
      <c r="C28" s="6">
        <v>122993232</v>
      </c>
      <c r="D28" s="6">
        <v>0</v>
      </c>
      <c r="E28" s="7">
        <v>1201200</v>
      </c>
      <c r="F28" s="8">
        <v>1201200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1201200</v>
      </c>
      <c r="Y28" s="8">
        <v>-1201200</v>
      </c>
      <c r="Z28" s="2">
        <v>-100</v>
      </c>
      <c r="AA28" s="6">
        <v>1201200</v>
      </c>
    </row>
    <row r="29" spans="1:27" ht="13.5">
      <c r="A29" s="25" t="s">
        <v>55</v>
      </c>
      <c r="B29" s="24"/>
      <c r="C29" s="6">
        <v>6566642</v>
      </c>
      <c r="D29" s="6">
        <v>0</v>
      </c>
      <c r="E29" s="7">
        <v>254597</v>
      </c>
      <c r="F29" s="8">
        <v>5989516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254597</v>
      </c>
      <c r="Y29" s="8">
        <v>-254597</v>
      </c>
      <c r="Z29" s="2">
        <v>-100</v>
      </c>
      <c r="AA29" s="6">
        <v>5989516</v>
      </c>
    </row>
    <row r="30" spans="1:27" ht="13.5">
      <c r="A30" s="25" t="s">
        <v>56</v>
      </c>
      <c r="B30" s="24"/>
      <c r="C30" s="6">
        <v>27714956</v>
      </c>
      <c r="D30" s="6">
        <v>0</v>
      </c>
      <c r="E30" s="7">
        <v>12443300</v>
      </c>
      <c r="F30" s="8">
        <v>5000000</v>
      </c>
      <c r="G30" s="8">
        <v>1052001</v>
      </c>
      <c r="H30" s="8">
        <v>1052001</v>
      </c>
      <c r="I30" s="8">
        <v>1040805</v>
      </c>
      <c r="J30" s="8">
        <v>3144807</v>
      </c>
      <c r="K30" s="8">
        <v>1391317</v>
      </c>
      <c r="L30" s="8">
        <v>1479768</v>
      </c>
      <c r="M30" s="8">
        <v>1479768</v>
      </c>
      <c r="N30" s="8">
        <v>4350853</v>
      </c>
      <c r="O30" s="8">
        <v>1477320</v>
      </c>
      <c r="P30" s="8">
        <v>1456034</v>
      </c>
      <c r="Q30" s="8">
        <v>1322074</v>
      </c>
      <c r="R30" s="8">
        <v>4255428</v>
      </c>
      <c r="S30" s="8">
        <v>1440219</v>
      </c>
      <c r="T30" s="8">
        <v>1451913</v>
      </c>
      <c r="U30" s="8">
        <v>2718525</v>
      </c>
      <c r="V30" s="8">
        <v>5610657</v>
      </c>
      <c r="W30" s="8">
        <v>17361745</v>
      </c>
      <c r="X30" s="8">
        <v>12443300</v>
      </c>
      <c r="Y30" s="8">
        <v>4918445</v>
      </c>
      <c r="Z30" s="2">
        <v>39.53</v>
      </c>
      <c r="AA30" s="6">
        <v>5000000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</v>
      </c>
      <c r="Y31" s="8">
        <v>-1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2716575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2716575</v>
      </c>
      <c r="Y32" s="8">
        <v>-2716575</v>
      </c>
      <c r="Z32" s="2">
        <v>-100</v>
      </c>
      <c r="AA32" s="6">
        <v>0</v>
      </c>
    </row>
    <row r="33" spans="1:27" ht="13.5">
      <c r="A33" s="25" t="s">
        <v>59</v>
      </c>
      <c r="B33" s="24"/>
      <c r="C33" s="6">
        <v>6746501</v>
      </c>
      <c r="D33" s="6">
        <v>0</v>
      </c>
      <c r="E33" s="7">
        <v>15000000</v>
      </c>
      <c r="F33" s="8">
        <v>8500000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14999996</v>
      </c>
      <c r="Y33" s="8">
        <v>-14999996</v>
      </c>
      <c r="Z33" s="2">
        <v>-100</v>
      </c>
      <c r="AA33" s="6">
        <v>8500000</v>
      </c>
    </row>
    <row r="34" spans="1:27" ht="13.5">
      <c r="A34" s="25" t="s">
        <v>60</v>
      </c>
      <c r="B34" s="24"/>
      <c r="C34" s="6">
        <v>35647617</v>
      </c>
      <c r="D34" s="6">
        <v>0</v>
      </c>
      <c r="E34" s="7">
        <v>50062411</v>
      </c>
      <c r="F34" s="8">
        <v>94676670</v>
      </c>
      <c r="G34" s="8">
        <v>2870475</v>
      </c>
      <c r="H34" s="8">
        <v>1433180</v>
      </c>
      <c r="I34" s="8">
        <v>4311390</v>
      </c>
      <c r="J34" s="8">
        <v>8615045</v>
      </c>
      <c r="K34" s="8">
        <v>2045793</v>
      </c>
      <c r="L34" s="8">
        <v>2893667</v>
      </c>
      <c r="M34" s="8">
        <v>2450056</v>
      </c>
      <c r="N34" s="8">
        <v>7389516</v>
      </c>
      <c r="O34" s="8">
        <v>4786225</v>
      </c>
      <c r="P34" s="8">
        <v>5083604</v>
      </c>
      <c r="Q34" s="8">
        <v>3299345</v>
      </c>
      <c r="R34" s="8">
        <v>13169174</v>
      </c>
      <c r="S34" s="8">
        <v>4229465</v>
      </c>
      <c r="T34" s="8">
        <v>1880030</v>
      </c>
      <c r="U34" s="8">
        <v>4296527</v>
      </c>
      <c r="V34" s="8">
        <v>10406022</v>
      </c>
      <c r="W34" s="8">
        <v>39579757</v>
      </c>
      <c r="X34" s="8">
        <v>50062410</v>
      </c>
      <c r="Y34" s="8">
        <v>-10482653</v>
      </c>
      <c r="Z34" s="2">
        <v>-20.94</v>
      </c>
      <c r="AA34" s="6">
        <v>94676670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10169475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10169475</v>
      </c>
    </row>
    <row r="36" spans="1:27" ht="12.75">
      <c r="A36" s="40" t="s">
        <v>62</v>
      </c>
      <c r="B36" s="32"/>
      <c r="C36" s="33">
        <f aca="true" t="shared" si="1" ref="C36:Y36">SUM(C25:C35)</f>
        <v>312496516</v>
      </c>
      <c r="D36" s="33">
        <f>SUM(D25:D35)</f>
        <v>0</v>
      </c>
      <c r="E36" s="34">
        <f t="shared" si="1"/>
        <v>162731309</v>
      </c>
      <c r="F36" s="35">
        <f t="shared" si="1"/>
        <v>207905063</v>
      </c>
      <c r="G36" s="35">
        <f t="shared" si="1"/>
        <v>6264242</v>
      </c>
      <c r="H36" s="35">
        <f t="shared" si="1"/>
        <v>4914043</v>
      </c>
      <c r="I36" s="35">
        <f t="shared" si="1"/>
        <v>7862677</v>
      </c>
      <c r="J36" s="35">
        <f t="shared" si="1"/>
        <v>19040962</v>
      </c>
      <c r="K36" s="35">
        <f t="shared" si="1"/>
        <v>5348735</v>
      </c>
      <c r="L36" s="35">
        <f t="shared" si="1"/>
        <v>6910177</v>
      </c>
      <c r="M36" s="35">
        <f t="shared" si="1"/>
        <v>6625969</v>
      </c>
      <c r="N36" s="35">
        <f t="shared" si="1"/>
        <v>18884881</v>
      </c>
      <c r="O36" s="35">
        <f t="shared" si="1"/>
        <v>8983872</v>
      </c>
      <c r="P36" s="35">
        <f t="shared" si="1"/>
        <v>8748555</v>
      </c>
      <c r="Q36" s="35">
        <f t="shared" si="1"/>
        <v>7394395</v>
      </c>
      <c r="R36" s="35">
        <f t="shared" si="1"/>
        <v>25126822</v>
      </c>
      <c r="S36" s="35">
        <f t="shared" si="1"/>
        <v>8429423</v>
      </c>
      <c r="T36" s="35">
        <f t="shared" si="1"/>
        <v>6100285</v>
      </c>
      <c r="U36" s="35">
        <f t="shared" si="1"/>
        <v>9066119</v>
      </c>
      <c r="V36" s="35">
        <f t="shared" si="1"/>
        <v>23595827</v>
      </c>
      <c r="W36" s="35">
        <f t="shared" si="1"/>
        <v>86648492</v>
      </c>
      <c r="X36" s="35">
        <f t="shared" si="1"/>
        <v>162731302</v>
      </c>
      <c r="Y36" s="35">
        <f t="shared" si="1"/>
        <v>-76082810</v>
      </c>
      <c r="Z36" s="36">
        <f>+IF(X36&lt;&gt;0,+(Y36/X36)*100,0)</f>
        <v>-46.753641779379365</v>
      </c>
      <c r="AA36" s="33">
        <f>SUM(AA25:AA35)</f>
        <v>207905063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-152358475</v>
      </c>
      <c r="D38" s="46">
        <f>+D22-D36</f>
        <v>0</v>
      </c>
      <c r="E38" s="47">
        <f t="shared" si="2"/>
        <v>-8478203</v>
      </c>
      <c r="F38" s="48">
        <f t="shared" si="2"/>
        <v>-45284096</v>
      </c>
      <c r="G38" s="48">
        <f t="shared" si="2"/>
        <v>1651327</v>
      </c>
      <c r="H38" s="48">
        <f t="shared" si="2"/>
        <v>3555202</v>
      </c>
      <c r="I38" s="48">
        <f t="shared" si="2"/>
        <v>-993159</v>
      </c>
      <c r="J38" s="48">
        <f t="shared" si="2"/>
        <v>4213370</v>
      </c>
      <c r="K38" s="48">
        <f t="shared" si="2"/>
        <v>2877040</v>
      </c>
      <c r="L38" s="48">
        <f t="shared" si="2"/>
        <v>1148291</v>
      </c>
      <c r="M38" s="48">
        <f t="shared" si="2"/>
        <v>752612</v>
      </c>
      <c r="N38" s="48">
        <f t="shared" si="2"/>
        <v>4777943</v>
      </c>
      <c r="O38" s="48">
        <f t="shared" si="2"/>
        <v>-1158216</v>
      </c>
      <c r="P38" s="48">
        <f t="shared" si="2"/>
        <v>-1061238</v>
      </c>
      <c r="Q38" s="48">
        <f t="shared" si="2"/>
        <v>224858</v>
      </c>
      <c r="R38" s="48">
        <f t="shared" si="2"/>
        <v>-1994596</v>
      </c>
      <c r="S38" s="48">
        <f t="shared" si="2"/>
        <v>-1136776</v>
      </c>
      <c r="T38" s="48">
        <f t="shared" si="2"/>
        <v>1015757</v>
      </c>
      <c r="U38" s="48">
        <f t="shared" si="2"/>
        <v>-2150809</v>
      </c>
      <c r="V38" s="48">
        <f t="shared" si="2"/>
        <v>-2271828</v>
      </c>
      <c r="W38" s="48">
        <f t="shared" si="2"/>
        <v>4724889</v>
      </c>
      <c r="X38" s="48">
        <f>IF(F22=F36,0,X22-X36)</f>
        <v>-8319188</v>
      </c>
      <c r="Y38" s="48">
        <f t="shared" si="2"/>
        <v>13044077</v>
      </c>
      <c r="Z38" s="49">
        <f>+IF(X38&lt;&gt;0,+(Y38/X38)*100,0)</f>
        <v>-156.79507423080233</v>
      </c>
      <c r="AA38" s="46">
        <f>+AA22-AA36</f>
        <v>-45284096</v>
      </c>
    </row>
    <row r="39" spans="1:27" ht="13.5">
      <c r="A39" s="23" t="s">
        <v>64</v>
      </c>
      <c r="B39" s="29"/>
      <c r="C39" s="6">
        <v>19173495</v>
      </c>
      <c r="D39" s="6">
        <v>0</v>
      </c>
      <c r="E39" s="7">
        <v>51718000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51559000</v>
      </c>
      <c r="Y39" s="8">
        <v>-51559000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-133184980</v>
      </c>
      <c r="D42" s="55">
        <f>SUM(D38:D41)</f>
        <v>0</v>
      </c>
      <c r="E42" s="56">
        <f t="shared" si="3"/>
        <v>43239797</v>
      </c>
      <c r="F42" s="57">
        <f t="shared" si="3"/>
        <v>-45284096</v>
      </c>
      <c r="G42" s="57">
        <f t="shared" si="3"/>
        <v>1651327</v>
      </c>
      <c r="H42" s="57">
        <f t="shared" si="3"/>
        <v>3555202</v>
      </c>
      <c r="I42" s="57">
        <f t="shared" si="3"/>
        <v>-993159</v>
      </c>
      <c r="J42" s="57">
        <f t="shared" si="3"/>
        <v>4213370</v>
      </c>
      <c r="K42" s="57">
        <f t="shared" si="3"/>
        <v>2877040</v>
      </c>
      <c r="L42" s="57">
        <f t="shared" si="3"/>
        <v>1148291</v>
      </c>
      <c r="M42" s="57">
        <f t="shared" si="3"/>
        <v>752612</v>
      </c>
      <c r="N42" s="57">
        <f t="shared" si="3"/>
        <v>4777943</v>
      </c>
      <c r="O42" s="57">
        <f t="shared" si="3"/>
        <v>-1158216</v>
      </c>
      <c r="P42" s="57">
        <f t="shared" si="3"/>
        <v>-1061238</v>
      </c>
      <c r="Q42" s="57">
        <f t="shared" si="3"/>
        <v>224858</v>
      </c>
      <c r="R42" s="57">
        <f t="shared" si="3"/>
        <v>-1994596</v>
      </c>
      <c r="S42" s="57">
        <f t="shared" si="3"/>
        <v>-1136776</v>
      </c>
      <c r="T42" s="57">
        <f t="shared" si="3"/>
        <v>1015757</v>
      </c>
      <c r="U42" s="57">
        <f t="shared" si="3"/>
        <v>-2150809</v>
      </c>
      <c r="V42" s="57">
        <f t="shared" si="3"/>
        <v>-2271828</v>
      </c>
      <c r="W42" s="57">
        <f t="shared" si="3"/>
        <v>4724889</v>
      </c>
      <c r="X42" s="57">
        <f t="shared" si="3"/>
        <v>43239812</v>
      </c>
      <c r="Y42" s="57">
        <f t="shared" si="3"/>
        <v>-38514923</v>
      </c>
      <c r="Z42" s="58">
        <f>+IF(X42&lt;&gt;0,+(Y42/X42)*100,0)</f>
        <v>-89.07282714365178</v>
      </c>
      <c r="AA42" s="55">
        <f>SUM(AA38:AA41)</f>
        <v>-45284096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-133184980</v>
      </c>
      <c r="D44" s="63">
        <f>+D42-D43</f>
        <v>0</v>
      </c>
      <c r="E44" s="64">
        <f t="shared" si="4"/>
        <v>43239797</v>
      </c>
      <c r="F44" s="65">
        <f t="shared" si="4"/>
        <v>-45284096</v>
      </c>
      <c r="G44" s="65">
        <f t="shared" si="4"/>
        <v>1651327</v>
      </c>
      <c r="H44" s="65">
        <f t="shared" si="4"/>
        <v>3555202</v>
      </c>
      <c r="I44" s="65">
        <f t="shared" si="4"/>
        <v>-993159</v>
      </c>
      <c r="J44" s="65">
        <f t="shared" si="4"/>
        <v>4213370</v>
      </c>
      <c r="K44" s="65">
        <f t="shared" si="4"/>
        <v>2877040</v>
      </c>
      <c r="L44" s="65">
        <f t="shared" si="4"/>
        <v>1148291</v>
      </c>
      <c r="M44" s="65">
        <f t="shared" si="4"/>
        <v>752612</v>
      </c>
      <c r="N44" s="65">
        <f t="shared" si="4"/>
        <v>4777943</v>
      </c>
      <c r="O44" s="65">
        <f t="shared" si="4"/>
        <v>-1158216</v>
      </c>
      <c r="P44" s="65">
        <f t="shared" si="4"/>
        <v>-1061238</v>
      </c>
      <c r="Q44" s="65">
        <f t="shared" si="4"/>
        <v>224858</v>
      </c>
      <c r="R44" s="65">
        <f t="shared" si="4"/>
        <v>-1994596</v>
      </c>
      <c r="S44" s="65">
        <f t="shared" si="4"/>
        <v>-1136776</v>
      </c>
      <c r="T44" s="65">
        <f t="shared" si="4"/>
        <v>1015757</v>
      </c>
      <c r="U44" s="65">
        <f t="shared" si="4"/>
        <v>-2150809</v>
      </c>
      <c r="V44" s="65">
        <f t="shared" si="4"/>
        <v>-2271828</v>
      </c>
      <c r="W44" s="65">
        <f t="shared" si="4"/>
        <v>4724889</v>
      </c>
      <c r="X44" s="65">
        <f t="shared" si="4"/>
        <v>43239812</v>
      </c>
      <c r="Y44" s="65">
        <f t="shared" si="4"/>
        <v>-38514923</v>
      </c>
      <c r="Z44" s="66">
        <f>+IF(X44&lt;&gt;0,+(Y44/X44)*100,0)</f>
        <v>-89.07282714365178</v>
      </c>
      <c r="AA44" s="63">
        <f>+AA42-AA43</f>
        <v>-45284096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-133184980</v>
      </c>
      <c r="D46" s="55">
        <f>SUM(D44:D45)</f>
        <v>0</v>
      </c>
      <c r="E46" s="56">
        <f t="shared" si="5"/>
        <v>43239797</v>
      </c>
      <c r="F46" s="57">
        <f t="shared" si="5"/>
        <v>-45284096</v>
      </c>
      <c r="G46" s="57">
        <f t="shared" si="5"/>
        <v>1651327</v>
      </c>
      <c r="H46" s="57">
        <f t="shared" si="5"/>
        <v>3555202</v>
      </c>
      <c r="I46" s="57">
        <f t="shared" si="5"/>
        <v>-993159</v>
      </c>
      <c r="J46" s="57">
        <f t="shared" si="5"/>
        <v>4213370</v>
      </c>
      <c r="K46" s="57">
        <f t="shared" si="5"/>
        <v>2877040</v>
      </c>
      <c r="L46" s="57">
        <f t="shared" si="5"/>
        <v>1148291</v>
      </c>
      <c r="M46" s="57">
        <f t="shared" si="5"/>
        <v>752612</v>
      </c>
      <c r="N46" s="57">
        <f t="shared" si="5"/>
        <v>4777943</v>
      </c>
      <c r="O46" s="57">
        <f t="shared" si="5"/>
        <v>-1158216</v>
      </c>
      <c r="P46" s="57">
        <f t="shared" si="5"/>
        <v>-1061238</v>
      </c>
      <c r="Q46" s="57">
        <f t="shared" si="5"/>
        <v>224858</v>
      </c>
      <c r="R46" s="57">
        <f t="shared" si="5"/>
        <v>-1994596</v>
      </c>
      <c r="S46" s="57">
        <f t="shared" si="5"/>
        <v>-1136776</v>
      </c>
      <c r="T46" s="57">
        <f t="shared" si="5"/>
        <v>1015757</v>
      </c>
      <c r="U46" s="57">
        <f t="shared" si="5"/>
        <v>-2150809</v>
      </c>
      <c r="V46" s="57">
        <f t="shared" si="5"/>
        <v>-2271828</v>
      </c>
      <c r="W46" s="57">
        <f t="shared" si="5"/>
        <v>4724889</v>
      </c>
      <c r="X46" s="57">
        <f t="shared" si="5"/>
        <v>43239812</v>
      </c>
      <c r="Y46" s="57">
        <f t="shared" si="5"/>
        <v>-38514923</v>
      </c>
      <c r="Z46" s="58">
        <f>+IF(X46&lt;&gt;0,+(Y46/X46)*100,0)</f>
        <v>-89.07282714365178</v>
      </c>
      <c r="AA46" s="55">
        <f>SUM(AA44:AA45)</f>
        <v>-45284096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-133184980</v>
      </c>
      <c r="D48" s="71">
        <f>SUM(D46:D47)</f>
        <v>0</v>
      </c>
      <c r="E48" s="72">
        <f t="shared" si="6"/>
        <v>43239797</v>
      </c>
      <c r="F48" s="73">
        <f t="shared" si="6"/>
        <v>-45284096</v>
      </c>
      <c r="G48" s="73">
        <f t="shared" si="6"/>
        <v>1651327</v>
      </c>
      <c r="H48" s="74">
        <f t="shared" si="6"/>
        <v>3555202</v>
      </c>
      <c r="I48" s="74">
        <f t="shared" si="6"/>
        <v>-993159</v>
      </c>
      <c r="J48" s="74">
        <f t="shared" si="6"/>
        <v>4213370</v>
      </c>
      <c r="K48" s="74">
        <f t="shared" si="6"/>
        <v>2877040</v>
      </c>
      <c r="L48" s="74">
        <f t="shared" si="6"/>
        <v>1148291</v>
      </c>
      <c r="M48" s="73">
        <f t="shared" si="6"/>
        <v>752612</v>
      </c>
      <c r="N48" s="73">
        <f t="shared" si="6"/>
        <v>4777943</v>
      </c>
      <c r="O48" s="74">
        <f t="shared" si="6"/>
        <v>-1158216</v>
      </c>
      <c r="P48" s="74">
        <f t="shared" si="6"/>
        <v>-1061238</v>
      </c>
      <c r="Q48" s="74">
        <f t="shared" si="6"/>
        <v>224858</v>
      </c>
      <c r="R48" s="74">
        <f t="shared" si="6"/>
        <v>-1994596</v>
      </c>
      <c r="S48" s="74">
        <f t="shared" si="6"/>
        <v>-1136776</v>
      </c>
      <c r="T48" s="73">
        <f t="shared" si="6"/>
        <v>1015757</v>
      </c>
      <c r="U48" s="73">
        <f t="shared" si="6"/>
        <v>-2150809</v>
      </c>
      <c r="V48" s="74">
        <f t="shared" si="6"/>
        <v>-2271828</v>
      </c>
      <c r="W48" s="74">
        <f t="shared" si="6"/>
        <v>4724889</v>
      </c>
      <c r="X48" s="74">
        <f t="shared" si="6"/>
        <v>43239812</v>
      </c>
      <c r="Y48" s="74">
        <f t="shared" si="6"/>
        <v>-38514923</v>
      </c>
      <c r="Z48" s="75">
        <f>+IF(X48&lt;&gt;0,+(Y48/X48)*100,0)</f>
        <v>-89.07282714365178</v>
      </c>
      <c r="AA48" s="76">
        <f>SUM(AA46:AA47)</f>
        <v>-45284096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160019099</v>
      </c>
      <c r="D5" s="6">
        <v>0</v>
      </c>
      <c r="E5" s="7">
        <v>204500000</v>
      </c>
      <c r="F5" s="8">
        <v>141689751</v>
      </c>
      <c r="G5" s="8">
        <v>13964861</v>
      </c>
      <c r="H5" s="8">
        <v>-115476236</v>
      </c>
      <c r="I5" s="8">
        <v>9750326</v>
      </c>
      <c r="J5" s="8">
        <v>-91761049</v>
      </c>
      <c r="K5" s="8">
        <v>10038384</v>
      </c>
      <c r="L5" s="8">
        <v>10085051</v>
      </c>
      <c r="M5" s="8">
        <v>9941159</v>
      </c>
      <c r="N5" s="8">
        <v>30064594</v>
      </c>
      <c r="O5" s="8">
        <v>9939811</v>
      </c>
      <c r="P5" s="8">
        <v>7298808</v>
      </c>
      <c r="Q5" s="8">
        <v>8789583</v>
      </c>
      <c r="R5" s="8">
        <v>26028202</v>
      </c>
      <c r="S5" s="8">
        <v>10819881</v>
      </c>
      <c r="T5" s="8">
        <v>10881456</v>
      </c>
      <c r="U5" s="8">
        <v>9840293</v>
      </c>
      <c r="V5" s="8">
        <v>31541630</v>
      </c>
      <c r="W5" s="8">
        <v>-4126623</v>
      </c>
      <c r="X5" s="8">
        <v>204500000</v>
      </c>
      <c r="Y5" s="8">
        <v>-208626623</v>
      </c>
      <c r="Z5" s="2">
        <v>-102.02</v>
      </c>
      <c r="AA5" s="6">
        <v>141689751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253150169</v>
      </c>
      <c r="D7" s="6">
        <v>0</v>
      </c>
      <c r="E7" s="7">
        <v>400000000</v>
      </c>
      <c r="F7" s="8">
        <v>450000000</v>
      </c>
      <c r="G7" s="8">
        <v>31331686</v>
      </c>
      <c r="H7" s="8">
        <v>129014711</v>
      </c>
      <c r="I7" s="8">
        <v>27524374</v>
      </c>
      <c r="J7" s="8">
        <v>187870771</v>
      </c>
      <c r="K7" s="8">
        <v>7234289</v>
      </c>
      <c r="L7" s="8">
        <v>43931241</v>
      </c>
      <c r="M7" s="8">
        <v>20901795</v>
      </c>
      <c r="N7" s="8">
        <v>72067325</v>
      </c>
      <c r="O7" s="8">
        <v>14182171</v>
      </c>
      <c r="P7" s="8">
        <v>11923648</v>
      </c>
      <c r="Q7" s="8">
        <v>15692548</v>
      </c>
      <c r="R7" s="8">
        <v>41798367</v>
      </c>
      <c r="S7" s="8">
        <v>18083270</v>
      </c>
      <c r="T7" s="8">
        <v>24719265</v>
      </c>
      <c r="U7" s="8">
        <v>23298062</v>
      </c>
      <c r="V7" s="8">
        <v>66100597</v>
      </c>
      <c r="W7" s="8">
        <v>367837060</v>
      </c>
      <c r="X7" s="8">
        <v>400000000</v>
      </c>
      <c r="Y7" s="8">
        <v>-32162940</v>
      </c>
      <c r="Z7" s="2">
        <v>-8.04</v>
      </c>
      <c r="AA7" s="6">
        <v>450000000</v>
      </c>
    </row>
    <row r="8" spans="1:27" ht="13.5">
      <c r="A8" s="25" t="s">
        <v>35</v>
      </c>
      <c r="B8" s="24"/>
      <c r="C8" s="6">
        <v>51774829</v>
      </c>
      <c r="D8" s="6">
        <v>0</v>
      </c>
      <c r="E8" s="7">
        <v>70500000</v>
      </c>
      <c r="F8" s="8">
        <v>86600000</v>
      </c>
      <c r="G8" s="8">
        <v>5635973</v>
      </c>
      <c r="H8" s="8">
        <v>-11937871</v>
      </c>
      <c r="I8" s="8">
        <v>6168105</v>
      </c>
      <c r="J8" s="8">
        <v>-133793</v>
      </c>
      <c r="K8" s="8">
        <v>6941899</v>
      </c>
      <c r="L8" s="8">
        <v>5979848</v>
      </c>
      <c r="M8" s="8">
        <v>5749761</v>
      </c>
      <c r="N8" s="8">
        <v>18671508</v>
      </c>
      <c r="O8" s="8">
        <v>4336814</v>
      </c>
      <c r="P8" s="8">
        <v>6974024</v>
      </c>
      <c r="Q8" s="8">
        <v>6374513</v>
      </c>
      <c r="R8" s="8">
        <v>17685351</v>
      </c>
      <c r="S8" s="8">
        <v>6064958</v>
      </c>
      <c r="T8" s="8">
        <v>8372053</v>
      </c>
      <c r="U8" s="8">
        <v>7898734</v>
      </c>
      <c r="V8" s="8">
        <v>22335745</v>
      </c>
      <c r="W8" s="8">
        <v>58558811</v>
      </c>
      <c r="X8" s="8">
        <v>70500000</v>
      </c>
      <c r="Y8" s="8">
        <v>-11941189</v>
      </c>
      <c r="Z8" s="2">
        <v>-16.94</v>
      </c>
      <c r="AA8" s="6">
        <v>86600000</v>
      </c>
    </row>
    <row r="9" spans="1:27" ht="13.5">
      <c r="A9" s="25" t="s">
        <v>36</v>
      </c>
      <c r="B9" s="24"/>
      <c r="C9" s="6">
        <v>41540447</v>
      </c>
      <c r="D9" s="6">
        <v>0</v>
      </c>
      <c r="E9" s="7">
        <v>33000000</v>
      </c>
      <c r="F9" s="8">
        <v>38000000</v>
      </c>
      <c r="G9" s="8">
        <v>2736832</v>
      </c>
      <c r="H9" s="8">
        <v>-3822307</v>
      </c>
      <c r="I9" s="8">
        <v>2897274</v>
      </c>
      <c r="J9" s="8">
        <v>1811799</v>
      </c>
      <c r="K9" s="8">
        <v>3119003</v>
      </c>
      <c r="L9" s="8">
        <v>2844893</v>
      </c>
      <c r="M9" s="8">
        <v>2987711</v>
      </c>
      <c r="N9" s="8">
        <v>8951607</v>
      </c>
      <c r="O9" s="8">
        <v>2945310</v>
      </c>
      <c r="P9" s="8">
        <v>2858687</v>
      </c>
      <c r="Q9" s="8">
        <v>3060222</v>
      </c>
      <c r="R9" s="8">
        <v>8864219</v>
      </c>
      <c r="S9" s="8">
        <v>2923137</v>
      </c>
      <c r="T9" s="8">
        <v>2817172</v>
      </c>
      <c r="U9" s="8">
        <v>2856509</v>
      </c>
      <c r="V9" s="8">
        <v>8596818</v>
      </c>
      <c r="W9" s="8">
        <v>28224443</v>
      </c>
      <c r="X9" s="8">
        <v>33000000</v>
      </c>
      <c r="Y9" s="8">
        <v>-4775557</v>
      </c>
      <c r="Z9" s="2">
        <v>-14.47</v>
      </c>
      <c r="AA9" s="6">
        <v>38000000</v>
      </c>
    </row>
    <row r="10" spans="1:27" ht="13.5">
      <c r="A10" s="25" t="s">
        <v>37</v>
      </c>
      <c r="B10" s="24"/>
      <c r="C10" s="6">
        <v>21687521</v>
      </c>
      <c r="D10" s="6">
        <v>0</v>
      </c>
      <c r="E10" s="7">
        <v>25000000</v>
      </c>
      <c r="F10" s="26">
        <v>29000000</v>
      </c>
      <c r="G10" s="26">
        <v>2035494</v>
      </c>
      <c r="H10" s="26">
        <v>-2353283</v>
      </c>
      <c r="I10" s="26">
        <v>2045911</v>
      </c>
      <c r="J10" s="26">
        <v>1728122</v>
      </c>
      <c r="K10" s="26">
        <v>2062717</v>
      </c>
      <c r="L10" s="26">
        <v>2060078</v>
      </c>
      <c r="M10" s="26">
        <v>2066601</v>
      </c>
      <c r="N10" s="26">
        <v>6189396</v>
      </c>
      <c r="O10" s="26">
        <v>2333756</v>
      </c>
      <c r="P10" s="26">
        <v>2343980</v>
      </c>
      <c r="Q10" s="26">
        <v>2484911</v>
      </c>
      <c r="R10" s="26">
        <v>7162647</v>
      </c>
      <c r="S10" s="26">
        <v>2362426</v>
      </c>
      <c r="T10" s="26">
        <v>2358659</v>
      </c>
      <c r="U10" s="26">
        <v>2358284</v>
      </c>
      <c r="V10" s="26">
        <v>7079369</v>
      </c>
      <c r="W10" s="26">
        <v>22159534</v>
      </c>
      <c r="X10" s="26">
        <v>25000000</v>
      </c>
      <c r="Y10" s="26">
        <v>-2840466</v>
      </c>
      <c r="Z10" s="27">
        <v>-11.36</v>
      </c>
      <c r="AA10" s="28">
        <v>29000000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56621250</v>
      </c>
      <c r="F11" s="8">
        <v>56621250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56621250</v>
      </c>
    </row>
    <row r="12" spans="1:27" ht="13.5">
      <c r="A12" s="25" t="s">
        <v>39</v>
      </c>
      <c r="B12" s="29"/>
      <c r="C12" s="6">
        <v>967908</v>
      </c>
      <c r="D12" s="6">
        <v>0</v>
      </c>
      <c r="E12" s="7">
        <v>1621000</v>
      </c>
      <c r="F12" s="8">
        <v>942000</v>
      </c>
      <c r="G12" s="8">
        <v>37589</v>
      </c>
      <c r="H12" s="8">
        <v>-41089</v>
      </c>
      <c r="I12" s="8">
        <v>46181</v>
      </c>
      <c r="J12" s="8">
        <v>42681</v>
      </c>
      <c r="K12" s="8">
        <v>45453</v>
      </c>
      <c r="L12" s="8">
        <v>80218</v>
      </c>
      <c r="M12" s="8">
        <v>319666</v>
      </c>
      <c r="N12" s="8">
        <v>445337</v>
      </c>
      <c r="O12" s="8">
        <v>78696</v>
      </c>
      <c r="P12" s="8">
        <v>37892</v>
      </c>
      <c r="Q12" s="8">
        <v>51490</v>
      </c>
      <c r="R12" s="8">
        <v>168078</v>
      </c>
      <c r="S12" s="8">
        <v>39630</v>
      </c>
      <c r="T12" s="8">
        <v>38318</v>
      </c>
      <c r="U12" s="8">
        <v>36307</v>
      </c>
      <c r="V12" s="8">
        <v>114255</v>
      </c>
      <c r="W12" s="8">
        <v>770351</v>
      </c>
      <c r="X12" s="8">
        <v>1621000</v>
      </c>
      <c r="Y12" s="8">
        <v>-850649</v>
      </c>
      <c r="Z12" s="2">
        <v>-52.48</v>
      </c>
      <c r="AA12" s="6">
        <v>942000</v>
      </c>
    </row>
    <row r="13" spans="1:27" ht="13.5">
      <c r="A13" s="23" t="s">
        <v>40</v>
      </c>
      <c r="B13" s="29"/>
      <c r="C13" s="6">
        <v>2805297</v>
      </c>
      <c r="D13" s="6">
        <v>0</v>
      </c>
      <c r="E13" s="7">
        <v>2000000</v>
      </c>
      <c r="F13" s="8">
        <v>2500000</v>
      </c>
      <c r="G13" s="8">
        <v>168127</v>
      </c>
      <c r="H13" s="8">
        <v>-152537</v>
      </c>
      <c r="I13" s="8">
        <v>102430</v>
      </c>
      <c r="J13" s="8">
        <v>118020</v>
      </c>
      <c r="K13" s="8">
        <v>44886</v>
      </c>
      <c r="L13" s="8">
        <v>53615</v>
      </c>
      <c r="M13" s="8">
        <v>160218</v>
      </c>
      <c r="N13" s="8">
        <v>258719</v>
      </c>
      <c r="O13" s="8">
        <v>47740</v>
      </c>
      <c r="P13" s="8">
        <v>105844</v>
      </c>
      <c r="Q13" s="8">
        <v>76547</v>
      </c>
      <c r="R13" s="8">
        <v>230131</v>
      </c>
      <c r="S13" s="8">
        <v>70010</v>
      </c>
      <c r="T13" s="8">
        <v>18327</v>
      </c>
      <c r="U13" s="8">
        <v>116316</v>
      </c>
      <c r="V13" s="8">
        <v>204653</v>
      </c>
      <c r="W13" s="8">
        <v>811523</v>
      </c>
      <c r="X13" s="8">
        <v>2000000</v>
      </c>
      <c r="Y13" s="8">
        <v>-1188477</v>
      </c>
      <c r="Z13" s="2">
        <v>-59.42</v>
      </c>
      <c r="AA13" s="6">
        <v>2500000</v>
      </c>
    </row>
    <row r="14" spans="1:27" ht="13.5">
      <c r="A14" s="23" t="s">
        <v>41</v>
      </c>
      <c r="B14" s="29"/>
      <c r="C14" s="6">
        <v>23362272</v>
      </c>
      <c r="D14" s="6">
        <v>0</v>
      </c>
      <c r="E14" s="7">
        <v>30000000</v>
      </c>
      <c r="F14" s="8">
        <v>25000000</v>
      </c>
      <c r="G14" s="8">
        <v>2466917</v>
      </c>
      <c r="H14" s="8">
        <v>-1098798</v>
      </c>
      <c r="I14" s="8">
        <v>1182858</v>
      </c>
      <c r="J14" s="8">
        <v>2550977</v>
      </c>
      <c r="K14" s="8">
        <v>1062884</v>
      </c>
      <c r="L14" s="8">
        <v>1402097</v>
      </c>
      <c r="M14" s="8">
        <v>1413844</v>
      </c>
      <c r="N14" s="8">
        <v>3878825</v>
      </c>
      <c r="O14" s="8">
        <v>1516766</v>
      </c>
      <c r="P14" s="8">
        <v>1598802</v>
      </c>
      <c r="Q14" s="8">
        <v>1570566</v>
      </c>
      <c r="R14" s="8">
        <v>4686134</v>
      </c>
      <c r="S14" s="8">
        <v>-32</v>
      </c>
      <c r="T14" s="8">
        <v>1754461</v>
      </c>
      <c r="U14" s="8">
        <v>1703445</v>
      </c>
      <c r="V14" s="8">
        <v>3457874</v>
      </c>
      <c r="W14" s="8">
        <v>14573810</v>
      </c>
      <c r="X14" s="8">
        <v>30000000</v>
      </c>
      <c r="Y14" s="8">
        <v>-15426190</v>
      </c>
      <c r="Z14" s="2">
        <v>-51.42</v>
      </c>
      <c r="AA14" s="6">
        <v>25000000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842712</v>
      </c>
      <c r="D16" s="6">
        <v>0</v>
      </c>
      <c r="E16" s="7">
        <v>3500000</v>
      </c>
      <c r="F16" s="8">
        <v>1350000</v>
      </c>
      <c r="G16" s="8">
        <v>46963</v>
      </c>
      <c r="H16" s="8">
        <v>-128732</v>
      </c>
      <c r="I16" s="8">
        <v>60456</v>
      </c>
      <c r="J16" s="8">
        <v>-21313</v>
      </c>
      <c r="K16" s="8">
        <v>66285</v>
      </c>
      <c r="L16" s="8">
        <v>78560</v>
      </c>
      <c r="M16" s="8">
        <v>133139</v>
      </c>
      <c r="N16" s="8">
        <v>277984</v>
      </c>
      <c r="O16" s="8">
        <v>65365</v>
      </c>
      <c r="P16" s="8">
        <v>49443</v>
      </c>
      <c r="Q16" s="8">
        <v>76321</v>
      </c>
      <c r="R16" s="8">
        <v>191129</v>
      </c>
      <c r="S16" s="8">
        <v>44076</v>
      </c>
      <c r="T16" s="8">
        <v>86896</v>
      </c>
      <c r="U16" s="8">
        <v>27752</v>
      </c>
      <c r="V16" s="8">
        <v>158724</v>
      </c>
      <c r="W16" s="8">
        <v>606524</v>
      </c>
      <c r="X16" s="8">
        <v>3500000</v>
      </c>
      <c r="Y16" s="8">
        <v>-2893476</v>
      </c>
      <c r="Z16" s="2">
        <v>-82.67</v>
      </c>
      <c r="AA16" s="6">
        <v>1350000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365116100</v>
      </c>
      <c r="D19" s="6">
        <v>0</v>
      </c>
      <c r="E19" s="7">
        <v>491688000</v>
      </c>
      <c r="F19" s="8">
        <v>491688000</v>
      </c>
      <c r="G19" s="8">
        <v>161893667</v>
      </c>
      <c r="H19" s="8">
        <v>-11617333</v>
      </c>
      <c r="I19" s="8">
        <v>6666667</v>
      </c>
      <c r="J19" s="8">
        <v>156943001</v>
      </c>
      <c r="K19" s="8">
        <v>4208333</v>
      </c>
      <c r="L19" s="8">
        <v>133788333</v>
      </c>
      <c r="M19" s="8">
        <v>20033666</v>
      </c>
      <c r="N19" s="8">
        <v>158030332</v>
      </c>
      <c r="O19" s="8">
        <v>5000000</v>
      </c>
      <c r="P19" s="8">
        <v>13333333</v>
      </c>
      <c r="Q19" s="8">
        <v>8791667</v>
      </c>
      <c r="R19" s="8">
        <v>27125000</v>
      </c>
      <c r="S19" s="8">
        <v>1416667</v>
      </c>
      <c r="T19" s="8">
        <v>7416667</v>
      </c>
      <c r="U19" s="8">
        <v>0</v>
      </c>
      <c r="V19" s="8">
        <v>8833334</v>
      </c>
      <c r="W19" s="8">
        <v>350931667</v>
      </c>
      <c r="X19" s="8">
        <v>403188000</v>
      </c>
      <c r="Y19" s="8">
        <v>-52256333</v>
      </c>
      <c r="Z19" s="2">
        <v>-12.96</v>
      </c>
      <c r="AA19" s="6">
        <v>491688000</v>
      </c>
    </row>
    <row r="20" spans="1:27" ht="13.5">
      <c r="A20" s="23" t="s">
        <v>47</v>
      </c>
      <c r="B20" s="29"/>
      <c r="C20" s="6">
        <v>5821306</v>
      </c>
      <c r="D20" s="6">
        <v>0</v>
      </c>
      <c r="E20" s="7">
        <v>82399465</v>
      </c>
      <c r="F20" s="26">
        <v>88055210</v>
      </c>
      <c r="G20" s="26">
        <v>293006</v>
      </c>
      <c r="H20" s="26">
        <v>-432400</v>
      </c>
      <c r="I20" s="26">
        <v>561584</v>
      </c>
      <c r="J20" s="26">
        <v>422190</v>
      </c>
      <c r="K20" s="26">
        <v>454155</v>
      </c>
      <c r="L20" s="26">
        <v>3655621</v>
      </c>
      <c r="M20" s="26">
        <v>2820430</v>
      </c>
      <c r="N20" s="26">
        <v>6930206</v>
      </c>
      <c r="O20" s="26">
        <v>23610</v>
      </c>
      <c r="P20" s="26">
        <v>1052064</v>
      </c>
      <c r="Q20" s="26">
        <v>617446</v>
      </c>
      <c r="R20" s="26">
        <v>1693120</v>
      </c>
      <c r="S20" s="26">
        <v>417954</v>
      </c>
      <c r="T20" s="26">
        <v>651268</v>
      </c>
      <c r="U20" s="26">
        <v>499586</v>
      </c>
      <c r="V20" s="26">
        <v>1568808</v>
      </c>
      <c r="W20" s="26">
        <v>10614324</v>
      </c>
      <c r="X20" s="26">
        <v>82399465</v>
      </c>
      <c r="Y20" s="26">
        <v>-71785141</v>
      </c>
      <c r="Z20" s="27">
        <v>-87.12</v>
      </c>
      <c r="AA20" s="28">
        <v>88055210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927087660</v>
      </c>
      <c r="D22" s="33">
        <f>SUM(D5:D21)</f>
        <v>0</v>
      </c>
      <c r="E22" s="34">
        <f t="shared" si="0"/>
        <v>1400829715</v>
      </c>
      <c r="F22" s="35">
        <f t="shared" si="0"/>
        <v>1411446211</v>
      </c>
      <c r="G22" s="35">
        <f t="shared" si="0"/>
        <v>220611115</v>
      </c>
      <c r="H22" s="35">
        <f t="shared" si="0"/>
        <v>-18045875</v>
      </c>
      <c r="I22" s="35">
        <f t="shared" si="0"/>
        <v>57006166</v>
      </c>
      <c r="J22" s="35">
        <f t="shared" si="0"/>
        <v>259571406</v>
      </c>
      <c r="K22" s="35">
        <f t="shared" si="0"/>
        <v>35278288</v>
      </c>
      <c r="L22" s="35">
        <f t="shared" si="0"/>
        <v>203959555</v>
      </c>
      <c r="M22" s="35">
        <f t="shared" si="0"/>
        <v>66527990</v>
      </c>
      <c r="N22" s="35">
        <f t="shared" si="0"/>
        <v>305765833</v>
      </c>
      <c r="O22" s="35">
        <f t="shared" si="0"/>
        <v>40470039</v>
      </c>
      <c r="P22" s="35">
        <f t="shared" si="0"/>
        <v>47576525</v>
      </c>
      <c r="Q22" s="35">
        <f t="shared" si="0"/>
        <v>47585814</v>
      </c>
      <c r="R22" s="35">
        <f t="shared" si="0"/>
        <v>135632378</v>
      </c>
      <c r="S22" s="35">
        <f t="shared" si="0"/>
        <v>42241977</v>
      </c>
      <c r="T22" s="35">
        <f t="shared" si="0"/>
        <v>59114542</v>
      </c>
      <c r="U22" s="35">
        <f t="shared" si="0"/>
        <v>48635288</v>
      </c>
      <c r="V22" s="35">
        <f t="shared" si="0"/>
        <v>149991807</v>
      </c>
      <c r="W22" s="35">
        <f t="shared" si="0"/>
        <v>850961424</v>
      </c>
      <c r="X22" s="35">
        <f t="shared" si="0"/>
        <v>1255708465</v>
      </c>
      <c r="Y22" s="35">
        <f t="shared" si="0"/>
        <v>-404747041</v>
      </c>
      <c r="Z22" s="36">
        <f>+IF(X22&lt;&gt;0,+(Y22/X22)*100,0)</f>
        <v>-32.2325645069216</v>
      </c>
      <c r="AA22" s="33">
        <f>SUM(AA5:AA21)</f>
        <v>1411446211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305825449</v>
      </c>
      <c r="D25" s="6">
        <v>0</v>
      </c>
      <c r="E25" s="7">
        <v>351445108</v>
      </c>
      <c r="F25" s="8">
        <v>337760707</v>
      </c>
      <c r="G25" s="8">
        <v>29852950</v>
      </c>
      <c r="H25" s="8">
        <v>25461370</v>
      </c>
      <c r="I25" s="8">
        <v>27998988</v>
      </c>
      <c r="J25" s="8">
        <v>83313308</v>
      </c>
      <c r="K25" s="8">
        <v>27625882</v>
      </c>
      <c r="L25" s="8">
        <v>27847622</v>
      </c>
      <c r="M25" s="8">
        <v>30235413</v>
      </c>
      <c r="N25" s="8">
        <v>85708917</v>
      </c>
      <c r="O25" s="8">
        <v>28705491</v>
      </c>
      <c r="P25" s="8">
        <v>28630733</v>
      </c>
      <c r="Q25" s="8">
        <v>29473172</v>
      </c>
      <c r="R25" s="8">
        <v>86809396</v>
      </c>
      <c r="S25" s="8">
        <v>28095834</v>
      </c>
      <c r="T25" s="8">
        <v>31987598</v>
      </c>
      <c r="U25" s="8">
        <v>37201731</v>
      </c>
      <c r="V25" s="8">
        <v>97285163</v>
      </c>
      <c r="W25" s="8">
        <v>353116784</v>
      </c>
      <c r="X25" s="8">
        <v>267859108</v>
      </c>
      <c r="Y25" s="8">
        <v>85257676</v>
      </c>
      <c r="Z25" s="2">
        <v>31.83</v>
      </c>
      <c r="AA25" s="6">
        <v>337760707</v>
      </c>
    </row>
    <row r="26" spans="1:27" ht="13.5">
      <c r="A26" s="25" t="s">
        <v>52</v>
      </c>
      <c r="B26" s="24"/>
      <c r="C26" s="6">
        <v>20173891</v>
      </c>
      <c r="D26" s="6">
        <v>0</v>
      </c>
      <c r="E26" s="7">
        <v>22100000</v>
      </c>
      <c r="F26" s="8">
        <v>21334805</v>
      </c>
      <c r="G26" s="8">
        <v>4311446</v>
      </c>
      <c r="H26" s="8">
        <v>-791128</v>
      </c>
      <c r="I26" s="8">
        <v>1828878</v>
      </c>
      <c r="J26" s="8">
        <v>5349196</v>
      </c>
      <c r="K26" s="8">
        <v>1750342</v>
      </c>
      <c r="L26" s="8">
        <v>1769976</v>
      </c>
      <c r="M26" s="8">
        <v>1769976</v>
      </c>
      <c r="N26" s="8">
        <v>5290294</v>
      </c>
      <c r="O26" s="8">
        <v>1789904</v>
      </c>
      <c r="P26" s="8">
        <v>1783145</v>
      </c>
      <c r="Q26" s="8">
        <v>1856697</v>
      </c>
      <c r="R26" s="8">
        <v>5429746</v>
      </c>
      <c r="S26" s="8">
        <v>1856697</v>
      </c>
      <c r="T26" s="8">
        <v>1815318</v>
      </c>
      <c r="U26" s="8">
        <v>1854264</v>
      </c>
      <c r="V26" s="8">
        <v>5526279</v>
      </c>
      <c r="W26" s="8">
        <v>21595515</v>
      </c>
      <c r="X26" s="8">
        <v>22100000</v>
      </c>
      <c r="Y26" s="8">
        <v>-504485</v>
      </c>
      <c r="Z26" s="2">
        <v>-2.28</v>
      </c>
      <c r="AA26" s="6">
        <v>21334805</v>
      </c>
    </row>
    <row r="27" spans="1:27" ht="13.5">
      <c r="A27" s="25" t="s">
        <v>53</v>
      </c>
      <c r="B27" s="24"/>
      <c r="C27" s="6">
        <v>193724288</v>
      </c>
      <c r="D27" s="6">
        <v>0</v>
      </c>
      <c r="E27" s="7">
        <v>15000000</v>
      </c>
      <c r="F27" s="8">
        <v>7000000</v>
      </c>
      <c r="G27" s="8">
        <v>0</v>
      </c>
      <c r="H27" s="8">
        <v>0</v>
      </c>
      <c r="I27" s="8">
        <v>0</v>
      </c>
      <c r="J27" s="8">
        <v>0</v>
      </c>
      <c r="K27" s="8">
        <v>3860</v>
      </c>
      <c r="L27" s="8">
        <v>0</v>
      </c>
      <c r="M27" s="8">
        <v>0</v>
      </c>
      <c r="N27" s="8">
        <v>3860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3860</v>
      </c>
      <c r="X27" s="8">
        <v>15000000</v>
      </c>
      <c r="Y27" s="8">
        <v>-14996140</v>
      </c>
      <c r="Z27" s="2">
        <v>-99.97</v>
      </c>
      <c r="AA27" s="6">
        <v>7000000</v>
      </c>
    </row>
    <row r="28" spans="1:27" ht="13.5">
      <c r="A28" s="25" t="s">
        <v>54</v>
      </c>
      <c r="B28" s="24"/>
      <c r="C28" s="6">
        <v>218545901</v>
      </c>
      <c r="D28" s="6">
        <v>0</v>
      </c>
      <c r="E28" s="7">
        <v>150000000</v>
      </c>
      <c r="F28" s="8">
        <v>103200000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150000000</v>
      </c>
      <c r="Y28" s="8">
        <v>-150000000</v>
      </c>
      <c r="Z28" s="2">
        <v>-100</v>
      </c>
      <c r="AA28" s="6">
        <v>103200000</v>
      </c>
    </row>
    <row r="29" spans="1:27" ht="13.5">
      <c r="A29" s="25" t="s">
        <v>55</v>
      </c>
      <c r="B29" s="24"/>
      <c r="C29" s="6">
        <v>5976693</v>
      </c>
      <c r="D29" s="6">
        <v>0</v>
      </c>
      <c r="E29" s="7">
        <v>6000000</v>
      </c>
      <c r="F29" s="8">
        <v>7600000</v>
      </c>
      <c r="G29" s="8">
        <v>2529829</v>
      </c>
      <c r="H29" s="8">
        <v>0</v>
      </c>
      <c r="I29" s="8">
        <v>454168</v>
      </c>
      <c r="J29" s="8">
        <v>2983997</v>
      </c>
      <c r="K29" s="8">
        <v>0</v>
      </c>
      <c r="L29" s="8">
        <v>0</v>
      </c>
      <c r="M29" s="8">
        <v>2499047</v>
      </c>
      <c r="N29" s="8">
        <v>2499047</v>
      </c>
      <c r="O29" s="8">
        <v>0</v>
      </c>
      <c r="P29" s="8">
        <v>0</v>
      </c>
      <c r="Q29" s="8">
        <v>454168</v>
      </c>
      <c r="R29" s="8">
        <v>454168</v>
      </c>
      <c r="S29" s="8">
        <v>395305</v>
      </c>
      <c r="T29" s="8">
        <v>-3967048</v>
      </c>
      <c r="U29" s="8">
        <v>3700535</v>
      </c>
      <c r="V29" s="8">
        <v>128792</v>
      </c>
      <c r="W29" s="8">
        <v>6066004</v>
      </c>
      <c r="X29" s="8">
        <v>6000000</v>
      </c>
      <c r="Y29" s="8">
        <v>66004</v>
      </c>
      <c r="Z29" s="2">
        <v>1.1</v>
      </c>
      <c r="AA29" s="6">
        <v>7600000</v>
      </c>
    </row>
    <row r="30" spans="1:27" ht="13.5">
      <c r="A30" s="25" t="s">
        <v>56</v>
      </c>
      <c r="B30" s="24"/>
      <c r="C30" s="6">
        <v>269840977</v>
      </c>
      <c r="D30" s="6">
        <v>0</v>
      </c>
      <c r="E30" s="7">
        <v>368474264</v>
      </c>
      <c r="F30" s="8">
        <v>407072142</v>
      </c>
      <c r="G30" s="8">
        <v>43859649</v>
      </c>
      <c r="H30" s="8">
        <v>0</v>
      </c>
      <c r="I30" s="8">
        <v>0</v>
      </c>
      <c r="J30" s="8">
        <v>43859649</v>
      </c>
      <c r="K30" s="8">
        <v>0</v>
      </c>
      <c r="L30" s="8">
        <v>7807018</v>
      </c>
      <c r="M30" s="8">
        <v>0</v>
      </c>
      <c r="N30" s="8">
        <v>7807018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56588199</v>
      </c>
      <c r="V30" s="8">
        <v>56588199</v>
      </c>
      <c r="W30" s="8">
        <v>108254866</v>
      </c>
      <c r="X30" s="8">
        <v>350000000</v>
      </c>
      <c r="Y30" s="8">
        <v>-241745134</v>
      </c>
      <c r="Z30" s="2">
        <v>-69.07</v>
      </c>
      <c r="AA30" s="6">
        <v>407072142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85894532</v>
      </c>
      <c r="D32" s="6">
        <v>0</v>
      </c>
      <c r="E32" s="7">
        <v>65000000</v>
      </c>
      <c r="F32" s="8">
        <v>84540000</v>
      </c>
      <c r="G32" s="8">
        <v>5357170</v>
      </c>
      <c r="H32" s="8">
        <v>4283979</v>
      </c>
      <c r="I32" s="8">
        <v>2217969</v>
      </c>
      <c r="J32" s="8">
        <v>11859118</v>
      </c>
      <c r="K32" s="8">
        <v>157220</v>
      </c>
      <c r="L32" s="8">
        <v>1817392</v>
      </c>
      <c r="M32" s="8">
        <v>19401619</v>
      </c>
      <c r="N32" s="8">
        <v>21376231</v>
      </c>
      <c r="O32" s="8">
        <v>4542967</v>
      </c>
      <c r="P32" s="8">
        <v>10575580</v>
      </c>
      <c r="Q32" s="8">
        <v>6155452</v>
      </c>
      <c r="R32" s="8">
        <v>21273999</v>
      </c>
      <c r="S32" s="8">
        <v>605743</v>
      </c>
      <c r="T32" s="8">
        <v>546557</v>
      </c>
      <c r="U32" s="8">
        <v>25191699</v>
      </c>
      <c r="V32" s="8">
        <v>26343999</v>
      </c>
      <c r="W32" s="8">
        <v>80853347</v>
      </c>
      <c r="X32" s="8">
        <v>65000000</v>
      </c>
      <c r="Y32" s="8">
        <v>15853347</v>
      </c>
      <c r="Z32" s="2">
        <v>24.39</v>
      </c>
      <c r="AA32" s="6">
        <v>84540000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88500000</v>
      </c>
      <c r="F33" s="8">
        <v>88500000</v>
      </c>
      <c r="G33" s="8">
        <v>6666667</v>
      </c>
      <c r="H33" s="8">
        <v>7375000</v>
      </c>
      <c r="I33" s="8">
        <v>0</v>
      </c>
      <c r="J33" s="8">
        <v>14041667</v>
      </c>
      <c r="K33" s="8">
        <v>0</v>
      </c>
      <c r="L33" s="8">
        <v>1416667</v>
      </c>
      <c r="M33" s="8">
        <v>13333333</v>
      </c>
      <c r="N33" s="8">
        <v>14750000</v>
      </c>
      <c r="O33" s="8">
        <v>5708333</v>
      </c>
      <c r="P33" s="8">
        <v>13333333</v>
      </c>
      <c r="Q33" s="8">
        <v>7375000</v>
      </c>
      <c r="R33" s="8">
        <v>26416666</v>
      </c>
      <c r="S33" s="8">
        <v>0</v>
      </c>
      <c r="T33" s="8">
        <v>708333</v>
      </c>
      <c r="U33" s="8">
        <v>30972159</v>
      </c>
      <c r="V33" s="8">
        <v>31680492</v>
      </c>
      <c r="W33" s="8">
        <v>86888825</v>
      </c>
      <c r="X33" s="8">
        <v>88500000</v>
      </c>
      <c r="Y33" s="8">
        <v>-1611175</v>
      </c>
      <c r="Z33" s="2">
        <v>-1.82</v>
      </c>
      <c r="AA33" s="6">
        <v>88500000</v>
      </c>
    </row>
    <row r="34" spans="1:27" ht="13.5">
      <c r="A34" s="25" t="s">
        <v>60</v>
      </c>
      <c r="B34" s="24"/>
      <c r="C34" s="6">
        <v>311553383</v>
      </c>
      <c r="D34" s="6">
        <v>0</v>
      </c>
      <c r="E34" s="7">
        <v>329309673</v>
      </c>
      <c r="F34" s="8">
        <v>351238556</v>
      </c>
      <c r="G34" s="8">
        <v>20078175</v>
      </c>
      <c r="H34" s="8">
        <v>19412316</v>
      </c>
      <c r="I34" s="8">
        <v>8671559</v>
      </c>
      <c r="J34" s="8">
        <v>48162050</v>
      </c>
      <c r="K34" s="8">
        <v>3738847</v>
      </c>
      <c r="L34" s="8">
        <v>37226217</v>
      </c>
      <c r="M34" s="8">
        <v>31390213</v>
      </c>
      <c r="N34" s="8">
        <v>72355277</v>
      </c>
      <c r="O34" s="8">
        <v>15428801</v>
      </c>
      <c r="P34" s="8">
        <v>15160552</v>
      </c>
      <c r="Q34" s="8">
        <v>19976698</v>
      </c>
      <c r="R34" s="8">
        <v>50566051</v>
      </c>
      <c r="S34" s="8">
        <v>10786429</v>
      </c>
      <c r="T34" s="8">
        <v>13123449</v>
      </c>
      <c r="U34" s="8">
        <v>52364368</v>
      </c>
      <c r="V34" s="8">
        <v>76274246</v>
      </c>
      <c r="W34" s="8">
        <v>247357624</v>
      </c>
      <c r="X34" s="8">
        <v>286249357</v>
      </c>
      <c r="Y34" s="8">
        <v>-38891733</v>
      </c>
      <c r="Z34" s="2">
        <v>-13.59</v>
      </c>
      <c r="AA34" s="6">
        <v>351238556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1411535114</v>
      </c>
      <c r="D36" s="33">
        <f>SUM(D25:D35)</f>
        <v>0</v>
      </c>
      <c r="E36" s="34">
        <f t="shared" si="1"/>
        <v>1395829045</v>
      </c>
      <c r="F36" s="35">
        <f t="shared" si="1"/>
        <v>1408246210</v>
      </c>
      <c r="G36" s="35">
        <f t="shared" si="1"/>
        <v>112655886</v>
      </c>
      <c r="H36" s="35">
        <f t="shared" si="1"/>
        <v>55741537</v>
      </c>
      <c r="I36" s="35">
        <f t="shared" si="1"/>
        <v>41171562</v>
      </c>
      <c r="J36" s="35">
        <f t="shared" si="1"/>
        <v>209568985</v>
      </c>
      <c r="K36" s="35">
        <f t="shared" si="1"/>
        <v>33276151</v>
      </c>
      <c r="L36" s="35">
        <f t="shared" si="1"/>
        <v>77884892</v>
      </c>
      <c r="M36" s="35">
        <f t="shared" si="1"/>
        <v>98629601</v>
      </c>
      <c r="N36" s="35">
        <f t="shared" si="1"/>
        <v>209790644</v>
      </c>
      <c r="O36" s="35">
        <f t="shared" si="1"/>
        <v>56175496</v>
      </c>
      <c r="P36" s="35">
        <f t="shared" si="1"/>
        <v>69483343</v>
      </c>
      <c r="Q36" s="35">
        <f t="shared" si="1"/>
        <v>65291187</v>
      </c>
      <c r="R36" s="35">
        <f t="shared" si="1"/>
        <v>190950026</v>
      </c>
      <c r="S36" s="35">
        <f t="shared" si="1"/>
        <v>41740008</v>
      </c>
      <c r="T36" s="35">
        <f t="shared" si="1"/>
        <v>44214207</v>
      </c>
      <c r="U36" s="35">
        <f t="shared" si="1"/>
        <v>207872955</v>
      </c>
      <c r="V36" s="35">
        <f t="shared" si="1"/>
        <v>293827170</v>
      </c>
      <c r="W36" s="35">
        <f t="shared" si="1"/>
        <v>904136825</v>
      </c>
      <c r="X36" s="35">
        <f t="shared" si="1"/>
        <v>1250708465</v>
      </c>
      <c r="Y36" s="35">
        <f t="shared" si="1"/>
        <v>-346571640</v>
      </c>
      <c r="Z36" s="36">
        <f>+IF(X36&lt;&gt;0,+(Y36/X36)*100,0)</f>
        <v>-27.710025933181797</v>
      </c>
      <c r="AA36" s="33">
        <f>SUM(AA25:AA35)</f>
        <v>1408246210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-484447454</v>
      </c>
      <c r="D38" s="46">
        <f>+D22-D36</f>
        <v>0</v>
      </c>
      <c r="E38" s="47">
        <f t="shared" si="2"/>
        <v>5000670</v>
      </c>
      <c r="F38" s="48">
        <f t="shared" si="2"/>
        <v>3200001</v>
      </c>
      <c r="G38" s="48">
        <f t="shared" si="2"/>
        <v>107955229</v>
      </c>
      <c r="H38" s="48">
        <f t="shared" si="2"/>
        <v>-73787412</v>
      </c>
      <c r="I38" s="48">
        <f t="shared" si="2"/>
        <v>15834604</v>
      </c>
      <c r="J38" s="48">
        <f t="shared" si="2"/>
        <v>50002421</v>
      </c>
      <c r="K38" s="48">
        <f t="shared" si="2"/>
        <v>2002137</v>
      </c>
      <c r="L38" s="48">
        <f t="shared" si="2"/>
        <v>126074663</v>
      </c>
      <c r="M38" s="48">
        <f t="shared" si="2"/>
        <v>-32101611</v>
      </c>
      <c r="N38" s="48">
        <f t="shared" si="2"/>
        <v>95975189</v>
      </c>
      <c r="O38" s="48">
        <f t="shared" si="2"/>
        <v>-15705457</v>
      </c>
      <c r="P38" s="48">
        <f t="shared" si="2"/>
        <v>-21906818</v>
      </c>
      <c r="Q38" s="48">
        <f t="shared" si="2"/>
        <v>-17705373</v>
      </c>
      <c r="R38" s="48">
        <f t="shared" si="2"/>
        <v>-55317648</v>
      </c>
      <c r="S38" s="48">
        <f t="shared" si="2"/>
        <v>501969</v>
      </c>
      <c r="T38" s="48">
        <f t="shared" si="2"/>
        <v>14900335</v>
      </c>
      <c r="U38" s="48">
        <f t="shared" si="2"/>
        <v>-159237667</v>
      </c>
      <c r="V38" s="48">
        <f t="shared" si="2"/>
        <v>-143835363</v>
      </c>
      <c r="W38" s="48">
        <f t="shared" si="2"/>
        <v>-53175401</v>
      </c>
      <c r="X38" s="48">
        <f>IF(F22=F36,0,X22-X36)</f>
        <v>5000000</v>
      </c>
      <c r="Y38" s="48">
        <f t="shared" si="2"/>
        <v>-58175401</v>
      </c>
      <c r="Z38" s="49">
        <f>+IF(X38&lt;&gt;0,+(Y38/X38)*100,0)</f>
        <v>-1163.50802</v>
      </c>
      <c r="AA38" s="46">
        <f>+AA22-AA36</f>
        <v>3200001</v>
      </c>
    </row>
    <row r="39" spans="1:27" ht="13.5">
      <c r="A39" s="23" t="s">
        <v>64</v>
      </c>
      <c r="B39" s="29"/>
      <c r="C39" s="6">
        <v>280400011</v>
      </c>
      <c r="D39" s="6">
        <v>0</v>
      </c>
      <c r="E39" s="7">
        <v>253309000</v>
      </c>
      <c r="F39" s="8">
        <v>276401862</v>
      </c>
      <c r="G39" s="8">
        <v>55679000</v>
      </c>
      <c r="H39" s="8">
        <v>-1946000</v>
      </c>
      <c r="I39" s="8">
        <v>5048046</v>
      </c>
      <c r="J39" s="8">
        <v>58781046</v>
      </c>
      <c r="K39" s="8">
        <v>4500000</v>
      </c>
      <c r="L39" s="8">
        <v>8584080</v>
      </c>
      <c r="M39" s="8">
        <v>0</v>
      </c>
      <c r="N39" s="8">
        <v>13084080</v>
      </c>
      <c r="O39" s="8">
        <v>70783000</v>
      </c>
      <c r="P39" s="8">
        <v>1460000</v>
      </c>
      <c r="Q39" s="8">
        <v>52019190</v>
      </c>
      <c r="R39" s="8">
        <v>124262190</v>
      </c>
      <c r="S39" s="8">
        <v>2250000</v>
      </c>
      <c r="T39" s="8">
        <v>0</v>
      </c>
      <c r="U39" s="8">
        <v>0</v>
      </c>
      <c r="V39" s="8">
        <v>2250000</v>
      </c>
      <c r="W39" s="8">
        <v>198377316</v>
      </c>
      <c r="X39" s="8">
        <v>253309000</v>
      </c>
      <c r="Y39" s="8">
        <v>-54931684</v>
      </c>
      <c r="Z39" s="2">
        <v>-21.69</v>
      </c>
      <c r="AA39" s="6">
        <v>276401862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-204047443</v>
      </c>
      <c r="D42" s="55">
        <f>SUM(D38:D41)</f>
        <v>0</v>
      </c>
      <c r="E42" s="56">
        <f t="shared" si="3"/>
        <v>258309670</v>
      </c>
      <c r="F42" s="57">
        <f t="shared" si="3"/>
        <v>279601863</v>
      </c>
      <c r="G42" s="57">
        <f t="shared" si="3"/>
        <v>163634229</v>
      </c>
      <c r="H42" s="57">
        <f t="shared" si="3"/>
        <v>-75733412</v>
      </c>
      <c r="I42" s="57">
        <f t="shared" si="3"/>
        <v>20882650</v>
      </c>
      <c r="J42" s="57">
        <f t="shared" si="3"/>
        <v>108783467</v>
      </c>
      <c r="K42" s="57">
        <f t="shared" si="3"/>
        <v>6502137</v>
      </c>
      <c r="L42" s="57">
        <f t="shared" si="3"/>
        <v>134658743</v>
      </c>
      <c r="M42" s="57">
        <f t="shared" si="3"/>
        <v>-32101611</v>
      </c>
      <c r="N42" s="57">
        <f t="shared" si="3"/>
        <v>109059269</v>
      </c>
      <c r="O42" s="57">
        <f t="shared" si="3"/>
        <v>55077543</v>
      </c>
      <c r="P42" s="57">
        <f t="shared" si="3"/>
        <v>-20446818</v>
      </c>
      <c r="Q42" s="57">
        <f t="shared" si="3"/>
        <v>34313817</v>
      </c>
      <c r="R42" s="57">
        <f t="shared" si="3"/>
        <v>68944542</v>
      </c>
      <c r="S42" s="57">
        <f t="shared" si="3"/>
        <v>2751969</v>
      </c>
      <c r="T42" s="57">
        <f t="shared" si="3"/>
        <v>14900335</v>
      </c>
      <c r="U42" s="57">
        <f t="shared" si="3"/>
        <v>-159237667</v>
      </c>
      <c r="V42" s="57">
        <f t="shared" si="3"/>
        <v>-141585363</v>
      </c>
      <c r="W42" s="57">
        <f t="shared" si="3"/>
        <v>145201915</v>
      </c>
      <c r="X42" s="57">
        <f t="shared" si="3"/>
        <v>258309000</v>
      </c>
      <c r="Y42" s="57">
        <f t="shared" si="3"/>
        <v>-113107085</v>
      </c>
      <c r="Z42" s="58">
        <f>+IF(X42&lt;&gt;0,+(Y42/X42)*100,0)</f>
        <v>-43.787512243088706</v>
      </c>
      <c r="AA42" s="55">
        <f>SUM(AA38:AA41)</f>
        <v>279601863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-204047443</v>
      </c>
      <c r="D44" s="63">
        <f>+D42-D43</f>
        <v>0</v>
      </c>
      <c r="E44" s="64">
        <f t="shared" si="4"/>
        <v>258309670</v>
      </c>
      <c r="F44" s="65">
        <f t="shared" si="4"/>
        <v>279601863</v>
      </c>
      <c r="G44" s="65">
        <f t="shared" si="4"/>
        <v>163634229</v>
      </c>
      <c r="H44" s="65">
        <f t="shared" si="4"/>
        <v>-75733412</v>
      </c>
      <c r="I44" s="65">
        <f t="shared" si="4"/>
        <v>20882650</v>
      </c>
      <c r="J44" s="65">
        <f t="shared" si="4"/>
        <v>108783467</v>
      </c>
      <c r="K44" s="65">
        <f t="shared" si="4"/>
        <v>6502137</v>
      </c>
      <c r="L44" s="65">
        <f t="shared" si="4"/>
        <v>134658743</v>
      </c>
      <c r="M44" s="65">
        <f t="shared" si="4"/>
        <v>-32101611</v>
      </c>
      <c r="N44" s="65">
        <f t="shared" si="4"/>
        <v>109059269</v>
      </c>
      <c r="O44" s="65">
        <f t="shared" si="4"/>
        <v>55077543</v>
      </c>
      <c r="P44" s="65">
        <f t="shared" si="4"/>
        <v>-20446818</v>
      </c>
      <c r="Q44" s="65">
        <f t="shared" si="4"/>
        <v>34313817</v>
      </c>
      <c r="R44" s="65">
        <f t="shared" si="4"/>
        <v>68944542</v>
      </c>
      <c r="S44" s="65">
        <f t="shared" si="4"/>
        <v>2751969</v>
      </c>
      <c r="T44" s="65">
        <f t="shared" si="4"/>
        <v>14900335</v>
      </c>
      <c r="U44" s="65">
        <f t="shared" si="4"/>
        <v>-159237667</v>
      </c>
      <c r="V44" s="65">
        <f t="shared" si="4"/>
        <v>-141585363</v>
      </c>
      <c r="W44" s="65">
        <f t="shared" si="4"/>
        <v>145201915</v>
      </c>
      <c r="X44" s="65">
        <f t="shared" si="4"/>
        <v>258309000</v>
      </c>
      <c r="Y44" s="65">
        <f t="shared" si="4"/>
        <v>-113107085</v>
      </c>
      <c r="Z44" s="66">
        <f>+IF(X44&lt;&gt;0,+(Y44/X44)*100,0)</f>
        <v>-43.787512243088706</v>
      </c>
      <c r="AA44" s="63">
        <f>+AA42-AA43</f>
        <v>279601863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-204047443</v>
      </c>
      <c r="D46" s="55">
        <f>SUM(D44:D45)</f>
        <v>0</v>
      </c>
      <c r="E46" s="56">
        <f t="shared" si="5"/>
        <v>258309670</v>
      </c>
      <c r="F46" s="57">
        <f t="shared" si="5"/>
        <v>279601863</v>
      </c>
      <c r="G46" s="57">
        <f t="shared" si="5"/>
        <v>163634229</v>
      </c>
      <c r="H46" s="57">
        <f t="shared" si="5"/>
        <v>-75733412</v>
      </c>
      <c r="I46" s="57">
        <f t="shared" si="5"/>
        <v>20882650</v>
      </c>
      <c r="J46" s="57">
        <f t="shared" si="5"/>
        <v>108783467</v>
      </c>
      <c r="K46" s="57">
        <f t="shared" si="5"/>
        <v>6502137</v>
      </c>
      <c r="L46" s="57">
        <f t="shared" si="5"/>
        <v>134658743</v>
      </c>
      <c r="M46" s="57">
        <f t="shared" si="5"/>
        <v>-32101611</v>
      </c>
      <c r="N46" s="57">
        <f t="shared" si="5"/>
        <v>109059269</v>
      </c>
      <c r="O46" s="57">
        <f t="shared" si="5"/>
        <v>55077543</v>
      </c>
      <c r="P46" s="57">
        <f t="shared" si="5"/>
        <v>-20446818</v>
      </c>
      <c r="Q46" s="57">
        <f t="shared" si="5"/>
        <v>34313817</v>
      </c>
      <c r="R46" s="57">
        <f t="shared" si="5"/>
        <v>68944542</v>
      </c>
      <c r="S46" s="57">
        <f t="shared" si="5"/>
        <v>2751969</v>
      </c>
      <c r="T46" s="57">
        <f t="shared" si="5"/>
        <v>14900335</v>
      </c>
      <c r="U46" s="57">
        <f t="shared" si="5"/>
        <v>-159237667</v>
      </c>
      <c r="V46" s="57">
        <f t="shared" si="5"/>
        <v>-141585363</v>
      </c>
      <c r="W46" s="57">
        <f t="shared" si="5"/>
        <v>145201915</v>
      </c>
      <c r="X46" s="57">
        <f t="shared" si="5"/>
        <v>258309000</v>
      </c>
      <c r="Y46" s="57">
        <f t="shared" si="5"/>
        <v>-113107085</v>
      </c>
      <c r="Z46" s="58">
        <f>+IF(X46&lt;&gt;0,+(Y46/X46)*100,0)</f>
        <v>-43.787512243088706</v>
      </c>
      <c r="AA46" s="55">
        <f>SUM(AA44:AA45)</f>
        <v>279601863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-204047443</v>
      </c>
      <c r="D48" s="71">
        <f>SUM(D46:D47)</f>
        <v>0</v>
      </c>
      <c r="E48" s="72">
        <f t="shared" si="6"/>
        <v>258309670</v>
      </c>
      <c r="F48" s="73">
        <f t="shared" si="6"/>
        <v>279601863</v>
      </c>
      <c r="G48" s="73">
        <f t="shared" si="6"/>
        <v>163634229</v>
      </c>
      <c r="H48" s="74">
        <f t="shared" si="6"/>
        <v>-75733412</v>
      </c>
      <c r="I48" s="74">
        <f t="shared" si="6"/>
        <v>20882650</v>
      </c>
      <c r="J48" s="74">
        <f t="shared" si="6"/>
        <v>108783467</v>
      </c>
      <c r="K48" s="74">
        <f t="shared" si="6"/>
        <v>6502137</v>
      </c>
      <c r="L48" s="74">
        <f t="shared" si="6"/>
        <v>134658743</v>
      </c>
      <c r="M48" s="73">
        <f t="shared" si="6"/>
        <v>-32101611</v>
      </c>
      <c r="N48" s="73">
        <f t="shared" si="6"/>
        <v>109059269</v>
      </c>
      <c r="O48" s="74">
        <f t="shared" si="6"/>
        <v>55077543</v>
      </c>
      <c r="P48" s="74">
        <f t="shared" si="6"/>
        <v>-20446818</v>
      </c>
      <c r="Q48" s="74">
        <f t="shared" si="6"/>
        <v>34313817</v>
      </c>
      <c r="R48" s="74">
        <f t="shared" si="6"/>
        <v>68944542</v>
      </c>
      <c r="S48" s="74">
        <f t="shared" si="6"/>
        <v>2751969</v>
      </c>
      <c r="T48" s="73">
        <f t="shared" si="6"/>
        <v>14900335</v>
      </c>
      <c r="U48" s="73">
        <f t="shared" si="6"/>
        <v>-159237667</v>
      </c>
      <c r="V48" s="74">
        <f t="shared" si="6"/>
        <v>-141585363</v>
      </c>
      <c r="W48" s="74">
        <f t="shared" si="6"/>
        <v>145201915</v>
      </c>
      <c r="X48" s="74">
        <f t="shared" si="6"/>
        <v>258309000</v>
      </c>
      <c r="Y48" s="74">
        <f t="shared" si="6"/>
        <v>-113107085</v>
      </c>
      <c r="Z48" s="75">
        <f>+IF(X48&lt;&gt;0,+(Y48/X48)*100,0)</f>
        <v>-43.787512243088706</v>
      </c>
      <c r="AA48" s="76">
        <f>SUM(AA46:AA47)</f>
        <v>279601863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98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969482446</v>
      </c>
      <c r="D5" s="6">
        <v>0</v>
      </c>
      <c r="E5" s="7">
        <v>1084200413</v>
      </c>
      <c r="F5" s="8">
        <v>903089386</v>
      </c>
      <c r="G5" s="8">
        <v>74138537</v>
      </c>
      <c r="H5" s="8">
        <v>82427719</v>
      </c>
      <c r="I5" s="8">
        <v>62132126</v>
      </c>
      <c r="J5" s="8">
        <v>218698382</v>
      </c>
      <c r="K5" s="8">
        <v>74140293</v>
      </c>
      <c r="L5" s="8">
        <v>77323232</v>
      </c>
      <c r="M5" s="8">
        <v>74927606</v>
      </c>
      <c r="N5" s="8">
        <v>226391131</v>
      </c>
      <c r="O5" s="8">
        <v>76139418</v>
      </c>
      <c r="P5" s="8">
        <v>77307299</v>
      </c>
      <c r="Q5" s="8">
        <v>77277524</v>
      </c>
      <c r="R5" s="8">
        <v>230724241</v>
      </c>
      <c r="S5" s="8">
        <v>77562959</v>
      </c>
      <c r="T5" s="8">
        <v>77207553</v>
      </c>
      <c r="U5" s="8">
        <v>71636614</v>
      </c>
      <c r="V5" s="8">
        <v>226407126</v>
      </c>
      <c r="W5" s="8">
        <v>902220880</v>
      </c>
      <c r="X5" s="8">
        <v>1084200408</v>
      </c>
      <c r="Y5" s="8">
        <v>-181979528</v>
      </c>
      <c r="Z5" s="2">
        <v>-16.78</v>
      </c>
      <c r="AA5" s="6">
        <v>903089386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1711473153</v>
      </c>
      <c r="D7" s="6">
        <v>0</v>
      </c>
      <c r="E7" s="7">
        <v>2396601846</v>
      </c>
      <c r="F7" s="8">
        <v>2128549910</v>
      </c>
      <c r="G7" s="8">
        <v>210482574</v>
      </c>
      <c r="H7" s="8">
        <v>221339487</v>
      </c>
      <c r="I7" s="8">
        <v>202064032</v>
      </c>
      <c r="J7" s="8">
        <v>633886093</v>
      </c>
      <c r="K7" s="8">
        <v>128994247</v>
      </c>
      <c r="L7" s="8">
        <v>144501726</v>
      </c>
      <c r="M7" s="8">
        <v>139979123</v>
      </c>
      <c r="N7" s="8">
        <v>413475096</v>
      </c>
      <c r="O7" s="8">
        <v>136719970</v>
      </c>
      <c r="P7" s="8">
        <v>141930479</v>
      </c>
      <c r="Q7" s="8">
        <v>116229275</v>
      </c>
      <c r="R7" s="8">
        <v>394879724</v>
      </c>
      <c r="S7" s="8">
        <v>135573928</v>
      </c>
      <c r="T7" s="8">
        <v>122894315</v>
      </c>
      <c r="U7" s="8">
        <v>130077470</v>
      </c>
      <c r="V7" s="8">
        <v>388545713</v>
      </c>
      <c r="W7" s="8">
        <v>1830786626</v>
      </c>
      <c r="X7" s="8">
        <v>2396601852</v>
      </c>
      <c r="Y7" s="8">
        <v>-565815226</v>
      </c>
      <c r="Z7" s="2">
        <v>-23.61</v>
      </c>
      <c r="AA7" s="6">
        <v>2128549910</v>
      </c>
    </row>
    <row r="8" spans="1:27" ht="13.5">
      <c r="A8" s="25" t="s">
        <v>35</v>
      </c>
      <c r="B8" s="24"/>
      <c r="C8" s="6">
        <v>612264312</v>
      </c>
      <c r="D8" s="6">
        <v>0</v>
      </c>
      <c r="E8" s="7">
        <v>677957521</v>
      </c>
      <c r="F8" s="8">
        <v>677957521</v>
      </c>
      <c r="G8" s="8">
        <v>45097629</v>
      </c>
      <c r="H8" s="8">
        <v>53419281</v>
      </c>
      <c r="I8" s="8">
        <v>51285735</v>
      </c>
      <c r="J8" s="8">
        <v>149802645</v>
      </c>
      <c r="K8" s="8">
        <v>82953566</v>
      </c>
      <c r="L8" s="8">
        <v>80750684</v>
      </c>
      <c r="M8" s="8">
        <v>56788096</v>
      </c>
      <c r="N8" s="8">
        <v>220492346</v>
      </c>
      <c r="O8" s="8">
        <v>68657174</v>
      </c>
      <c r="P8" s="8">
        <v>95895481</v>
      </c>
      <c r="Q8" s="8">
        <v>40553403</v>
      </c>
      <c r="R8" s="8">
        <v>205106058</v>
      </c>
      <c r="S8" s="8">
        <v>112762278</v>
      </c>
      <c r="T8" s="8">
        <v>-2883584</v>
      </c>
      <c r="U8" s="8">
        <v>-33278938</v>
      </c>
      <c r="V8" s="8">
        <v>76599756</v>
      </c>
      <c r="W8" s="8">
        <v>652000805</v>
      </c>
      <c r="X8" s="8">
        <v>677957520</v>
      </c>
      <c r="Y8" s="8">
        <v>-25956715</v>
      </c>
      <c r="Z8" s="2">
        <v>-3.83</v>
      </c>
      <c r="AA8" s="6">
        <v>677957521</v>
      </c>
    </row>
    <row r="9" spans="1:27" ht="13.5">
      <c r="A9" s="25" t="s">
        <v>36</v>
      </c>
      <c r="B9" s="24"/>
      <c r="C9" s="6">
        <v>201495760</v>
      </c>
      <c r="D9" s="6">
        <v>0</v>
      </c>
      <c r="E9" s="7">
        <v>240416285</v>
      </c>
      <c r="F9" s="8">
        <v>214649178</v>
      </c>
      <c r="G9" s="8">
        <v>17795564</v>
      </c>
      <c r="H9" s="8">
        <v>17936723</v>
      </c>
      <c r="I9" s="8">
        <v>16957528</v>
      </c>
      <c r="J9" s="8">
        <v>52689815</v>
      </c>
      <c r="K9" s="8">
        <v>17515211</v>
      </c>
      <c r="L9" s="8">
        <v>18033535</v>
      </c>
      <c r="M9" s="8">
        <v>16426436</v>
      </c>
      <c r="N9" s="8">
        <v>51975182</v>
      </c>
      <c r="O9" s="8">
        <v>17720277</v>
      </c>
      <c r="P9" s="8">
        <v>17930454</v>
      </c>
      <c r="Q9" s="8">
        <v>17970155</v>
      </c>
      <c r="R9" s="8">
        <v>53620886</v>
      </c>
      <c r="S9" s="8">
        <v>18038762</v>
      </c>
      <c r="T9" s="8">
        <v>18041052</v>
      </c>
      <c r="U9" s="8">
        <v>17585397</v>
      </c>
      <c r="V9" s="8">
        <v>53665211</v>
      </c>
      <c r="W9" s="8">
        <v>211951094</v>
      </c>
      <c r="X9" s="8">
        <v>240416280</v>
      </c>
      <c r="Y9" s="8">
        <v>-28465186</v>
      </c>
      <c r="Z9" s="2">
        <v>-11.84</v>
      </c>
      <c r="AA9" s="6">
        <v>214649178</v>
      </c>
    </row>
    <row r="10" spans="1:27" ht="13.5">
      <c r="A10" s="25" t="s">
        <v>37</v>
      </c>
      <c r="B10" s="24"/>
      <c r="C10" s="6">
        <v>121731410</v>
      </c>
      <c r="D10" s="6">
        <v>0</v>
      </c>
      <c r="E10" s="7">
        <v>154967413</v>
      </c>
      <c r="F10" s="26">
        <v>80475112</v>
      </c>
      <c r="G10" s="26">
        <v>6580666</v>
      </c>
      <c r="H10" s="26">
        <v>6517713</v>
      </c>
      <c r="I10" s="26">
        <v>6506312</v>
      </c>
      <c r="J10" s="26">
        <v>19604691</v>
      </c>
      <c r="K10" s="26">
        <v>4802643</v>
      </c>
      <c r="L10" s="26">
        <v>4708629</v>
      </c>
      <c r="M10" s="26">
        <v>11225510</v>
      </c>
      <c r="N10" s="26">
        <v>20736782</v>
      </c>
      <c r="O10" s="26">
        <v>6602343</v>
      </c>
      <c r="P10" s="26">
        <v>6642613</v>
      </c>
      <c r="Q10" s="26">
        <v>6688991</v>
      </c>
      <c r="R10" s="26">
        <v>19933947</v>
      </c>
      <c r="S10" s="26">
        <v>6721651</v>
      </c>
      <c r="T10" s="26">
        <v>6783886</v>
      </c>
      <c r="U10" s="26">
        <v>6710480</v>
      </c>
      <c r="V10" s="26">
        <v>20216017</v>
      </c>
      <c r="W10" s="26">
        <v>80491437</v>
      </c>
      <c r="X10" s="26">
        <v>154967412</v>
      </c>
      <c r="Y10" s="26">
        <v>-74475975</v>
      </c>
      <c r="Z10" s="27">
        <v>-48.06</v>
      </c>
      <c r="AA10" s="28">
        <v>80475112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20415881</v>
      </c>
      <c r="D12" s="6">
        <v>0</v>
      </c>
      <c r="E12" s="7">
        <v>27727210</v>
      </c>
      <c r="F12" s="8">
        <v>27674760</v>
      </c>
      <c r="G12" s="8">
        <v>1296196</v>
      </c>
      <c r="H12" s="8">
        <v>1367453</v>
      </c>
      <c r="I12" s="8">
        <v>2564687</v>
      </c>
      <c r="J12" s="8">
        <v>5228336</v>
      </c>
      <c r="K12" s="8">
        <v>1597855</v>
      </c>
      <c r="L12" s="8">
        <v>1542508</v>
      </c>
      <c r="M12" s="8">
        <v>1590618</v>
      </c>
      <c r="N12" s="8">
        <v>4730981</v>
      </c>
      <c r="O12" s="8">
        <v>1587747</v>
      </c>
      <c r="P12" s="8">
        <v>1754042</v>
      </c>
      <c r="Q12" s="8">
        <v>1587755</v>
      </c>
      <c r="R12" s="8">
        <v>4929544</v>
      </c>
      <c r="S12" s="8">
        <v>1503273</v>
      </c>
      <c r="T12" s="8">
        <v>1825794</v>
      </c>
      <c r="U12" s="8">
        <v>1450542</v>
      </c>
      <c r="V12" s="8">
        <v>4779609</v>
      </c>
      <c r="W12" s="8">
        <v>19668470</v>
      </c>
      <c r="X12" s="8">
        <v>27727212</v>
      </c>
      <c r="Y12" s="8">
        <v>-8058742</v>
      </c>
      <c r="Z12" s="2">
        <v>-29.06</v>
      </c>
      <c r="AA12" s="6">
        <v>27674760</v>
      </c>
    </row>
    <row r="13" spans="1:27" ht="13.5">
      <c r="A13" s="23" t="s">
        <v>40</v>
      </c>
      <c r="B13" s="29"/>
      <c r="C13" s="6">
        <v>47918054</v>
      </c>
      <c r="D13" s="6">
        <v>0</v>
      </c>
      <c r="E13" s="7">
        <v>196589127</v>
      </c>
      <c r="F13" s="8">
        <v>187314558</v>
      </c>
      <c r="G13" s="8">
        <v>14954672</v>
      </c>
      <c r="H13" s="8">
        <v>16094711</v>
      </c>
      <c r="I13" s="8">
        <v>15500670</v>
      </c>
      <c r="J13" s="8">
        <v>46550053</v>
      </c>
      <c r="K13" s="8">
        <v>14882425</v>
      </c>
      <c r="L13" s="8">
        <v>14221435</v>
      </c>
      <c r="M13" s="8">
        <v>14246160</v>
      </c>
      <c r="N13" s="8">
        <v>43350020</v>
      </c>
      <c r="O13" s="8">
        <v>15661364</v>
      </c>
      <c r="P13" s="8">
        <v>16057587</v>
      </c>
      <c r="Q13" s="8">
        <v>15304614</v>
      </c>
      <c r="R13" s="8">
        <v>47023565</v>
      </c>
      <c r="S13" s="8">
        <v>16825054</v>
      </c>
      <c r="T13" s="8">
        <v>16389991</v>
      </c>
      <c r="U13" s="8">
        <v>16482006</v>
      </c>
      <c r="V13" s="8">
        <v>49697051</v>
      </c>
      <c r="W13" s="8">
        <v>186620689</v>
      </c>
      <c r="X13" s="8">
        <v>196589124</v>
      </c>
      <c r="Y13" s="8">
        <v>-9968435</v>
      </c>
      <c r="Z13" s="2">
        <v>-5.07</v>
      </c>
      <c r="AA13" s="6">
        <v>187314558</v>
      </c>
    </row>
    <row r="14" spans="1:27" ht="13.5">
      <c r="A14" s="23" t="s">
        <v>41</v>
      </c>
      <c r="B14" s="29"/>
      <c r="C14" s="6">
        <v>151275892</v>
      </c>
      <c r="D14" s="6">
        <v>0</v>
      </c>
      <c r="E14" s="7">
        <v>153007870</v>
      </c>
      <c r="F14" s="8">
        <v>162583735</v>
      </c>
      <c r="G14" s="8">
        <v>14949821</v>
      </c>
      <c r="H14" s="8">
        <v>15648476</v>
      </c>
      <c r="I14" s="8">
        <v>-3806000</v>
      </c>
      <c r="J14" s="8">
        <v>26792297</v>
      </c>
      <c r="K14" s="8">
        <v>14338317</v>
      </c>
      <c r="L14" s="8">
        <v>15239281</v>
      </c>
      <c r="M14" s="8">
        <v>15046252</v>
      </c>
      <c r="N14" s="8">
        <v>44623850</v>
      </c>
      <c r="O14" s="8">
        <v>16665543</v>
      </c>
      <c r="P14" s="8">
        <v>16180226</v>
      </c>
      <c r="Q14" s="8">
        <v>16522269</v>
      </c>
      <c r="R14" s="8">
        <v>49368038</v>
      </c>
      <c r="S14" s="8">
        <v>15905896</v>
      </c>
      <c r="T14" s="8">
        <v>15645951</v>
      </c>
      <c r="U14" s="8">
        <v>13532344</v>
      </c>
      <c r="V14" s="8">
        <v>45084191</v>
      </c>
      <c r="W14" s="8">
        <v>165868376</v>
      </c>
      <c r="X14" s="8">
        <v>153007872</v>
      </c>
      <c r="Y14" s="8">
        <v>12860504</v>
      </c>
      <c r="Z14" s="2">
        <v>8.41</v>
      </c>
      <c r="AA14" s="6">
        <v>162583735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77361862</v>
      </c>
      <c r="D16" s="6">
        <v>0</v>
      </c>
      <c r="E16" s="7">
        <v>12664578</v>
      </c>
      <c r="F16" s="8">
        <v>8124578</v>
      </c>
      <c r="G16" s="8">
        <v>894452</v>
      </c>
      <c r="H16" s="8">
        <v>482509</v>
      </c>
      <c r="I16" s="8">
        <v>723516</v>
      </c>
      <c r="J16" s="8">
        <v>2100477</v>
      </c>
      <c r="K16" s="8">
        <v>355476</v>
      </c>
      <c r="L16" s="8">
        <v>678797</v>
      </c>
      <c r="M16" s="8">
        <v>176499</v>
      </c>
      <c r="N16" s="8">
        <v>1210772</v>
      </c>
      <c r="O16" s="8">
        <v>527562</v>
      </c>
      <c r="P16" s="8">
        <v>244676</v>
      </c>
      <c r="Q16" s="8">
        <v>716897</v>
      </c>
      <c r="R16" s="8">
        <v>1489135</v>
      </c>
      <c r="S16" s="8">
        <v>514879</v>
      </c>
      <c r="T16" s="8">
        <v>949949</v>
      </c>
      <c r="U16" s="8">
        <v>613191</v>
      </c>
      <c r="V16" s="8">
        <v>2078019</v>
      </c>
      <c r="W16" s="8">
        <v>6878403</v>
      </c>
      <c r="X16" s="8">
        <v>12664584</v>
      </c>
      <c r="Y16" s="8">
        <v>-5786181</v>
      </c>
      <c r="Z16" s="2">
        <v>-45.69</v>
      </c>
      <c r="AA16" s="6">
        <v>8124578</v>
      </c>
    </row>
    <row r="17" spans="1:27" ht="13.5">
      <c r="A17" s="23" t="s">
        <v>44</v>
      </c>
      <c r="B17" s="29"/>
      <c r="C17" s="6">
        <v>433436</v>
      </c>
      <c r="D17" s="6">
        <v>0</v>
      </c>
      <c r="E17" s="7">
        <v>927623</v>
      </c>
      <c r="F17" s="8">
        <v>927623</v>
      </c>
      <c r="G17" s="8">
        <v>16933</v>
      </c>
      <c r="H17" s="8">
        <v>19188</v>
      </c>
      <c r="I17" s="8">
        <v>25127</v>
      </c>
      <c r="J17" s="8">
        <v>61248</v>
      </c>
      <c r="K17" s="8">
        <v>33149</v>
      </c>
      <c r="L17" s="8">
        <v>7483</v>
      </c>
      <c r="M17" s="8">
        <v>4760</v>
      </c>
      <c r="N17" s="8">
        <v>45392</v>
      </c>
      <c r="O17" s="8">
        <v>6411</v>
      </c>
      <c r="P17" s="8">
        <v>10361</v>
      </c>
      <c r="Q17" s="8">
        <v>12255</v>
      </c>
      <c r="R17" s="8">
        <v>29027</v>
      </c>
      <c r="S17" s="8">
        <v>13817</v>
      </c>
      <c r="T17" s="8">
        <v>9480</v>
      </c>
      <c r="U17" s="8">
        <v>11712</v>
      </c>
      <c r="V17" s="8">
        <v>35009</v>
      </c>
      <c r="W17" s="8">
        <v>170676</v>
      </c>
      <c r="X17" s="8">
        <v>927624</v>
      </c>
      <c r="Y17" s="8">
        <v>-756948</v>
      </c>
      <c r="Z17" s="2">
        <v>-81.6</v>
      </c>
      <c r="AA17" s="6">
        <v>927623</v>
      </c>
    </row>
    <row r="18" spans="1:27" ht="13.5">
      <c r="A18" s="25" t="s">
        <v>45</v>
      </c>
      <c r="B18" s="24"/>
      <c r="C18" s="6">
        <v>4725488</v>
      </c>
      <c r="D18" s="6">
        <v>0</v>
      </c>
      <c r="E18" s="7">
        <v>3722104</v>
      </c>
      <c r="F18" s="8">
        <v>7741299</v>
      </c>
      <c r="G18" s="8">
        <v>0</v>
      </c>
      <c r="H18" s="8">
        <v>0</v>
      </c>
      <c r="I18" s="8">
        <v>0</v>
      </c>
      <c r="J18" s="8">
        <v>0</v>
      </c>
      <c r="K18" s="8">
        <v>2508213</v>
      </c>
      <c r="L18" s="8">
        <v>1672142</v>
      </c>
      <c r="M18" s="8">
        <v>836071</v>
      </c>
      <c r="N18" s="8">
        <v>5016426</v>
      </c>
      <c r="O18" s="8">
        <v>836071</v>
      </c>
      <c r="P18" s="8">
        <v>-2685224</v>
      </c>
      <c r="Q18" s="8">
        <v>395909</v>
      </c>
      <c r="R18" s="8">
        <v>-1453244</v>
      </c>
      <c r="S18" s="8">
        <v>395909</v>
      </c>
      <c r="T18" s="8">
        <v>395909</v>
      </c>
      <c r="U18" s="8">
        <v>395908</v>
      </c>
      <c r="V18" s="8">
        <v>1187726</v>
      </c>
      <c r="W18" s="8">
        <v>4750908</v>
      </c>
      <c r="X18" s="8">
        <v>3722100</v>
      </c>
      <c r="Y18" s="8">
        <v>1028808</v>
      </c>
      <c r="Z18" s="2">
        <v>27.64</v>
      </c>
      <c r="AA18" s="6">
        <v>7741299</v>
      </c>
    </row>
    <row r="19" spans="1:27" ht="13.5">
      <c r="A19" s="23" t="s">
        <v>46</v>
      </c>
      <c r="B19" s="29"/>
      <c r="C19" s="6">
        <v>950472103</v>
      </c>
      <c r="D19" s="6">
        <v>0</v>
      </c>
      <c r="E19" s="7">
        <v>617571000</v>
      </c>
      <c r="F19" s="8">
        <v>632933966</v>
      </c>
      <c r="G19" s="8">
        <v>240417000</v>
      </c>
      <c r="H19" s="8">
        <v>500000</v>
      </c>
      <c r="I19" s="8">
        <v>0</v>
      </c>
      <c r="J19" s="8">
        <v>240917000</v>
      </c>
      <c r="K19" s="8">
        <v>1000000</v>
      </c>
      <c r="L19" s="8">
        <v>4000000</v>
      </c>
      <c r="M19" s="8">
        <v>200459000</v>
      </c>
      <c r="N19" s="8">
        <v>205459000</v>
      </c>
      <c r="O19" s="8">
        <v>0</v>
      </c>
      <c r="P19" s="8">
        <v>-5320139</v>
      </c>
      <c r="Q19" s="8">
        <v>163470000</v>
      </c>
      <c r="R19" s="8">
        <v>158149861</v>
      </c>
      <c r="S19" s="8">
        <v>0</v>
      </c>
      <c r="T19" s="8">
        <v>0</v>
      </c>
      <c r="U19" s="8">
        <v>0</v>
      </c>
      <c r="V19" s="8">
        <v>0</v>
      </c>
      <c r="W19" s="8">
        <v>604525861</v>
      </c>
      <c r="X19" s="8">
        <v>617571000</v>
      </c>
      <c r="Y19" s="8">
        <v>-13045139</v>
      </c>
      <c r="Z19" s="2">
        <v>-2.11</v>
      </c>
      <c r="AA19" s="6">
        <v>632933966</v>
      </c>
    </row>
    <row r="20" spans="1:27" ht="13.5">
      <c r="A20" s="23" t="s">
        <v>47</v>
      </c>
      <c r="B20" s="29"/>
      <c r="C20" s="6">
        <v>87549868</v>
      </c>
      <c r="D20" s="6">
        <v>0</v>
      </c>
      <c r="E20" s="7">
        <v>745251098</v>
      </c>
      <c r="F20" s="26">
        <v>696927669</v>
      </c>
      <c r="G20" s="26">
        <v>34265330</v>
      </c>
      <c r="H20" s="26">
        <v>115275156</v>
      </c>
      <c r="I20" s="26">
        <v>36612906</v>
      </c>
      <c r="J20" s="26">
        <v>186153392</v>
      </c>
      <c r="K20" s="26">
        <v>36369403</v>
      </c>
      <c r="L20" s="26">
        <v>32108342</v>
      </c>
      <c r="M20" s="26">
        <v>131222786</v>
      </c>
      <c r="N20" s="26">
        <v>199700531</v>
      </c>
      <c r="O20" s="26">
        <v>45985427</v>
      </c>
      <c r="P20" s="26">
        <v>26826582</v>
      </c>
      <c r="Q20" s="26">
        <v>132368269</v>
      </c>
      <c r="R20" s="26">
        <v>205180278</v>
      </c>
      <c r="S20" s="26">
        <v>26477767</v>
      </c>
      <c r="T20" s="26">
        <v>45335494</v>
      </c>
      <c r="U20" s="26">
        <v>68383256</v>
      </c>
      <c r="V20" s="26">
        <v>140196517</v>
      </c>
      <c r="W20" s="26">
        <v>731230718</v>
      </c>
      <c r="X20" s="26">
        <v>725984088</v>
      </c>
      <c r="Y20" s="26">
        <v>5246630</v>
      </c>
      <c r="Z20" s="27">
        <v>0.72</v>
      </c>
      <c r="AA20" s="28">
        <v>696927669</v>
      </c>
    </row>
    <row r="21" spans="1:27" ht="13.5">
      <c r="A21" s="23" t="s">
        <v>48</v>
      </c>
      <c r="B21" s="29"/>
      <c r="C21" s="6">
        <v>1421276</v>
      </c>
      <c r="D21" s="6">
        <v>0</v>
      </c>
      <c r="E21" s="7">
        <v>990000</v>
      </c>
      <c r="F21" s="8">
        <v>990000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990000</v>
      </c>
      <c r="Y21" s="8">
        <v>-990000</v>
      </c>
      <c r="Z21" s="2">
        <v>-100</v>
      </c>
      <c r="AA21" s="6">
        <v>990000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4958020941</v>
      </c>
      <c r="D22" s="33">
        <f>SUM(D5:D21)</f>
        <v>0</v>
      </c>
      <c r="E22" s="34">
        <f t="shared" si="0"/>
        <v>6312594088</v>
      </c>
      <c r="F22" s="35">
        <f t="shared" si="0"/>
        <v>5729939295</v>
      </c>
      <c r="G22" s="35">
        <f t="shared" si="0"/>
        <v>660889374</v>
      </c>
      <c r="H22" s="35">
        <f t="shared" si="0"/>
        <v>531028416</v>
      </c>
      <c r="I22" s="35">
        <f t="shared" si="0"/>
        <v>390566639</v>
      </c>
      <c r="J22" s="35">
        <f t="shared" si="0"/>
        <v>1582484429</v>
      </c>
      <c r="K22" s="35">
        <f t="shared" si="0"/>
        <v>379490798</v>
      </c>
      <c r="L22" s="35">
        <f t="shared" si="0"/>
        <v>394787794</v>
      </c>
      <c r="M22" s="35">
        <f t="shared" si="0"/>
        <v>662928917</v>
      </c>
      <c r="N22" s="35">
        <f t="shared" si="0"/>
        <v>1437207509</v>
      </c>
      <c r="O22" s="35">
        <f t="shared" si="0"/>
        <v>387109307</v>
      </c>
      <c r="P22" s="35">
        <f t="shared" si="0"/>
        <v>392774437</v>
      </c>
      <c r="Q22" s="35">
        <f t="shared" si="0"/>
        <v>589097316</v>
      </c>
      <c r="R22" s="35">
        <f t="shared" si="0"/>
        <v>1368981060</v>
      </c>
      <c r="S22" s="35">
        <f t="shared" si="0"/>
        <v>412296173</v>
      </c>
      <c r="T22" s="35">
        <f t="shared" si="0"/>
        <v>302595790</v>
      </c>
      <c r="U22" s="35">
        <f t="shared" si="0"/>
        <v>293599982</v>
      </c>
      <c r="V22" s="35">
        <f t="shared" si="0"/>
        <v>1008491945</v>
      </c>
      <c r="W22" s="35">
        <f t="shared" si="0"/>
        <v>5397164943</v>
      </c>
      <c r="X22" s="35">
        <f t="shared" si="0"/>
        <v>6293327076</v>
      </c>
      <c r="Y22" s="35">
        <f t="shared" si="0"/>
        <v>-896162133</v>
      </c>
      <c r="Z22" s="36">
        <f>+IF(X22&lt;&gt;0,+(Y22/X22)*100,0)</f>
        <v>-14.239878559904678</v>
      </c>
      <c r="AA22" s="33">
        <f>SUM(AA5:AA21)</f>
        <v>5729939295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1105567203</v>
      </c>
      <c r="D25" s="6">
        <v>0</v>
      </c>
      <c r="E25" s="7">
        <v>1356536965</v>
      </c>
      <c r="F25" s="8">
        <v>1371819298</v>
      </c>
      <c r="G25" s="8">
        <v>100058755</v>
      </c>
      <c r="H25" s="8">
        <v>98267787</v>
      </c>
      <c r="I25" s="8">
        <v>100121830</v>
      </c>
      <c r="J25" s="8">
        <v>298448372</v>
      </c>
      <c r="K25" s="8">
        <v>102060528</v>
      </c>
      <c r="L25" s="8">
        <v>100763871</v>
      </c>
      <c r="M25" s="8">
        <v>101805528</v>
      </c>
      <c r="N25" s="8">
        <v>304629927</v>
      </c>
      <c r="O25" s="8">
        <v>105018341</v>
      </c>
      <c r="P25" s="8">
        <v>104588992</v>
      </c>
      <c r="Q25" s="8">
        <v>103101804</v>
      </c>
      <c r="R25" s="8">
        <v>312709137</v>
      </c>
      <c r="S25" s="8">
        <v>104867186</v>
      </c>
      <c r="T25" s="8">
        <v>107384834</v>
      </c>
      <c r="U25" s="8">
        <v>106396692</v>
      </c>
      <c r="V25" s="8">
        <v>318648712</v>
      </c>
      <c r="W25" s="8">
        <v>1234436148</v>
      </c>
      <c r="X25" s="8">
        <v>1356536952</v>
      </c>
      <c r="Y25" s="8">
        <v>-122100804</v>
      </c>
      <c r="Z25" s="2">
        <v>-9</v>
      </c>
      <c r="AA25" s="6">
        <v>1371819298</v>
      </c>
    </row>
    <row r="26" spans="1:27" ht="13.5">
      <c r="A26" s="25" t="s">
        <v>52</v>
      </c>
      <c r="B26" s="24"/>
      <c r="C26" s="6">
        <v>47106731</v>
      </c>
      <c r="D26" s="6">
        <v>0</v>
      </c>
      <c r="E26" s="7">
        <v>51692467</v>
      </c>
      <c r="F26" s="8">
        <v>51641158</v>
      </c>
      <c r="G26" s="8">
        <v>3999711</v>
      </c>
      <c r="H26" s="8">
        <v>4006269</v>
      </c>
      <c r="I26" s="8">
        <v>4019334</v>
      </c>
      <c r="J26" s="8">
        <v>12025314</v>
      </c>
      <c r="K26" s="8">
        <v>4019334</v>
      </c>
      <c r="L26" s="8">
        <v>4009223</v>
      </c>
      <c r="M26" s="8">
        <v>4009223</v>
      </c>
      <c r="N26" s="8">
        <v>12037780</v>
      </c>
      <c r="O26" s="8">
        <v>4009223</v>
      </c>
      <c r="P26" s="8">
        <v>3999112</v>
      </c>
      <c r="Q26" s="8">
        <v>4031240</v>
      </c>
      <c r="R26" s="8">
        <v>12039575</v>
      </c>
      <c r="S26" s="8">
        <v>6229891</v>
      </c>
      <c r="T26" s="8">
        <v>4242505</v>
      </c>
      <c r="U26" s="8">
        <v>4242505</v>
      </c>
      <c r="V26" s="8">
        <v>14714901</v>
      </c>
      <c r="W26" s="8">
        <v>50817570</v>
      </c>
      <c r="X26" s="8">
        <v>51692472</v>
      </c>
      <c r="Y26" s="8">
        <v>-874902</v>
      </c>
      <c r="Z26" s="2">
        <v>-1.69</v>
      </c>
      <c r="AA26" s="6">
        <v>51641158</v>
      </c>
    </row>
    <row r="27" spans="1:27" ht="13.5">
      <c r="A27" s="25" t="s">
        <v>53</v>
      </c>
      <c r="B27" s="24"/>
      <c r="C27" s="6">
        <v>589441863</v>
      </c>
      <c r="D27" s="6">
        <v>0</v>
      </c>
      <c r="E27" s="7">
        <v>214628485</v>
      </c>
      <c r="F27" s="8">
        <v>214628485</v>
      </c>
      <c r="G27" s="8">
        <v>17885709</v>
      </c>
      <c r="H27" s="8">
        <v>17885709</v>
      </c>
      <c r="I27" s="8">
        <v>17885709</v>
      </c>
      <c r="J27" s="8">
        <v>53657127</v>
      </c>
      <c r="K27" s="8">
        <v>17885709</v>
      </c>
      <c r="L27" s="8">
        <v>17885709</v>
      </c>
      <c r="M27" s="8">
        <v>17885709</v>
      </c>
      <c r="N27" s="8">
        <v>53657127</v>
      </c>
      <c r="O27" s="8">
        <v>17885709</v>
      </c>
      <c r="P27" s="8">
        <v>17885709</v>
      </c>
      <c r="Q27" s="8">
        <v>17885709</v>
      </c>
      <c r="R27" s="8">
        <v>53657127</v>
      </c>
      <c r="S27" s="8">
        <v>17885709</v>
      </c>
      <c r="T27" s="8">
        <v>17894777</v>
      </c>
      <c r="U27" s="8">
        <v>17885709</v>
      </c>
      <c r="V27" s="8">
        <v>53666195</v>
      </c>
      <c r="W27" s="8">
        <v>214637576</v>
      </c>
      <c r="X27" s="8">
        <v>214628484</v>
      </c>
      <c r="Y27" s="8">
        <v>9092</v>
      </c>
      <c r="Z27" s="2">
        <v>0</v>
      </c>
      <c r="AA27" s="6">
        <v>214628485</v>
      </c>
    </row>
    <row r="28" spans="1:27" ht="13.5">
      <c r="A28" s="25" t="s">
        <v>54</v>
      </c>
      <c r="B28" s="24"/>
      <c r="C28" s="6">
        <v>410971147</v>
      </c>
      <c r="D28" s="6">
        <v>0</v>
      </c>
      <c r="E28" s="7">
        <v>492852581</v>
      </c>
      <c r="F28" s="8">
        <v>434844470</v>
      </c>
      <c r="G28" s="8">
        <v>12334009</v>
      </c>
      <c r="H28" s="8">
        <v>12334009</v>
      </c>
      <c r="I28" s="8">
        <v>12334009</v>
      </c>
      <c r="J28" s="8">
        <v>37002027</v>
      </c>
      <c r="K28" s="8">
        <v>127282166</v>
      </c>
      <c r="L28" s="8">
        <v>41071051</v>
      </c>
      <c r="M28" s="8">
        <v>41071051</v>
      </c>
      <c r="N28" s="8">
        <v>209424268</v>
      </c>
      <c r="O28" s="8">
        <v>41071051</v>
      </c>
      <c r="P28" s="8">
        <v>41071051</v>
      </c>
      <c r="Q28" s="8">
        <v>-2435032</v>
      </c>
      <c r="R28" s="8">
        <v>79707070</v>
      </c>
      <c r="S28" s="8">
        <v>7500000</v>
      </c>
      <c r="T28" s="8">
        <v>64974077</v>
      </c>
      <c r="U28" s="8">
        <v>7500000</v>
      </c>
      <c r="V28" s="8">
        <v>79974077</v>
      </c>
      <c r="W28" s="8">
        <v>406107442</v>
      </c>
      <c r="X28" s="8">
        <v>492852576</v>
      </c>
      <c r="Y28" s="8">
        <v>-86745134</v>
      </c>
      <c r="Z28" s="2">
        <v>-17.6</v>
      </c>
      <c r="AA28" s="6">
        <v>434844470</v>
      </c>
    </row>
    <row r="29" spans="1:27" ht="13.5">
      <c r="A29" s="25" t="s">
        <v>55</v>
      </c>
      <c r="B29" s="24"/>
      <c r="C29" s="6">
        <v>70144989</v>
      </c>
      <c r="D29" s="6">
        <v>0</v>
      </c>
      <c r="E29" s="7">
        <v>244132153</v>
      </c>
      <c r="F29" s="8">
        <v>226900314</v>
      </c>
      <c r="G29" s="8">
        <v>13443624</v>
      </c>
      <c r="H29" s="8">
        <v>13313647</v>
      </c>
      <c r="I29" s="8">
        <v>16597665</v>
      </c>
      <c r="J29" s="8">
        <v>43354936</v>
      </c>
      <c r="K29" s="8">
        <v>13560894</v>
      </c>
      <c r="L29" s="8">
        <v>13241659</v>
      </c>
      <c r="M29" s="8">
        <v>16994619</v>
      </c>
      <c r="N29" s="8">
        <v>43797172</v>
      </c>
      <c r="O29" s="8">
        <v>13345444</v>
      </c>
      <c r="P29" s="8">
        <v>-23222272</v>
      </c>
      <c r="Q29" s="8">
        <v>49990487</v>
      </c>
      <c r="R29" s="8">
        <v>40113659</v>
      </c>
      <c r="S29" s="8">
        <v>16150665</v>
      </c>
      <c r="T29" s="8">
        <v>13357698</v>
      </c>
      <c r="U29" s="8">
        <v>26551559</v>
      </c>
      <c r="V29" s="8">
        <v>56059922</v>
      </c>
      <c r="W29" s="8">
        <v>183325689</v>
      </c>
      <c r="X29" s="8">
        <v>244132152</v>
      </c>
      <c r="Y29" s="8">
        <v>-60806463</v>
      </c>
      <c r="Z29" s="2">
        <v>-24.91</v>
      </c>
      <c r="AA29" s="6">
        <v>226900314</v>
      </c>
    </row>
    <row r="30" spans="1:27" ht="13.5">
      <c r="A30" s="25" t="s">
        <v>56</v>
      </c>
      <c r="B30" s="24"/>
      <c r="C30" s="6">
        <v>1487044186</v>
      </c>
      <c r="D30" s="6">
        <v>0</v>
      </c>
      <c r="E30" s="7">
        <v>1744580031</v>
      </c>
      <c r="F30" s="8">
        <v>1501580031</v>
      </c>
      <c r="G30" s="8">
        <v>-38496710</v>
      </c>
      <c r="H30" s="8">
        <v>402945383</v>
      </c>
      <c r="I30" s="8">
        <v>126883895</v>
      </c>
      <c r="J30" s="8">
        <v>491332568</v>
      </c>
      <c r="K30" s="8">
        <v>114642520</v>
      </c>
      <c r="L30" s="8">
        <v>72519039</v>
      </c>
      <c r="M30" s="8">
        <v>142289590</v>
      </c>
      <c r="N30" s="8">
        <v>329451149</v>
      </c>
      <c r="O30" s="8">
        <v>140679377</v>
      </c>
      <c r="P30" s="8">
        <v>116861352</v>
      </c>
      <c r="Q30" s="8">
        <v>107173210</v>
      </c>
      <c r="R30" s="8">
        <v>364713939</v>
      </c>
      <c r="S30" s="8">
        <v>114509274</v>
      </c>
      <c r="T30" s="8">
        <v>119239439</v>
      </c>
      <c r="U30" s="8">
        <v>200684188</v>
      </c>
      <c r="V30" s="8">
        <v>434432901</v>
      </c>
      <c r="W30" s="8">
        <v>1619930557</v>
      </c>
      <c r="X30" s="8">
        <v>1744580052</v>
      </c>
      <c r="Y30" s="8">
        <v>-124649495</v>
      </c>
      <c r="Z30" s="2">
        <v>-7.14</v>
      </c>
      <c r="AA30" s="6">
        <v>1501580031</v>
      </c>
    </row>
    <row r="31" spans="1:27" ht="13.5">
      <c r="A31" s="25" t="s">
        <v>57</v>
      </c>
      <c r="B31" s="24"/>
      <c r="C31" s="6">
        <v>264983307</v>
      </c>
      <c r="D31" s="6">
        <v>0</v>
      </c>
      <c r="E31" s="7">
        <v>419268369</v>
      </c>
      <c r="F31" s="8">
        <v>396885935</v>
      </c>
      <c r="G31" s="8">
        <v>3093707</v>
      </c>
      <c r="H31" s="8">
        <v>9514248</v>
      </c>
      <c r="I31" s="8">
        <v>20532934</v>
      </c>
      <c r="J31" s="8">
        <v>33140889</v>
      </c>
      <c r="K31" s="8">
        <v>25586741</v>
      </c>
      <c r="L31" s="8">
        <v>28595066</v>
      </c>
      <c r="M31" s="8">
        <v>51462667</v>
      </c>
      <c r="N31" s="8">
        <v>105644474</v>
      </c>
      <c r="O31" s="8">
        <v>14930915</v>
      </c>
      <c r="P31" s="8">
        <v>10063459</v>
      </c>
      <c r="Q31" s="8">
        <v>30793658</v>
      </c>
      <c r="R31" s="8">
        <v>55788032</v>
      </c>
      <c r="S31" s="8">
        <v>24980804</v>
      </c>
      <c r="T31" s="8">
        <v>33990706</v>
      </c>
      <c r="U31" s="8">
        <v>49215050</v>
      </c>
      <c r="V31" s="8">
        <v>108186560</v>
      </c>
      <c r="W31" s="8">
        <v>302759955</v>
      </c>
      <c r="X31" s="8">
        <v>419268372</v>
      </c>
      <c r="Y31" s="8">
        <v>-116508417</v>
      </c>
      <c r="Z31" s="2">
        <v>-27.79</v>
      </c>
      <c r="AA31" s="6">
        <v>396885935</v>
      </c>
    </row>
    <row r="32" spans="1:27" ht="13.5">
      <c r="A32" s="25" t="s">
        <v>58</v>
      </c>
      <c r="B32" s="24"/>
      <c r="C32" s="6">
        <v>206791516</v>
      </c>
      <c r="D32" s="6">
        <v>0</v>
      </c>
      <c r="E32" s="7">
        <v>334380410</v>
      </c>
      <c r="F32" s="8">
        <v>346630293</v>
      </c>
      <c r="G32" s="8">
        <v>4783131</v>
      </c>
      <c r="H32" s="8">
        <v>20734687</v>
      </c>
      <c r="I32" s="8">
        <v>20372674</v>
      </c>
      <c r="J32" s="8">
        <v>45890492</v>
      </c>
      <c r="K32" s="8">
        <v>56312487</v>
      </c>
      <c r="L32" s="8">
        <v>19199909</v>
      </c>
      <c r="M32" s="8">
        <v>42008355</v>
      </c>
      <c r="N32" s="8">
        <v>117520751</v>
      </c>
      <c r="O32" s="8">
        <v>3512152</v>
      </c>
      <c r="P32" s="8">
        <v>16403460</v>
      </c>
      <c r="Q32" s="8">
        <v>32174939</v>
      </c>
      <c r="R32" s="8">
        <v>52090551</v>
      </c>
      <c r="S32" s="8">
        <v>23319890</v>
      </c>
      <c r="T32" s="8">
        <v>24136334</v>
      </c>
      <c r="U32" s="8">
        <v>47271406</v>
      </c>
      <c r="V32" s="8">
        <v>94727630</v>
      </c>
      <c r="W32" s="8">
        <v>310229424</v>
      </c>
      <c r="X32" s="8">
        <v>350130408</v>
      </c>
      <c r="Y32" s="8">
        <v>-39900984</v>
      </c>
      <c r="Z32" s="2">
        <v>-11.4</v>
      </c>
      <c r="AA32" s="6">
        <v>346630293</v>
      </c>
    </row>
    <row r="33" spans="1:27" ht="13.5">
      <c r="A33" s="25" t="s">
        <v>59</v>
      </c>
      <c r="B33" s="24"/>
      <c r="C33" s="6">
        <v>4272651</v>
      </c>
      <c r="D33" s="6">
        <v>0</v>
      </c>
      <c r="E33" s="7">
        <v>161255266</v>
      </c>
      <c r="F33" s="8">
        <v>128165657</v>
      </c>
      <c r="G33" s="8">
        <v>2086907</v>
      </c>
      <c r="H33" s="8">
        <v>2749831</v>
      </c>
      <c r="I33" s="8">
        <v>1538289</v>
      </c>
      <c r="J33" s="8">
        <v>6375027</v>
      </c>
      <c r="K33" s="8">
        <v>6273146</v>
      </c>
      <c r="L33" s="8">
        <v>91063</v>
      </c>
      <c r="M33" s="8">
        <v>43154527</v>
      </c>
      <c r="N33" s="8">
        <v>49518736</v>
      </c>
      <c r="O33" s="8">
        <v>3233640</v>
      </c>
      <c r="P33" s="8">
        <v>2267797</v>
      </c>
      <c r="Q33" s="8">
        <v>3229002</v>
      </c>
      <c r="R33" s="8">
        <v>8730439</v>
      </c>
      <c r="S33" s="8">
        <v>3567105</v>
      </c>
      <c r="T33" s="8">
        <v>4128933</v>
      </c>
      <c r="U33" s="8">
        <v>29181567</v>
      </c>
      <c r="V33" s="8">
        <v>36877605</v>
      </c>
      <c r="W33" s="8">
        <v>101501807</v>
      </c>
      <c r="X33" s="8">
        <v>161255268</v>
      </c>
      <c r="Y33" s="8">
        <v>-59753461</v>
      </c>
      <c r="Z33" s="2">
        <v>-37.06</v>
      </c>
      <c r="AA33" s="6">
        <v>128165657</v>
      </c>
    </row>
    <row r="34" spans="1:27" ht="13.5">
      <c r="A34" s="25" t="s">
        <v>60</v>
      </c>
      <c r="B34" s="24"/>
      <c r="C34" s="6">
        <v>602192763</v>
      </c>
      <c r="D34" s="6">
        <v>0</v>
      </c>
      <c r="E34" s="7">
        <v>904720457</v>
      </c>
      <c r="F34" s="8">
        <v>978005552</v>
      </c>
      <c r="G34" s="8">
        <v>38315650</v>
      </c>
      <c r="H34" s="8">
        <v>55681912</v>
      </c>
      <c r="I34" s="8">
        <v>55672079</v>
      </c>
      <c r="J34" s="8">
        <v>149669641</v>
      </c>
      <c r="K34" s="8">
        <v>71960841</v>
      </c>
      <c r="L34" s="8">
        <v>52589043</v>
      </c>
      <c r="M34" s="8">
        <v>78124286</v>
      </c>
      <c r="N34" s="8">
        <v>202674170</v>
      </c>
      <c r="O34" s="8">
        <v>77928607</v>
      </c>
      <c r="P34" s="8">
        <v>43818966</v>
      </c>
      <c r="Q34" s="8">
        <v>94643082</v>
      </c>
      <c r="R34" s="8">
        <v>216390655</v>
      </c>
      <c r="S34" s="8">
        <v>100667395</v>
      </c>
      <c r="T34" s="8">
        <v>95611677</v>
      </c>
      <c r="U34" s="8">
        <v>88460193</v>
      </c>
      <c r="V34" s="8">
        <v>284739265</v>
      </c>
      <c r="W34" s="8">
        <v>853473731</v>
      </c>
      <c r="X34" s="8">
        <v>888970440</v>
      </c>
      <c r="Y34" s="8">
        <v>-35496709</v>
      </c>
      <c r="Z34" s="2">
        <v>-3.99</v>
      </c>
      <c r="AA34" s="6">
        <v>978005552</v>
      </c>
    </row>
    <row r="35" spans="1:27" ht="13.5">
      <c r="A35" s="23" t="s">
        <v>61</v>
      </c>
      <c r="B35" s="29"/>
      <c r="C35" s="6">
        <v>64594936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4853111292</v>
      </c>
      <c r="D36" s="33">
        <f>SUM(D25:D35)</f>
        <v>0</v>
      </c>
      <c r="E36" s="34">
        <f t="shared" si="1"/>
        <v>5924047184</v>
      </c>
      <c r="F36" s="35">
        <f t="shared" si="1"/>
        <v>5651101193</v>
      </c>
      <c r="G36" s="35">
        <f t="shared" si="1"/>
        <v>157504493</v>
      </c>
      <c r="H36" s="35">
        <f t="shared" si="1"/>
        <v>637433482</v>
      </c>
      <c r="I36" s="35">
        <f t="shared" si="1"/>
        <v>375958418</v>
      </c>
      <c r="J36" s="35">
        <f t="shared" si="1"/>
        <v>1170896393</v>
      </c>
      <c r="K36" s="35">
        <f t="shared" si="1"/>
        <v>539584366</v>
      </c>
      <c r="L36" s="35">
        <f t="shared" si="1"/>
        <v>349965633</v>
      </c>
      <c r="M36" s="35">
        <f t="shared" si="1"/>
        <v>538805555</v>
      </c>
      <c r="N36" s="35">
        <f t="shared" si="1"/>
        <v>1428355554</v>
      </c>
      <c r="O36" s="35">
        <f t="shared" si="1"/>
        <v>421614459</v>
      </c>
      <c r="P36" s="35">
        <f t="shared" si="1"/>
        <v>333737626</v>
      </c>
      <c r="Q36" s="35">
        <f t="shared" si="1"/>
        <v>440588099</v>
      </c>
      <c r="R36" s="35">
        <f t="shared" si="1"/>
        <v>1195940184</v>
      </c>
      <c r="S36" s="35">
        <f t="shared" si="1"/>
        <v>419677919</v>
      </c>
      <c r="T36" s="35">
        <f t="shared" si="1"/>
        <v>484960980</v>
      </c>
      <c r="U36" s="35">
        <f t="shared" si="1"/>
        <v>577388869</v>
      </c>
      <c r="V36" s="35">
        <f t="shared" si="1"/>
        <v>1482027768</v>
      </c>
      <c r="W36" s="35">
        <f t="shared" si="1"/>
        <v>5277219899</v>
      </c>
      <c r="X36" s="35">
        <f t="shared" si="1"/>
        <v>5924047176</v>
      </c>
      <c r="Y36" s="35">
        <f t="shared" si="1"/>
        <v>-646827277</v>
      </c>
      <c r="Z36" s="36">
        <f>+IF(X36&lt;&gt;0,+(Y36/X36)*100,0)</f>
        <v>-10.918671944755626</v>
      </c>
      <c r="AA36" s="33">
        <f>SUM(AA25:AA35)</f>
        <v>5651101193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104909649</v>
      </c>
      <c r="D38" s="46">
        <f>+D22-D36</f>
        <v>0</v>
      </c>
      <c r="E38" s="47">
        <f t="shared" si="2"/>
        <v>388546904</v>
      </c>
      <c r="F38" s="48">
        <f t="shared" si="2"/>
        <v>78838102</v>
      </c>
      <c r="G38" s="48">
        <f t="shared" si="2"/>
        <v>503384881</v>
      </c>
      <c r="H38" s="48">
        <f t="shared" si="2"/>
        <v>-106405066</v>
      </c>
      <c r="I38" s="48">
        <f t="shared" si="2"/>
        <v>14608221</v>
      </c>
      <c r="J38" s="48">
        <f t="shared" si="2"/>
        <v>411588036</v>
      </c>
      <c r="K38" s="48">
        <f t="shared" si="2"/>
        <v>-160093568</v>
      </c>
      <c r="L38" s="48">
        <f t="shared" si="2"/>
        <v>44822161</v>
      </c>
      <c r="M38" s="48">
        <f t="shared" si="2"/>
        <v>124123362</v>
      </c>
      <c r="N38" s="48">
        <f t="shared" si="2"/>
        <v>8851955</v>
      </c>
      <c r="O38" s="48">
        <f t="shared" si="2"/>
        <v>-34505152</v>
      </c>
      <c r="P38" s="48">
        <f t="shared" si="2"/>
        <v>59036811</v>
      </c>
      <c r="Q38" s="48">
        <f t="shared" si="2"/>
        <v>148509217</v>
      </c>
      <c r="R38" s="48">
        <f t="shared" si="2"/>
        <v>173040876</v>
      </c>
      <c r="S38" s="48">
        <f t="shared" si="2"/>
        <v>-7381746</v>
      </c>
      <c r="T38" s="48">
        <f t="shared" si="2"/>
        <v>-182365190</v>
      </c>
      <c r="U38" s="48">
        <f t="shared" si="2"/>
        <v>-283788887</v>
      </c>
      <c r="V38" s="48">
        <f t="shared" si="2"/>
        <v>-473535823</v>
      </c>
      <c r="W38" s="48">
        <f t="shared" si="2"/>
        <v>119945044</v>
      </c>
      <c r="X38" s="48">
        <f>IF(F22=F36,0,X22-X36)</f>
        <v>369279900</v>
      </c>
      <c r="Y38" s="48">
        <f t="shared" si="2"/>
        <v>-249334856</v>
      </c>
      <c r="Z38" s="49">
        <f>+IF(X38&lt;&gt;0,+(Y38/X38)*100,0)</f>
        <v>-67.51920589233262</v>
      </c>
      <c r="AA38" s="46">
        <f>+AA22-AA36</f>
        <v>78838102</v>
      </c>
    </row>
    <row r="39" spans="1:27" ht="13.5">
      <c r="A39" s="23" t="s">
        <v>64</v>
      </c>
      <c r="B39" s="29"/>
      <c r="C39" s="6">
        <v>772310671</v>
      </c>
      <c r="D39" s="6">
        <v>0</v>
      </c>
      <c r="E39" s="7">
        <v>756633000</v>
      </c>
      <c r="F39" s="8">
        <v>827305989</v>
      </c>
      <c r="G39" s="8">
        <v>0</v>
      </c>
      <c r="H39" s="8">
        <v>0</v>
      </c>
      <c r="I39" s="8">
        <v>2500000</v>
      </c>
      <c r="J39" s="8">
        <v>2500000</v>
      </c>
      <c r="K39" s="8">
        <v>0</v>
      </c>
      <c r="L39" s="8">
        <v>0</v>
      </c>
      <c r="M39" s="8">
        <v>2500000</v>
      </c>
      <c r="N39" s="8">
        <v>2500000</v>
      </c>
      <c r="O39" s="8">
        <v>0</v>
      </c>
      <c r="P39" s="8">
        <v>0</v>
      </c>
      <c r="Q39" s="8">
        <v>2490000</v>
      </c>
      <c r="R39" s="8">
        <v>2490000</v>
      </c>
      <c r="S39" s="8">
        <v>0</v>
      </c>
      <c r="T39" s="8">
        <v>0</v>
      </c>
      <c r="U39" s="8">
        <v>0</v>
      </c>
      <c r="V39" s="8">
        <v>0</v>
      </c>
      <c r="W39" s="8">
        <v>7490000</v>
      </c>
      <c r="X39" s="8">
        <v>756633000</v>
      </c>
      <c r="Y39" s="8">
        <v>-749143000</v>
      </c>
      <c r="Z39" s="2">
        <v>-99.01</v>
      </c>
      <c r="AA39" s="6">
        <v>827305989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19267020</v>
      </c>
      <c r="Y40" s="26">
        <v>-19267020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877220320</v>
      </c>
      <c r="D42" s="55">
        <f>SUM(D38:D41)</f>
        <v>0</v>
      </c>
      <c r="E42" s="56">
        <f t="shared" si="3"/>
        <v>1145179904</v>
      </c>
      <c r="F42" s="57">
        <f t="shared" si="3"/>
        <v>906144091</v>
      </c>
      <c r="G42" s="57">
        <f t="shared" si="3"/>
        <v>503384881</v>
      </c>
      <c r="H42" s="57">
        <f t="shared" si="3"/>
        <v>-106405066</v>
      </c>
      <c r="I42" s="57">
        <f t="shared" si="3"/>
        <v>17108221</v>
      </c>
      <c r="J42" s="57">
        <f t="shared" si="3"/>
        <v>414088036</v>
      </c>
      <c r="K42" s="57">
        <f t="shared" si="3"/>
        <v>-160093568</v>
      </c>
      <c r="L42" s="57">
        <f t="shared" si="3"/>
        <v>44822161</v>
      </c>
      <c r="M42" s="57">
        <f t="shared" si="3"/>
        <v>126623362</v>
      </c>
      <c r="N42" s="57">
        <f t="shared" si="3"/>
        <v>11351955</v>
      </c>
      <c r="O42" s="57">
        <f t="shared" si="3"/>
        <v>-34505152</v>
      </c>
      <c r="P42" s="57">
        <f t="shared" si="3"/>
        <v>59036811</v>
      </c>
      <c r="Q42" s="57">
        <f t="shared" si="3"/>
        <v>150999217</v>
      </c>
      <c r="R42" s="57">
        <f t="shared" si="3"/>
        <v>175530876</v>
      </c>
      <c r="S42" s="57">
        <f t="shared" si="3"/>
        <v>-7381746</v>
      </c>
      <c r="T42" s="57">
        <f t="shared" si="3"/>
        <v>-182365190</v>
      </c>
      <c r="U42" s="57">
        <f t="shared" si="3"/>
        <v>-283788887</v>
      </c>
      <c r="V42" s="57">
        <f t="shared" si="3"/>
        <v>-473535823</v>
      </c>
      <c r="W42" s="57">
        <f t="shared" si="3"/>
        <v>127435044</v>
      </c>
      <c r="X42" s="57">
        <f t="shared" si="3"/>
        <v>1145179920</v>
      </c>
      <c r="Y42" s="57">
        <f t="shared" si="3"/>
        <v>-1017744876</v>
      </c>
      <c r="Z42" s="58">
        <f>+IF(X42&lt;&gt;0,+(Y42/X42)*100,0)</f>
        <v>-88.87205042854751</v>
      </c>
      <c r="AA42" s="55">
        <f>SUM(AA38:AA41)</f>
        <v>906144091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877220320</v>
      </c>
      <c r="D44" s="63">
        <f>+D42-D43</f>
        <v>0</v>
      </c>
      <c r="E44" s="64">
        <f t="shared" si="4"/>
        <v>1145179904</v>
      </c>
      <c r="F44" s="65">
        <f t="shared" si="4"/>
        <v>906144091</v>
      </c>
      <c r="G44" s="65">
        <f t="shared" si="4"/>
        <v>503384881</v>
      </c>
      <c r="H44" s="65">
        <f t="shared" si="4"/>
        <v>-106405066</v>
      </c>
      <c r="I44" s="65">
        <f t="shared" si="4"/>
        <v>17108221</v>
      </c>
      <c r="J44" s="65">
        <f t="shared" si="4"/>
        <v>414088036</v>
      </c>
      <c r="K44" s="65">
        <f t="shared" si="4"/>
        <v>-160093568</v>
      </c>
      <c r="L44" s="65">
        <f t="shared" si="4"/>
        <v>44822161</v>
      </c>
      <c r="M44" s="65">
        <f t="shared" si="4"/>
        <v>126623362</v>
      </c>
      <c r="N44" s="65">
        <f t="shared" si="4"/>
        <v>11351955</v>
      </c>
      <c r="O44" s="65">
        <f t="shared" si="4"/>
        <v>-34505152</v>
      </c>
      <c r="P44" s="65">
        <f t="shared" si="4"/>
        <v>59036811</v>
      </c>
      <c r="Q44" s="65">
        <f t="shared" si="4"/>
        <v>150999217</v>
      </c>
      <c r="R44" s="65">
        <f t="shared" si="4"/>
        <v>175530876</v>
      </c>
      <c r="S44" s="65">
        <f t="shared" si="4"/>
        <v>-7381746</v>
      </c>
      <c r="T44" s="65">
        <f t="shared" si="4"/>
        <v>-182365190</v>
      </c>
      <c r="U44" s="65">
        <f t="shared" si="4"/>
        <v>-283788887</v>
      </c>
      <c r="V44" s="65">
        <f t="shared" si="4"/>
        <v>-473535823</v>
      </c>
      <c r="W44" s="65">
        <f t="shared" si="4"/>
        <v>127435044</v>
      </c>
      <c r="X44" s="65">
        <f t="shared" si="4"/>
        <v>1145179920</v>
      </c>
      <c r="Y44" s="65">
        <f t="shared" si="4"/>
        <v>-1017744876</v>
      </c>
      <c r="Z44" s="66">
        <f>+IF(X44&lt;&gt;0,+(Y44/X44)*100,0)</f>
        <v>-88.87205042854751</v>
      </c>
      <c r="AA44" s="63">
        <f>+AA42-AA43</f>
        <v>906144091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877220320</v>
      </c>
      <c r="D46" s="55">
        <f>SUM(D44:D45)</f>
        <v>0</v>
      </c>
      <c r="E46" s="56">
        <f t="shared" si="5"/>
        <v>1145179904</v>
      </c>
      <c r="F46" s="57">
        <f t="shared" si="5"/>
        <v>906144091</v>
      </c>
      <c r="G46" s="57">
        <f t="shared" si="5"/>
        <v>503384881</v>
      </c>
      <c r="H46" s="57">
        <f t="shared" si="5"/>
        <v>-106405066</v>
      </c>
      <c r="I46" s="57">
        <f t="shared" si="5"/>
        <v>17108221</v>
      </c>
      <c r="J46" s="57">
        <f t="shared" si="5"/>
        <v>414088036</v>
      </c>
      <c r="K46" s="57">
        <f t="shared" si="5"/>
        <v>-160093568</v>
      </c>
      <c r="L46" s="57">
        <f t="shared" si="5"/>
        <v>44822161</v>
      </c>
      <c r="M46" s="57">
        <f t="shared" si="5"/>
        <v>126623362</v>
      </c>
      <c r="N46" s="57">
        <f t="shared" si="5"/>
        <v>11351955</v>
      </c>
      <c r="O46" s="57">
        <f t="shared" si="5"/>
        <v>-34505152</v>
      </c>
      <c r="P46" s="57">
        <f t="shared" si="5"/>
        <v>59036811</v>
      </c>
      <c r="Q46" s="57">
        <f t="shared" si="5"/>
        <v>150999217</v>
      </c>
      <c r="R46" s="57">
        <f t="shared" si="5"/>
        <v>175530876</v>
      </c>
      <c r="S46" s="57">
        <f t="shared" si="5"/>
        <v>-7381746</v>
      </c>
      <c r="T46" s="57">
        <f t="shared" si="5"/>
        <v>-182365190</v>
      </c>
      <c r="U46" s="57">
        <f t="shared" si="5"/>
        <v>-283788887</v>
      </c>
      <c r="V46" s="57">
        <f t="shared" si="5"/>
        <v>-473535823</v>
      </c>
      <c r="W46" s="57">
        <f t="shared" si="5"/>
        <v>127435044</v>
      </c>
      <c r="X46" s="57">
        <f t="shared" si="5"/>
        <v>1145179920</v>
      </c>
      <c r="Y46" s="57">
        <f t="shared" si="5"/>
        <v>-1017744876</v>
      </c>
      <c r="Z46" s="58">
        <f>+IF(X46&lt;&gt;0,+(Y46/X46)*100,0)</f>
        <v>-88.87205042854751</v>
      </c>
      <c r="AA46" s="55">
        <f>SUM(AA44:AA45)</f>
        <v>906144091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877220320</v>
      </c>
      <c r="D48" s="71">
        <f>SUM(D46:D47)</f>
        <v>0</v>
      </c>
      <c r="E48" s="72">
        <f t="shared" si="6"/>
        <v>1145179904</v>
      </c>
      <c r="F48" s="73">
        <f t="shared" si="6"/>
        <v>906144091</v>
      </c>
      <c r="G48" s="73">
        <f t="shared" si="6"/>
        <v>503384881</v>
      </c>
      <c r="H48" s="74">
        <f t="shared" si="6"/>
        <v>-106405066</v>
      </c>
      <c r="I48" s="74">
        <f t="shared" si="6"/>
        <v>17108221</v>
      </c>
      <c r="J48" s="74">
        <f t="shared" si="6"/>
        <v>414088036</v>
      </c>
      <c r="K48" s="74">
        <f t="shared" si="6"/>
        <v>-160093568</v>
      </c>
      <c r="L48" s="74">
        <f t="shared" si="6"/>
        <v>44822161</v>
      </c>
      <c r="M48" s="73">
        <f t="shared" si="6"/>
        <v>126623362</v>
      </c>
      <c r="N48" s="73">
        <f t="shared" si="6"/>
        <v>11351955</v>
      </c>
      <c r="O48" s="74">
        <f t="shared" si="6"/>
        <v>-34505152</v>
      </c>
      <c r="P48" s="74">
        <f t="shared" si="6"/>
        <v>59036811</v>
      </c>
      <c r="Q48" s="74">
        <f t="shared" si="6"/>
        <v>150999217</v>
      </c>
      <c r="R48" s="74">
        <f t="shared" si="6"/>
        <v>175530876</v>
      </c>
      <c r="S48" s="74">
        <f t="shared" si="6"/>
        <v>-7381746</v>
      </c>
      <c r="T48" s="73">
        <f t="shared" si="6"/>
        <v>-182365190</v>
      </c>
      <c r="U48" s="73">
        <f t="shared" si="6"/>
        <v>-283788887</v>
      </c>
      <c r="V48" s="74">
        <f t="shared" si="6"/>
        <v>-473535823</v>
      </c>
      <c r="W48" s="74">
        <f t="shared" si="6"/>
        <v>127435044</v>
      </c>
      <c r="X48" s="74">
        <f t="shared" si="6"/>
        <v>1145179920</v>
      </c>
      <c r="Y48" s="74">
        <f t="shared" si="6"/>
        <v>-1017744876</v>
      </c>
      <c r="Z48" s="75">
        <f>+IF(X48&lt;&gt;0,+(Y48/X48)*100,0)</f>
        <v>-88.87205042854751</v>
      </c>
      <c r="AA48" s="76">
        <f>SUM(AA46:AA47)</f>
        <v>906144091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2015-08-05T08:27:26Z</dcterms:created>
  <dcterms:modified xsi:type="dcterms:W3CDTF">2015-08-05T08:28:59Z</dcterms:modified>
  <cp:category/>
  <cp:version/>
  <cp:contentType/>
  <cp:contentStatus/>
</cp:coreProperties>
</file>