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LIM352" sheetId="2" r:id="rId2"/>
    <sheet name="LIM334" sheetId="3" r:id="rId3"/>
    <sheet name="LIM366" sheetId="4" r:id="rId4"/>
    <sheet name="LIM351" sheetId="5" r:id="rId5"/>
    <sheet name="DC35" sheetId="6" r:id="rId6"/>
    <sheet name="LIM472" sheetId="7" r:id="rId7"/>
    <sheet name="LIM471" sheetId="8" r:id="rId8"/>
    <sheet name="LIM474" sheetId="9" r:id="rId9"/>
    <sheet name="LIM331" sheetId="10" r:id="rId10"/>
    <sheet name="LIM332" sheetId="11" r:id="rId11"/>
    <sheet name="LIM475" sheetId="12" r:id="rId12"/>
    <sheet name="LIM333" sheetId="13" r:id="rId13"/>
    <sheet name="LIM355" sheetId="14" r:id="rId14"/>
    <sheet name="LIM362" sheetId="15" r:id="rId15"/>
    <sheet name="LIM344" sheetId="16" r:id="rId16"/>
    <sheet name="LIM473" sheetId="17" r:id="rId17"/>
    <sheet name="LIM335" sheetId="18" r:id="rId18"/>
    <sheet name="LIM365" sheetId="19" r:id="rId19"/>
    <sheet name="LIM367" sheetId="20" r:id="rId20"/>
    <sheet name="LIM353" sheetId="21" r:id="rId21"/>
    <sheet name="LIM364" sheetId="22" r:id="rId22"/>
    <sheet name="DC33" sheetId="23" r:id="rId23"/>
    <sheet name="LIM341" sheetId="24" r:id="rId24"/>
    <sheet name="LIM342" sheetId="25" r:id="rId25"/>
    <sheet name="LIM354" sheetId="26" r:id="rId26"/>
    <sheet name="DC47" sheetId="27" r:id="rId27"/>
    <sheet name="LIM361" sheetId="28" r:id="rId28"/>
    <sheet name="LIM343" sheetId="29" r:id="rId29"/>
    <sheet name="DC34" sheetId="30" r:id="rId30"/>
    <sheet name="DC36" sheetId="31" r:id="rId31"/>
  </sheets>
  <definedNames>
    <definedName name="_xlnm.Print_Area" localSheetId="22">'DC33'!$A$1:$AA$57</definedName>
    <definedName name="_xlnm.Print_Area" localSheetId="29">'DC34'!$A$1:$AA$57</definedName>
    <definedName name="_xlnm.Print_Area" localSheetId="5">'DC35'!$A$1:$AA$57</definedName>
    <definedName name="_xlnm.Print_Area" localSheetId="30">'DC36'!$A$1:$AA$57</definedName>
    <definedName name="_xlnm.Print_Area" localSheetId="26">'DC47'!$A$1:$AA$57</definedName>
    <definedName name="_xlnm.Print_Area" localSheetId="9">'LIM331'!$A$1:$AA$57</definedName>
    <definedName name="_xlnm.Print_Area" localSheetId="10">'LIM332'!$A$1:$AA$57</definedName>
    <definedName name="_xlnm.Print_Area" localSheetId="12">'LIM333'!$A$1:$AA$57</definedName>
    <definedName name="_xlnm.Print_Area" localSheetId="2">'LIM334'!$A$1:$AA$57</definedName>
    <definedName name="_xlnm.Print_Area" localSheetId="17">'LIM335'!$A$1:$AA$57</definedName>
    <definedName name="_xlnm.Print_Area" localSheetId="23">'LIM341'!$A$1:$AA$57</definedName>
    <definedName name="_xlnm.Print_Area" localSheetId="24">'LIM342'!$A$1:$AA$57</definedName>
    <definedName name="_xlnm.Print_Area" localSheetId="28">'LIM343'!$A$1:$AA$57</definedName>
    <definedName name="_xlnm.Print_Area" localSheetId="15">'LIM344'!$A$1:$AA$57</definedName>
    <definedName name="_xlnm.Print_Area" localSheetId="4">'LIM351'!$A$1:$AA$57</definedName>
    <definedName name="_xlnm.Print_Area" localSheetId="1">'LIM352'!$A$1:$AA$57</definedName>
    <definedName name="_xlnm.Print_Area" localSheetId="20">'LIM353'!$A$1:$AA$57</definedName>
    <definedName name="_xlnm.Print_Area" localSheetId="25">'LIM354'!$A$1:$AA$57</definedName>
    <definedName name="_xlnm.Print_Area" localSheetId="13">'LIM355'!$A$1:$AA$57</definedName>
    <definedName name="_xlnm.Print_Area" localSheetId="27">'LIM361'!$A$1:$AA$57</definedName>
    <definedName name="_xlnm.Print_Area" localSheetId="14">'LIM362'!$A$1:$AA$57</definedName>
    <definedName name="_xlnm.Print_Area" localSheetId="21">'LIM364'!$A$1:$AA$57</definedName>
    <definedName name="_xlnm.Print_Area" localSheetId="18">'LIM365'!$A$1:$AA$57</definedName>
    <definedName name="_xlnm.Print_Area" localSheetId="3">'LIM366'!$A$1:$AA$57</definedName>
    <definedName name="_xlnm.Print_Area" localSheetId="19">'LIM367'!$A$1:$AA$57</definedName>
    <definedName name="_xlnm.Print_Area" localSheetId="7">'LIM471'!$A$1:$AA$57</definedName>
    <definedName name="_xlnm.Print_Area" localSheetId="6">'LIM472'!$A$1:$AA$57</definedName>
    <definedName name="_xlnm.Print_Area" localSheetId="16">'LIM473'!$A$1:$AA$57</definedName>
    <definedName name="_xlnm.Print_Area" localSheetId="8">'LIM474'!$A$1:$AA$57</definedName>
    <definedName name="_xlnm.Print_Area" localSheetId="11">'LIM475'!$A$1:$AA$57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<sst xmlns="http://schemas.openxmlformats.org/spreadsheetml/2006/main" count="2356" uniqueCount="105">
  <si>
    <t>Limpopo: Aganang(LIM352) - Table C4 Quarterly Budget Statement - Financial Performance (revenue and expenditure)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</si>
  <si>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</si>
  <si>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</si>
  <si>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</si>
  <si>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</si>
  <si>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</si>
  <si>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</si>
  <si>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</si>
  <si>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</si>
  <si>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</si>
  <si>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</si>
  <si>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</si>
  <si>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</si>
  <si>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</si>
  <si>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</si>
  <si>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</si>
  <si>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</si>
  <si>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</si>
  <si>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</si>
  <si>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</si>
  <si>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</si>
  <si>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</si>
  <si>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</si>
  <si>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</si>
  <si>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</si>
  <si>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</si>
  <si>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</si>
  <si>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</si>
  <si>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</si>
  <si>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</si>
  <si>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</si>
  <si>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</si>
  <si>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</si>
  <si>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</si>
  <si>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</si>
  <si>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</si>
  <si>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</si>
  <si>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</si>
  <si>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</si>
  <si>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</si>
  <si>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</si>
  <si>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</si>
  <si>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</si>
  <si>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</si>
  <si>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</si>
  <si>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</si>
  <si>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</si>
  <si>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</si>
  <si>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</si>
  <si>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</si>
  <si>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</si>
  <si>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</si>
  <si>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</si>
  <si>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</si>
  <si>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</si>
  <si>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</si>
  <si>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</si>
  <si>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</si>
  <si>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</si>
  <si>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</si>
  <si>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</si>
  <si>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</si>
  <si>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</si>
  <si>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</si>
  <si>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</si>
  <si>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</si>
  <si>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</si>
  <si>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</si>
  <si>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</si>
  <si>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</si>
  <si>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</si>
  <si>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</si>
  <si>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</si>
  <si>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</si>
  <si>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Limpopo: Ba-Phalaborwa(LIM334) - Table C4 Quarterly Budget Statement - Financial Performance (revenue and expenditure) for 4th Quarter ended 30 June 2015 (Figures Finalised as at 2015/07/31)</t>
  </si>
  <si>
    <t>Limpopo: Bela Bela(LIM366) - Table C4 Quarterly Budget Statement - Financial Performance (revenue and expenditure) for 4th Quarter ended 30 June 2015 (Figures Finalised as at 2015/07/31)</t>
  </si>
  <si>
    <t>Limpopo: Blouberg(LIM351) - Table C4 Quarterly Budget Statement - Financial Performance (revenue and expenditure) for 4th Quarter ended 30 June 2015 (Figures Finalised as at 2015/07/31)</t>
  </si>
  <si>
    <t>Limpopo: Capricorn(DC35) - Table C4 Quarterly Budget Statement - Financial Performance (revenue and expenditure) for 4th Quarter ended 30 June 2015 (Figures Finalised as at 2015/07/31)</t>
  </si>
  <si>
    <t>Limpopo: Elias Motsoaledi(LIM472) - Table C4 Quarterly Budget Statement - Financial Performance (revenue and expenditure) for 4th Quarter ended 30 June 2015 (Figures Finalised as at 2015/07/31)</t>
  </si>
  <si>
    <t>Limpopo: Ephraim Mogale(LIM471) - Table C4 Quarterly Budget Statement - Financial Performance (revenue and expenditure) for 4th Quarter ended 30 June 2015 (Figures Finalised as at 2015/07/31)</t>
  </si>
  <si>
    <t>Limpopo: Fetakgomo(LIM474) - Table C4 Quarterly Budget Statement - Financial Performance (revenue and expenditure) for 4th Quarter ended 30 June 2015 (Figures Finalised as at 2015/07/31)</t>
  </si>
  <si>
    <t>Limpopo: Greater Giyani(LIM331) - Table C4 Quarterly Budget Statement - Financial Performance (revenue and expenditure) for 4th Quarter ended 30 June 2015 (Figures Finalised as at 2015/07/31)</t>
  </si>
  <si>
    <t>Limpopo: Greater Letaba(LIM332) - Table C4 Quarterly Budget Statement - Financial Performance (revenue and expenditure) for 4th Quarter ended 30 June 2015 (Figures Finalised as at 2015/07/31)</t>
  </si>
  <si>
    <t>Limpopo: Greater Tubatse(LIM475) - Table C4 Quarterly Budget Statement - Financial Performance (revenue and expenditure) for 4th Quarter ended 30 June 2015 (Figures Finalised as at 2015/07/31)</t>
  </si>
  <si>
    <t>Limpopo: Greater Tzaneen(LIM333) - Table C4 Quarterly Budget Statement - Financial Performance (revenue and expenditure) for 4th Quarter ended 30 June 2015 (Figures Finalised as at 2015/07/31)</t>
  </si>
  <si>
    <t>Limpopo: Lepelle-Nkumpi(LIM355) - Table C4 Quarterly Budget Statement - Financial Performance (revenue and expenditure) for 4th Quarter ended 30 June 2015 (Figures Finalised as at 2015/07/31)</t>
  </si>
  <si>
    <t>Limpopo: Lephalale(LIM362) - Table C4 Quarterly Budget Statement - Financial Performance (revenue and expenditure) for 4th Quarter ended 30 June 2015 (Figures Finalised as at 2015/07/31)</t>
  </si>
  <si>
    <t>Limpopo: Makhado(LIM344) - Table C4 Quarterly Budget Statement - Financial Performance (revenue and expenditure) for 4th Quarter ended 30 June 2015 (Figures Finalised as at 2015/07/31)</t>
  </si>
  <si>
    <t>Limpopo: Makhuduthamaga(LIM473) - Table C4 Quarterly Budget Statement - Financial Performance (revenue and expenditure) for 4th Quarter ended 30 June 2015 (Figures Finalised as at 2015/07/31)</t>
  </si>
  <si>
    <t>Limpopo: Maruleng(LIM335) - Table C4 Quarterly Budget Statement - Financial Performance (revenue and expenditure) for 4th Quarter ended 30 June 2015 (Figures Finalised as at 2015/07/31)</t>
  </si>
  <si>
    <t>Limpopo: Modimolle(LIM365) - Table C4 Quarterly Budget Statement - Financial Performance (revenue and expenditure) for 4th Quarter ended 30 June 2015 (Figures Finalised as at 2015/07/31)</t>
  </si>
  <si>
    <t>Limpopo: Mogalakwena(LIM367) - Table C4 Quarterly Budget Statement - Financial Performance (revenue and expenditure) for 4th Quarter ended 30 June 2015 (Figures Finalised as at 2015/07/31)</t>
  </si>
  <si>
    <t>Limpopo: Molemole(LIM353) - Table C4 Quarterly Budget Statement - Financial Performance (revenue and expenditure) for 4th Quarter ended 30 June 2015 (Figures Finalised as at 2015/07/31)</t>
  </si>
  <si>
    <t>Limpopo: Mookgopong(LIM364) - Table C4 Quarterly Budget Statement - Financial Performance (revenue and expenditure) for 4th Quarter ended 30 June 2015 (Figures Finalised as at 2015/07/31)</t>
  </si>
  <si>
    <t>Limpopo: Mopani(DC33) - Table C4 Quarterly Budget Statement - Financial Performance (revenue and expenditure) for 4th Quarter ended 30 June 2015 (Figures Finalised as at 2015/07/31)</t>
  </si>
  <si>
    <t>Limpopo: Musina(LIM341) - Table C4 Quarterly Budget Statement - Financial Performance (revenue and expenditure) for 4th Quarter ended 30 June 2015 (Figures Finalised as at 2015/07/31)</t>
  </si>
  <si>
    <t>Limpopo: Mutale(LIM342) - Table C4 Quarterly Budget Statement - Financial Performance (revenue and expenditure) for 4th Quarter ended 30 June 2015 (Figures Finalised as at 2015/07/31)</t>
  </si>
  <si>
    <t>Limpopo: Polokwane(LIM354) - Table C4 Quarterly Budget Statement - Financial Performance (revenue and expenditure) for 4th Quarter ended 30 June 2015 (Figures Finalised as at 2015/07/31)</t>
  </si>
  <si>
    <t>Limpopo: Sekhukhune(DC47) - Table C4 Quarterly Budget Statement - Financial Performance (revenue and expenditure) for 4th Quarter ended 30 June 2015 (Figures Finalised as at 2015/07/31)</t>
  </si>
  <si>
    <t>Limpopo: Thabazimbi(LIM361) - Table C4 Quarterly Budget Statement - Financial Performance (revenue and expenditure) for 4th Quarter ended 30 June 2015 (Figures Finalised as at 2015/07/31)</t>
  </si>
  <si>
    <t>Limpopo: Thulamela(LIM343) - Table C4 Quarterly Budget Statement - Financial Performance (revenue and expenditure) for 4th Quarter ended 30 June 2015 (Figures Finalised as at 2015/07/31)</t>
  </si>
  <si>
    <t>Limpopo: Vhembe(DC34) - Table C4 Quarterly Budget Statement - Financial Performance (revenue and expenditure) for 4th Quarter ended 30 June 2015 (Figures Finalised as at 2015/07/31)</t>
  </si>
  <si>
    <t>Limpopo: Waterberg(DC36) - Table C4 Quarterly Budget Statement - Financial Performance (revenue and expenditure) for 4th Quarter ended 30 June 2015 (Figures Finalised as at 2015/07/31)</t>
  </si>
  <si>
    <t>Summary - Table C4 Quarterly Budget Statement - Financial Performance (revenue and expenditure) for 4th Quarter ended 30 June 2015 (Figures Finalised as at 2015/07/31)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</si>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</sst>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840902908</v>
      </c>
      <c r="D5" s="6">
        <v>0</v>
      </c>
      <c r="E5" s="7">
        <v>1004729610</v>
      </c>
      <c r="F5" s="8">
        <v>1022029136</v>
      </c>
      <c r="G5" s="8">
        <v>110423496</v>
      </c>
      <c r="H5" s="8">
        <v>82933078</v>
      </c>
      <c r="I5" s="8">
        <v>82195016</v>
      </c>
      <c r="J5" s="8">
        <v>275551590</v>
      </c>
      <c r="K5" s="8">
        <v>83338429</v>
      </c>
      <c r="L5" s="8">
        <v>66398893</v>
      </c>
      <c r="M5" s="8">
        <v>77725985</v>
      </c>
      <c r="N5" s="8">
        <v>227463307</v>
      </c>
      <c r="O5" s="8">
        <v>74209809</v>
      </c>
      <c r="P5" s="8">
        <v>66280306</v>
      </c>
      <c r="Q5" s="8">
        <v>109805647</v>
      </c>
      <c r="R5" s="8">
        <v>250295762</v>
      </c>
      <c r="S5" s="8">
        <v>76008067</v>
      </c>
      <c r="T5" s="8">
        <v>79372011</v>
      </c>
      <c r="U5" s="8">
        <v>129007542</v>
      </c>
      <c r="V5" s="8">
        <v>284387620</v>
      </c>
      <c r="W5" s="8">
        <v>1037698279</v>
      </c>
      <c r="X5" s="8">
        <v>1059549012</v>
      </c>
      <c r="Y5" s="8">
        <v>-21850733</v>
      </c>
      <c r="Z5" s="2">
        <v>-2.06</v>
      </c>
      <c r="AA5" s="6">
        <v>1022029136</v>
      </c>
    </row>
    <row r="6" spans="1:27" ht="13.5">
      <c r="A6" s="23" t="s">
        <v>33</v>
      </c>
      <c r="B6" s="24"/>
      <c r="C6" s="6">
        <v>5105818</v>
      </c>
      <c r="D6" s="6">
        <v>0</v>
      </c>
      <c r="E6" s="7">
        <v>4522472</v>
      </c>
      <c r="F6" s="8">
        <v>15122472</v>
      </c>
      <c r="G6" s="8">
        <v>950289</v>
      </c>
      <c r="H6" s="8">
        <v>982450</v>
      </c>
      <c r="I6" s="8">
        <v>1116489</v>
      </c>
      <c r="J6" s="8">
        <v>3049228</v>
      </c>
      <c r="K6" s="8">
        <v>1099290</v>
      </c>
      <c r="L6" s="8">
        <v>183284</v>
      </c>
      <c r="M6" s="8">
        <v>1778169</v>
      </c>
      <c r="N6" s="8">
        <v>3060743</v>
      </c>
      <c r="O6" s="8">
        <v>546259</v>
      </c>
      <c r="P6" s="8">
        <v>1212254</v>
      </c>
      <c r="Q6" s="8">
        <v>2152973</v>
      </c>
      <c r="R6" s="8">
        <v>3911486</v>
      </c>
      <c r="S6" s="8">
        <v>986300</v>
      </c>
      <c r="T6" s="8">
        <v>1010871</v>
      </c>
      <c r="U6" s="8">
        <v>1039926</v>
      </c>
      <c r="V6" s="8">
        <v>3037097</v>
      </c>
      <c r="W6" s="8">
        <v>13058554</v>
      </c>
      <c r="X6" s="8">
        <v>8522472</v>
      </c>
      <c r="Y6" s="8">
        <v>4536082</v>
      </c>
      <c r="Z6" s="2">
        <v>53.22</v>
      </c>
      <c r="AA6" s="6">
        <v>15122472</v>
      </c>
    </row>
    <row r="7" spans="1:27" ht="13.5">
      <c r="A7" s="25" t="s">
        <v>34</v>
      </c>
      <c r="B7" s="24"/>
      <c r="C7" s="6">
        <v>1130039682</v>
      </c>
      <c r="D7" s="6">
        <v>0</v>
      </c>
      <c r="E7" s="7">
        <v>2363823087</v>
      </c>
      <c r="F7" s="8">
        <v>2058469071</v>
      </c>
      <c r="G7" s="8">
        <v>186712888</v>
      </c>
      <c r="H7" s="8">
        <v>170110623</v>
      </c>
      <c r="I7" s="8">
        <v>178022293</v>
      </c>
      <c r="J7" s="8">
        <v>534845804</v>
      </c>
      <c r="K7" s="8">
        <v>276412755</v>
      </c>
      <c r="L7" s="8">
        <v>197075884</v>
      </c>
      <c r="M7" s="8">
        <v>221734778</v>
      </c>
      <c r="N7" s="8">
        <v>695223417</v>
      </c>
      <c r="O7" s="8">
        <v>173211457</v>
      </c>
      <c r="P7" s="8">
        <v>167131186</v>
      </c>
      <c r="Q7" s="8">
        <v>4506893</v>
      </c>
      <c r="R7" s="8">
        <v>344849536</v>
      </c>
      <c r="S7" s="8">
        <v>155450057</v>
      </c>
      <c r="T7" s="8">
        <v>148171861</v>
      </c>
      <c r="U7" s="8">
        <v>155864810</v>
      </c>
      <c r="V7" s="8">
        <v>459486728</v>
      </c>
      <c r="W7" s="8">
        <v>2034405485</v>
      </c>
      <c r="X7" s="8">
        <v>2366030348</v>
      </c>
      <c r="Y7" s="8">
        <v>-331624863</v>
      </c>
      <c r="Z7" s="2">
        <v>-14.02</v>
      </c>
      <c r="AA7" s="6">
        <v>2058469071</v>
      </c>
    </row>
    <row r="8" spans="1:27" ht="13.5">
      <c r="A8" s="25" t="s">
        <v>35</v>
      </c>
      <c r="B8" s="24"/>
      <c r="C8" s="6">
        <v>366363429</v>
      </c>
      <c r="D8" s="6">
        <v>0</v>
      </c>
      <c r="E8" s="7">
        <v>858132754</v>
      </c>
      <c r="F8" s="8">
        <v>804568687</v>
      </c>
      <c r="G8" s="8">
        <v>52624520</v>
      </c>
      <c r="H8" s="8">
        <v>37182486</v>
      </c>
      <c r="I8" s="8">
        <v>38489504</v>
      </c>
      <c r="J8" s="8">
        <v>128296510</v>
      </c>
      <c r="K8" s="8">
        <v>49563194</v>
      </c>
      <c r="L8" s="8">
        <v>49559368</v>
      </c>
      <c r="M8" s="8">
        <v>76559116</v>
      </c>
      <c r="N8" s="8">
        <v>175681678</v>
      </c>
      <c r="O8" s="8">
        <v>48858899</v>
      </c>
      <c r="P8" s="8">
        <v>50773063</v>
      </c>
      <c r="Q8" s="8">
        <v>41468201</v>
      </c>
      <c r="R8" s="8">
        <v>141100163</v>
      </c>
      <c r="S8" s="8">
        <v>42771896</v>
      </c>
      <c r="T8" s="8">
        <v>48184403</v>
      </c>
      <c r="U8" s="8">
        <v>40551996</v>
      </c>
      <c r="V8" s="8">
        <v>131508295</v>
      </c>
      <c r="W8" s="8">
        <v>576586646</v>
      </c>
      <c r="X8" s="8">
        <v>961834443</v>
      </c>
      <c r="Y8" s="8">
        <v>-385247797</v>
      </c>
      <c r="Z8" s="2">
        <v>-40.05</v>
      </c>
      <c r="AA8" s="6">
        <v>804568687</v>
      </c>
    </row>
    <row r="9" spans="1:27" ht="13.5">
      <c r="A9" s="25" t="s">
        <v>36</v>
      </c>
      <c r="B9" s="24"/>
      <c r="C9" s="6">
        <v>75087237</v>
      </c>
      <c r="D9" s="6">
        <v>0</v>
      </c>
      <c r="E9" s="7">
        <v>166763585</v>
      </c>
      <c r="F9" s="8">
        <v>165644513</v>
      </c>
      <c r="G9" s="8">
        <v>10502264</v>
      </c>
      <c r="H9" s="8">
        <v>9375417</v>
      </c>
      <c r="I9" s="8">
        <v>10833974</v>
      </c>
      <c r="J9" s="8">
        <v>30711655</v>
      </c>
      <c r="K9" s="8">
        <v>12392563</v>
      </c>
      <c r="L9" s="8">
        <v>7586162</v>
      </c>
      <c r="M9" s="8">
        <v>20048903</v>
      </c>
      <c r="N9" s="8">
        <v>40027628</v>
      </c>
      <c r="O9" s="8">
        <v>12034611</v>
      </c>
      <c r="P9" s="8">
        <v>9497945</v>
      </c>
      <c r="Q9" s="8">
        <v>11106125</v>
      </c>
      <c r="R9" s="8">
        <v>32638681</v>
      </c>
      <c r="S9" s="8">
        <v>11559744</v>
      </c>
      <c r="T9" s="8">
        <v>11379936</v>
      </c>
      <c r="U9" s="8">
        <v>10501697</v>
      </c>
      <c r="V9" s="8">
        <v>33441377</v>
      </c>
      <c r="W9" s="8">
        <v>136819341</v>
      </c>
      <c r="X9" s="8">
        <v>166763782</v>
      </c>
      <c r="Y9" s="8">
        <v>-29944441</v>
      </c>
      <c r="Z9" s="2">
        <v>-17.96</v>
      </c>
      <c r="AA9" s="6">
        <v>165644513</v>
      </c>
    </row>
    <row r="10" spans="1:27" ht="13.5">
      <c r="A10" s="25" t="s">
        <v>37</v>
      </c>
      <c r="B10" s="24"/>
      <c r="C10" s="6">
        <v>144494682</v>
      </c>
      <c r="D10" s="6">
        <v>0</v>
      </c>
      <c r="E10" s="7">
        <v>193254331</v>
      </c>
      <c r="F10" s="26">
        <v>202146554</v>
      </c>
      <c r="G10" s="26">
        <v>19948538</v>
      </c>
      <c r="H10" s="26">
        <v>19903061</v>
      </c>
      <c r="I10" s="26">
        <v>19868160</v>
      </c>
      <c r="J10" s="26">
        <v>59719759</v>
      </c>
      <c r="K10" s="26">
        <v>20975629</v>
      </c>
      <c r="L10" s="26">
        <v>14717028</v>
      </c>
      <c r="M10" s="26">
        <v>19580427</v>
      </c>
      <c r="N10" s="26">
        <v>55273084</v>
      </c>
      <c r="O10" s="26">
        <v>19781587</v>
      </c>
      <c r="P10" s="26">
        <v>17618964</v>
      </c>
      <c r="Q10" s="26">
        <v>23362244</v>
      </c>
      <c r="R10" s="26">
        <v>60762795</v>
      </c>
      <c r="S10" s="26">
        <v>18224314</v>
      </c>
      <c r="T10" s="26">
        <v>18304161</v>
      </c>
      <c r="U10" s="26">
        <v>17801533</v>
      </c>
      <c r="V10" s="26">
        <v>54330008</v>
      </c>
      <c r="W10" s="26">
        <v>230085646</v>
      </c>
      <c r="X10" s="26">
        <v>201243401</v>
      </c>
      <c r="Y10" s="26">
        <v>28842245</v>
      </c>
      <c r="Z10" s="27">
        <v>14.33</v>
      </c>
      <c r="AA10" s="28">
        <v>202146554</v>
      </c>
    </row>
    <row r="11" spans="1:27" ht="13.5">
      <c r="A11" s="25" t="s">
        <v>38</v>
      </c>
      <c r="B11" s="29"/>
      <c r="C11" s="6">
        <v>938645897</v>
      </c>
      <c r="D11" s="6">
        <v>0</v>
      </c>
      <c r="E11" s="7">
        <v>30544798</v>
      </c>
      <c r="F11" s="8">
        <v>276863627</v>
      </c>
      <c r="G11" s="8">
        <v>861141</v>
      </c>
      <c r="H11" s="8">
        <v>716009</v>
      </c>
      <c r="I11" s="8">
        <v>685607</v>
      </c>
      <c r="J11" s="8">
        <v>2262757</v>
      </c>
      <c r="K11" s="8">
        <v>716976</v>
      </c>
      <c r="L11" s="8">
        <v>321604</v>
      </c>
      <c r="M11" s="8">
        <v>470654</v>
      </c>
      <c r="N11" s="8">
        <v>1509234</v>
      </c>
      <c r="O11" s="8">
        <v>720076</v>
      </c>
      <c r="P11" s="8">
        <v>1002596</v>
      </c>
      <c r="Q11" s="8">
        <v>3705630</v>
      </c>
      <c r="R11" s="8">
        <v>5428302</v>
      </c>
      <c r="S11" s="8">
        <v>4255877</v>
      </c>
      <c r="T11" s="8">
        <v>3006248</v>
      </c>
      <c r="U11" s="8">
        <v>3283214</v>
      </c>
      <c r="V11" s="8">
        <v>10545339</v>
      </c>
      <c r="W11" s="8">
        <v>19745632</v>
      </c>
      <c r="X11" s="8">
        <v>28837914</v>
      </c>
      <c r="Y11" s="8">
        <v>-9092282</v>
      </c>
      <c r="Z11" s="2">
        <v>-31.53</v>
      </c>
      <c r="AA11" s="6">
        <v>276863627</v>
      </c>
    </row>
    <row r="12" spans="1:27" ht="13.5">
      <c r="A12" s="25" t="s">
        <v>39</v>
      </c>
      <c r="B12" s="29"/>
      <c r="C12" s="6">
        <v>26248353</v>
      </c>
      <c r="D12" s="6">
        <v>0</v>
      </c>
      <c r="E12" s="7">
        <v>32203825</v>
      </c>
      <c r="F12" s="8">
        <v>42632114</v>
      </c>
      <c r="G12" s="8">
        <v>1321704</v>
      </c>
      <c r="H12" s="8">
        <v>2380169</v>
      </c>
      <c r="I12" s="8">
        <v>6025740</v>
      </c>
      <c r="J12" s="8">
        <v>9727613</v>
      </c>
      <c r="K12" s="8">
        <v>2369928</v>
      </c>
      <c r="L12" s="8">
        <v>2539023</v>
      </c>
      <c r="M12" s="8">
        <v>1450880</v>
      </c>
      <c r="N12" s="8">
        <v>6359831</v>
      </c>
      <c r="O12" s="8">
        <v>1315577</v>
      </c>
      <c r="P12" s="8">
        <v>2233083</v>
      </c>
      <c r="Q12" s="8">
        <v>1360121</v>
      </c>
      <c r="R12" s="8">
        <v>4908781</v>
      </c>
      <c r="S12" s="8">
        <v>1931973</v>
      </c>
      <c r="T12" s="8">
        <v>1342469</v>
      </c>
      <c r="U12" s="8">
        <v>2663243</v>
      </c>
      <c r="V12" s="8">
        <v>5937685</v>
      </c>
      <c r="W12" s="8">
        <v>26933910</v>
      </c>
      <c r="X12" s="8">
        <v>33089773</v>
      </c>
      <c r="Y12" s="8">
        <v>-6155863</v>
      </c>
      <c r="Z12" s="2">
        <v>-18.6</v>
      </c>
      <c r="AA12" s="6">
        <v>42632114</v>
      </c>
    </row>
    <row r="13" spans="1:27" ht="13.5">
      <c r="A13" s="23" t="s">
        <v>40</v>
      </c>
      <c r="B13" s="29"/>
      <c r="C13" s="6">
        <v>144950787</v>
      </c>
      <c r="D13" s="6">
        <v>0</v>
      </c>
      <c r="E13" s="7">
        <v>146645906</v>
      </c>
      <c r="F13" s="8">
        <v>174434837</v>
      </c>
      <c r="G13" s="8">
        <v>4274894</v>
      </c>
      <c r="H13" s="8">
        <v>9433601</v>
      </c>
      <c r="I13" s="8">
        <v>13178144</v>
      </c>
      <c r="J13" s="8">
        <v>26886639</v>
      </c>
      <c r="K13" s="8">
        <v>17980071</v>
      </c>
      <c r="L13" s="8">
        <v>9225283</v>
      </c>
      <c r="M13" s="8">
        <v>14347557</v>
      </c>
      <c r="N13" s="8">
        <v>41552911</v>
      </c>
      <c r="O13" s="8">
        <v>9594625</v>
      </c>
      <c r="P13" s="8">
        <v>-1521001</v>
      </c>
      <c r="Q13" s="8">
        <v>14623458</v>
      </c>
      <c r="R13" s="8">
        <v>22697082</v>
      </c>
      <c r="S13" s="8">
        <v>19788528</v>
      </c>
      <c r="T13" s="8">
        <v>39850757</v>
      </c>
      <c r="U13" s="8">
        <v>32040758</v>
      </c>
      <c r="V13" s="8">
        <v>91680043</v>
      </c>
      <c r="W13" s="8">
        <v>182816675</v>
      </c>
      <c r="X13" s="8">
        <v>159730948</v>
      </c>
      <c r="Y13" s="8">
        <v>23085727</v>
      </c>
      <c r="Z13" s="2">
        <v>14.45</v>
      </c>
      <c r="AA13" s="6">
        <v>174434837</v>
      </c>
    </row>
    <row r="14" spans="1:27" ht="13.5">
      <c r="A14" s="23" t="s">
        <v>41</v>
      </c>
      <c r="B14" s="29"/>
      <c r="C14" s="6">
        <v>235914407</v>
      </c>
      <c r="D14" s="6">
        <v>0</v>
      </c>
      <c r="E14" s="7">
        <v>261517516</v>
      </c>
      <c r="F14" s="8">
        <v>250052687</v>
      </c>
      <c r="G14" s="8">
        <v>22748092</v>
      </c>
      <c r="H14" s="8">
        <v>21778956</v>
      </c>
      <c r="I14" s="8">
        <v>18912624</v>
      </c>
      <c r="J14" s="8">
        <v>63439672</v>
      </c>
      <c r="K14" s="8">
        <v>22046161</v>
      </c>
      <c r="L14" s="8">
        <v>19340629</v>
      </c>
      <c r="M14" s="8">
        <v>23917770</v>
      </c>
      <c r="N14" s="8">
        <v>65304560</v>
      </c>
      <c r="O14" s="8">
        <v>25384756</v>
      </c>
      <c r="P14" s="8">
        <v>20903225</v>
      </c>
      <c r="Q14" s="8">
        <v>27712027</v>
      </c>
      <c r="R14" s="8">
        <v>74000008</v>
      </c>
      <c r="S14" s="8">
        <v>21621930</v>
      </c>
      <c r="T14" s="8">
        <v>22117413</v>
      </c>
      <c r="U14" s="8">
        <v>23129546</v>
      </c>
      <c r="V14" s="8">
        <v>66868889</v>
      </c>
      <c r="W14" s="8">
        <v>269613129</v>
      </c>
      <c r="X14" s="8">
        <v>261967540</v>
      </c>
      <c r="Y14" s="8">
        <v>7645589</v>
      </c>
      <c r="Z14" s="2">
        <v>2.92</v>
      </c>
      <c r="AA14" s="6">
        <v>250052687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2500</v>
      </c>
      <c r="F15" s="8">
        <v>2500</v>
      </c>
      <c r="G15" s="8">
        <v>883030</v>
      </c>
      <c r="H15" s="8">
        <v>1319330</v>
      </c>
      <c r="I15" s="8">
        <v>468041</v>
      </c>
      <c r="J15" s="8">
        <v>2670401</v>
      </c>
      <c r="K15" s="8">
        <v>968745</v>
      </c>
      <c r="L15" s="8">
        <v>1299227</v>
      </c>
      <c r="M15" s="8">
        <v>223290</v>
      </c>
      <c r="N15" s="8">
        <v>2491262</v>
      </c>
      <c r="O15" s="8">
        <v>87037</v>
      </c>
      <c r="P15" s="8">
        <v>1320732</v>
      </c>
      <c r="Q15" s="8">
        <v>982749</v>
      </c>
      <c r="R15" s="8">
        <v>2390518</v>
      </c>
      <c r="S15" s="8">
        <v>1065488</v>
      </c>
      <c r="T15" s="8">
        <v>650954</v>
      </c>
      <c r="U15" s="8">
        <v>776175</v>
      </c>
      <c r="V15" s="8">
        <v>2492617</v>
      </c>
      <c r="W15" s="8">
        <v>10044798</v>
      </c>
      <c r="X15" s="8">
        <v>2496</v>
      </c>
      <c r="Y15" s="8">
        <v>10042302</v>
      </c>
      <c r="Z15" s="2">
        <v>402335.82</v>
      </c>
      <c r="AA15" s="6">
        <v>2500</v>
      </c>
    </row>
    <row r="16" spans="1:27" ht="13.5">
      <c r="A16" s="23" t="s">
        <v>43</v>
      </c>
      <c r="B16" s="29"/>
      <c r="C16" s="6">
        <v>76373503</v>
      </c>
      <c r="D16" s="6">
        <v>0</v>
      </c>
      <c r="E16" s="7">
        <v>51080827</v>
      </c>
      <c r="F16" s="8">
        <v>57514065</v>
      </c>
      <c r="G16" s="8">
        <v>896191</v>
      </c>
      <c r="H16" s="8">
        <v>988528</v>
      </c>
      <c r="I16" s="8">
        <v>1732625</v>
      </c>
      <c r="J16" s="8">
        <v>3617344</v>
      </c>
      <c r="K16" s="8">
        <v>1044369</v>
      </c>
      <c r="L16" s="8">
        <v>-367023</v>
      </c>
      <c r="M16" s="8">
        <v>1318442</v>
      </c>
      <c r="N16" s="8">
        <v>1995788</v>
      </c>
      <c r="O16" s="8">
        <v>1987939</v>
      </c>
      <c r="P16" s="8">
        <v>934449</v>
      </c>
      <c r="Q16" s="8">
        <v>4952928</v>
      </c>
      <c r="R16" s="8">
        <v>7875316</v>
      </c>
      <c r="S16" s="8">
        <v>2895952</v>
      </c>
      <c r="T16" s="8">
        <v>333753</v>
      </c>
      <c r="U16" s="8">
        <v>2645546</v>
      </c>
      <c r="V16" s="8">
        <v>5875251</v>
      </c>
      <c r="W16" s="8">
        <v>19363699</v>
      </c>
      <c r="X16" s="8">
        <v>51381977</v>
      </c>
      <c r="Y16" s="8">
        <v>-32018278</v>
      </c>
      <c r="Z16" s="2">
        <v>-62.31</v>
      </c>
      <c r="AA16" s="6">
        <v>57514065</v>
      </c>
    </row>
    <row r="17" spans="1:27" ht="13.5">
      <c r="A17" s="23" t="s">
        <v>44</v>
      </c>
      <c r="B17" s="29"/>
      <c r="C17" s="6">
        <v>86285413</v>
      </c>
      <c r="D17" s="6">
        <v>0</v>
      </c>
      <c r="E17" s="7">
        <v>118067848</v>
      </c>
      <c r="F17" s="8">
        <v>129715958</v>
      </c>
      <c r="G17" s="8">
        <v>10187268</v>
      </c>
      <c r="H17" s="8">
        <v>8757862</v>
      </c>
      <c r="I17" s="8">
        <v>7454048</v>
      </c>
      <c r="J17" s="8">
        <v>26399178</v>
      </c>
      <c r="K17" s="8">
        <v>7956453</v>
      </c>
      <c r="L17" s="8">
        <v>6572190</v>
      </c>
      <c r="M17" s="8">
        <v>8308400</v>
      </c>
      <c r="N17" s="8">
        <v>22837043</v>
      </c>
      <c r="O17" s="8">
        <v>7057148</v>
      </c>
      <c r="P17" s="8">
        <v>8700947</v>
      </c>
      <c r="Q17" s="8">
        <v>6110402</v>
      </c>
      <c r="R17" s="8">
        <v>21868497</v>
      </c>
      <c r="S17" s="8">
        <v>7413541</v>
      </c>
      <c r="T17" s="8">
        <v>9699416</v>
      </c>
      <c r="U17" s="8">
        <v>10003738</v>
      </c>
      <c r="V17" s="8">
        <v>27116695</v>
      </c>
      <c r="W17" s="8">
        <v>98221413</v>
      </c>
      <c r="X17" s="8">
        <v>126417473</v>
      </c>
      <c r="Y17" s="8">
        <v>-28196060</v>
      </c>
      <c r="Z17" s="2">
        <v>-22.3</v>
      </c>
      <c r="AA17" s="6">
        <v>129715958</v>
      </c>
    </row>
    <row r="18" spans="1:27" ht="13.5">
      <c r="A18" s="25" t="s">
        <v>45</v>
      </c>
      <c r="B18" s="24"/>
      <c r="C18" s="6">
        <v>93524891</v>
      </c>
      <c r="D18" s="6">
        <v>0</v>
      </c>
      <c r="E18" s="7">
        <v>110121280</v>
      </c>
      <c r="F18" s="8">
        <v>104821478</v>
      </c>
      <c r="G18" s="8">
        <v>9592658</v>
      </c>
      <c r="H18" s="8">
        <v>8181290</v>
      </c>
      <c r="I18" s="8">
        <v>7994519</v>
      </c>
      <c r="J18" s="8">
        <v>25768467</v>
      </c>
      <c r="K18" s="8">
        <v>10836262</v>
      </c>
      <c r="L18" s="8">
        <v>398321</v>
      </c>
      <c r="M18" s="8">
        <v>14942368</v>
      </c>
      <c r="N18" s="8">
        <v>26176951</v>
      </c>
      <c r="O18" s="8">
        <v>9997636</v>
      </c>
      <c r="P18" s="8">
        <v>10041594</v>
      </c>
      <c r="Q18" s="8">
        <v>16591317</v>
      </c>
      <c r="R18" s="8">
        <v>36630547</v>
      </c>
      <c r="S18" s="8">
        <v>9358897</v>
      </c>
      <c r="T18" s="8">
        <v>11445598</v>
      </c>
      <c r="U18" s="8">
        <v>20324953</v>
      </c>
      <c r="V18" s="8">
        <v>41129448</v>
      </c>
      <c r="W18" s="8">
        <v>129705413</v>
      </c>
      <c r="X18" s="8">
        <v>110121066</v>
      </c>
      <c r="Y18" s="8">
        <v>19584347</v>
      </c>
      <c r="Z18" s="2">
        <v>17.78</v>
      </c>
      <c r="AA18" s="6">
        <v>104821478</v>
      </c>
    </row>
    <row r="19" spans="1:27" ht="13.5">
      <c r="A19" s="23" t="s">
        <v>46</v>
      </c>
      <c r="B19" s="29"/>
      <c r="C19" s="6">
        <v>5343402426</v>
      </c>
      <c r="D19" s="6">
        <v>0</v>
      </c>
      <c r="E19" s="7">
        <v>6344255000</v>
      </c>
      <c r="F19" s="8">
        <v>6316133104</v>
      </c>
      <c r="G19" s="8">
        <v>1801125726</v>
      </c>
      <c r="H19" s="8">
        <v>120100334</v>
      </c>
      <c r="I19" s="8">
        <v>119394666</v>
      </c>
      <c r="J19" s="8">
        <v>2040620726</v>
      </c>
      <c r="K19" s="8">
        <v>109059097</v>
      </c>
      <c r="L19" s="8">
        <v>729503425</v>
      </c>
      <c r="M19" s="8">
        <v>583165183</v>
      </c>
      <c r="N19" s="8">
        <v>1421727705</v>
      </c>
      <c r="O19" s="8">
        <v>133334228</v>
      </c>
      <c r="P19" s="8">
        <v>240438854</v>
      </c>
      <c r="Q19" s="8">
        <v>1383055067</v>
      </c>
      <c r="R19" s="8">
        <v>1756828149</v>
      </c>
      <c r="S19" s="8">
        <v>303715763</v>
      </c>
      <c r="T19" s="8">
        <v>115840838</v>
      </c>
      <c r="U19" s="8">
        <v>301732912</v>
      </c>
      <c r="V19" s="8">
        <v>721289513</v>
      </c>
      <c r="W19" s="8">
        <v>5940466093</v>
      </c>
      <c r="X19" s="8">
        <v>6501672664</v>
      </c>
      <c r="Y19" s="8">
        <v>-561206571</v>
      </c>
      <c r="Z19" s="2">
        <v>-8.63</v>
      </c>
      <c r="AA19" s="6">
        <v>6316133104</v>
      </c>
    </row>
    <row r="20" spans="1:27" ht="13.5">
      <c r="A20" s="23" t="s">
        <v>47</v>
      </c>
      <c r="B20" s="29"/>
      <c r="C20" s="6">
        <v>270163198</v>
      </c>
      <c r="D20" s="6">
        <v>0</v>
      </c>
      <c r="E20" s="7">
        <v>574710821</v>
      </c>
      <c r="F20" s="26">
        <v>832754265</v>
      </c>
      <c r="G20" s="26">
        <v>53290874</v>
      </c>
      <c r="H20" s="26">
        <v>31839610</v>
      </c>
      <c r="I20" s="26">
        <v>23209410</v>
      </c>
      <c r="J20" s="26">
        <v>108339894</v>
      </c>
      <c r="K20" s="26">
        <v>12465101</v>
      </c>
      <c r="L20" s="26">
        <v>37140236</v>
      </c>
      <c r="M20" s="26">
        <v>25033304</v>
      </c>
      <c r="N20" s="26">
        <v>74638641</v>
      </c>
      <c r="O20" s="26">
        <v>8342850</v>
      </c>
      <c r="P20" s="26">
        <v>11000801</v>
      </c>
      <c r="Q20" s="26">
        <v>123344947</v>
      </c>
      <c r="R20" s="26">
        <v>142688598</v>
      </c>
      <c r="S20" s="26">
        <v>87631030</v>
      </c>
      <c r="T20" s="26">
        <v>46097729</v>
      </c>
      <c r="U20" s="26">
        <v>61306318</v>
      </c>
      <c r="V20" s="26">
        <v>195035077</v>
      </c>
      <c r="W20" s="26">
        <v>520702210</v>
      </c>
      <c r="X20" s="26">
        <v>614398682</v>
      </c>
      <c r="Y20" s="26">
        <v>-93696472</v>
      </c>
      <c r="Z20" s="27">
        <v>-15.25</v>
      </c>
      <c r="AA20" s="28">
        <v>832754265</v>
      </c>
    </row>
    <row r="21" spans="1:27" ht="13.5">
      <c r="A21" s="23" t="s">
        <v>48</v>
      </c>
      <c r="B21" s="29"/>
      <c r="C21" s="6">
        <v>1409692</v>
      </c>
      <c r="D21" s="6">
        <v>0</v>
      </c>
      <c r="E21" s="7">
        <v>81758200</v>
      </c>
      <c r="F21" s="8">
        <v>51564274</v>
      </c>
      <c r="G21" s="8">
        <v>1678882</v>
      </c>
      <c r="H21" s="8">
        <v>2674110</v>
      </c>
      <c r="I21" s="30">
        <v>1890757</v>
      </c>
      <c r="J21" s="8">
        <v>6243749</v>
      </c>
      <c r="K21" s="8">
        <v>4753023</v>
      </c>
      <c r="L21" s="8">
        <v>5260240</v>
      </c>
      <c r="M21" s="8">
        <v>334533</v>
      </c>
      <c r="N21" s="8">
        <v>10347796</v>
      </c>
      <c r="O21" s="8">
        <v>3454652</v>
      </c>
      <c r="P21" s="30">
        <v>2492140</v>
      </c>
      <c r="Q21" s="8">
        <v>7610269</v>
      </c>
      <c r="R21" s="8">
        <v>13557061</v>
      </c>
      <c r="S21" s="8">
        <v>3854842</v>
      </c>
      <c r="T21" s="8">
        <v>4222116</v>
      </c>
      <c r="U21" s="8">
        <v>2953641</v>
      </c>
      <c r="V21" s="8">
        <v>11030599</v>
      </c>
      <c r="W21" s="30">
        <v>41179205</v>
      </c>
      <c r="X21" s="8">
        <v>81758200</v>
      </c>
      <c r="Y21" s="8">
        <v>-40578995</v>
      </c>
      <c r="Z21" s="2">
        <v>-49.63</v>
      </c>
      <c r="AA21" s="6">
        <v>51564274</v>
      </c>
    </row>
    <row r="22" spans="1:27" ht="24.75" customHeight="1">
      <c r="A22" s="31" t="s">
        <v>49</v>
      </c>
      <c r="B22" s="32"/>
      <c r="C22" s="33">
        <f aca="true" t="shared" si="0" ref="C22:Y22">SUM(C5:C21)</f>
        <v>9778912323</v>
      </c>
      <c r="D22" s="33">
        <f>SUM(D5:D21)</f>
        <v>0</v>
      </c>
      <c r="E22" s="34">
        <f t="shared" si="0"/>
        <v>12342134360</v>
      </c>
      <c r="F22" s="35">
        <f t="shared" si="0"/>
        <v>12504469342</v>
      </c>
      <c r="G22" s="35">
        <f t="shared" si="0"/>
        <v>2288022455</v>
      </c>
      <c r="H22" s="35">
        <f t="shared" si="0"/>
        <v>528656914</v>
      </c>
      <c r="I22" s="35">
        <f t="shared" si="0"/>
        <v>531471617</v>
      </c>
      <c r="J22" s="35">
        <f t="shared" si="0"/>
        <v>3348150986</v>
      </c>
      <c r="K22" s="35">
        <f t="shared" si="0"/>
        <v>633978046</v>
      </c>
      <c r="L22" s="35">
        <f t="shared" si="0"/>
        <v>1146753774</v>
      </c>
      <c r="M22" s="35">
        <f t="shared" si="0"/>
        <v>1090939759</v>
      </c>
      <c r="N22" s="35">
        <f t="shared" si="0"/>
        <v>2871671579</v>
      </c>
      <c r="O22" s="35">
        <f t="shared" si="0"/>
        <v>529919146</v>
      </c>
      <c r="P22" s="35">
        <f t="shared" si="0"/>
        <v>610061138</v>
      </c>
      <c r="Q22" s="35">
        <f t="shared" si="0"/>
        <v>1782450998</v>
      </c>
      <c r="R22" s="35">
        <f t="shared" si="0"/>
        <v>2922431282</v>
      </c>
      <c r="S22" s="35">
        <f t="shared" si="0"/>
        <v>768534199</v>
      </c>
      <c r="T22" s="35">
        <f t="shared" si="0"/>
        <v>561030534</v>
      </c>
      <c r="U22" s="35">
        <f t="shared" si="0"/>
        <v>815627548</v>
      </c>
      <c r="V22" s="35">
        <f t="shared" si="0"/>
        <v>2145192281</v>
      </c>
      <c r="W22" s="35">
        <f t="shared" si="0"/>
        <v>11287446128</v>
      </c>
      <c r="X22" s="35">
        <f t="shared" si="0"/>
        <v>12733322191</v>
      </c>
      <c r="Y22" s="35">
        <f t="shared" si="0"/>
        <v>-1445876063</v>
      </c>
      <c r="Z22" s="36">
        <f>+IF(X22&lt;&gt;0,+(Y22/X22)*100,0)</f>
        <v>-11.35505755145311</v>
      </c>
      <c r="AA22" s="33">
        <f>SUM(AA5:AA21)</f>
        <v>12504469342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3629545879</v>
      </c>
      <c r="D25" s="6">
        <v>0</v>
      </c>
      <c r="E25" s="7">
        <v>3716735036</v>
      </c>
      <c r="F25" s="8">
        <v>4023501167</v>
      </c>
      <c r="G25" s="8">
        <v>305310639</v>
      </c>
      <c r="H25" s="8">
        <v>303582857</v>
      </c>
      <c r="I25" s="8">
        <v>306029568</v>
      </c>
      <c r="J25" s="8">
        <v>914923064</v>
      </c>
      <c r="K25" s="8">
        <v>310342075</v>
      </c>
      <c r="L25" s="8">
        <v>289203923</v>
      </c>
      <c r="M25" s="8">
        <v>315262961</v>
      </c>
      <c r="N25" s="8">
        <v>914808959</v>
      </c>
      <c r="O25" s="8">
        <v>265277349</v>
      </c>
      <c r="P25" s="8">
        <v>286743963</v>
      </c>
      <c r="Q25" s="8">
        <v>337262347</v>
      </c>
      <c r="R25" s="8">
        <v>889283659</v>
      </c>
      <c r="S25" s="8">
        <v>288883789</v>
      </c>
      <c r="T25" s="8">
        <v>267515085</v>
      </c>
      <c r="U25" s="8">
        <v>288276092</v>
      </c>
      <c r="V25" s="8">
        <v>844674966</v>
      </c>
      <c r="W25" s="8">
        <v>3563690648</v>
      </c>
      <c r="X25" s="8">
        <v>4128348190</v>
      </c>
      <c r="Y25" s="8">
        <v>-564657542</v>
      </c>
      <c r="Z25" s="2">
        <v>-13.68</v>
      </c>
      <c r="AA25" s="6">
        <v>4023501167</v>
      </c>
    </row>
    <row r="26" spans="1:27" ht="13.5">
      <c r="A26" s="25" t="s">
        <v>52</v>
      </c>
      <c r="B26" s="24"/>
      <c r="C26" s="6">
        <v>306253216</v>
      </c>
      <c r="D26" s="6">
        <v>0</v>
      </c>
      <c r="E26" s="7">
        <v>352048166</v>
      </c>
      <c r="F26" s="8">
        <v>384282190</v>
      </c>
      <c r="G26" s="8">
        <v>28549482</v>
      </c>
      <c r="H26" s="8">
        <v>27518176</v>
      </c>
      <c r="I26" s="8">
        <v>29470112</v>
      </c>
      <c r="J26" s="8">
        <v>85537770</v>
      </c>
      <c r="K26" s="8">
        <v>29183521</v>
      </c>
      <c r="L26" s="8">
        <v>28336571</v>
      </c>
      <c r="M26" s="8">
        <v>28285982</v>
      </c>
      <c r="N26" s="8">
        <v>85806074</v>
      </c>
      <c r="O26" s="8">
        <v>26296091</v>
      </c>
      <c r="P26" s="8">
        <v>28029120</v>
      </c>
      <c r="Q26" s="8">
        <v>28137807</v>
      </c>
      <c r="R26" s="8">
        <v>82463018</v>
      </c>
      <c r="S26" s="8">
        <v>39412633</v>
      </c>
      <c r="T26" s="8">
        <v>30909020</v>
      </c>
      <c r="U26" s="8">
        <v>28301259</v>
      </c>
      <c r="V26" s="8">
        <v>98622912</v>
      </c>
      <c r="W26" s="8">
        <v>352429774</v>
      </c>
      <c r="X26" s="8">
        <v>381311411</v>
      </c>
      <c r="Y26" s="8">
        <v>-28881637</v>
      </c>
      <c r="Z26" s="2">
        <v>-7.57</v>
      </c>
      <c r="AA26" s="6">
        <v>384282190</v>
      </c>
    </row>
    <row r="27" spans="1:27" ht="13.5">
      <c r="A27" s="25" t="s">
        <v>53</v>
      </c>
      <c r="B27" s="24"/>
      <c r="C27" s="6">
        <v>563361611</v>
      </c>
      <c r="D27" s="6">
        <v>0</v>
      </c>
      <c r="E27" s="7">
        <v>379812430</v>
      </c>
      <c r="F27" s="8">
        <v>416944312</v>
      </c>
      <c r="G27" s="8">
        <v>7784306</v>
      </c>
      <c r="H27" s="8">
        <v>6556303</v>
      </c>
      <c r="I27" s="8">
        <v>4478196</v>
      </c>
      <c r="J27" s="8">
        <v>18818805</v>
      </c>
      <c r="K27" s="8">
        <v>3809051</v>
      </c>
      <c r="L27" s="8">
        <v>6223401</v>
      </c>
      <c r="M27" s="8">
        <v>6359653</v>
      </c>
      <c r="N27" s="8">
        <v>16392105</v>
      </c>
      <c r="O27" s="8">
        <v>7357594</v>
      </c>
      <c r="P27" s="8">
        <v>5945832</v>
      </c>
      <c r="Q27" s="8">
        <v>9362612</v>
      </c>
      <c r="R27" s="8">
        <v>22666038</v>
      </c>
      <c r="S27" s="8">
        <v>7511384</v>
      </c>
      <c r="T27" s="8">
        <v>4271843</v>
      </c>
      <c r="U27" s="8">
        <v>13757816</v>
      </c>
      <c r="V27" s="8">
        <v>25541043</v>
      </c>
      <c r="W27" s="8">
        <v>83417991</v>
      </c>
      <c r="X27" s="8">
        <v>382512431</v>
      </c>
      <c r="Y27" s="8">
        <v>-299094440</v>
      </c>
      <c r="Z27" s="2">
        <v>-78.19</v>
      </c>
      <c r="AA27" s="6">
        <v>416944312</v>
      </c>
    </row>
    <row r="28" spans="1:27" ht="13.5">
      <c r="A28" s="25" t="s">
        <v>54</v>
      </c>
      <c r="B28" s="24"/>
      <c r="C28" s="6">
        <v>1458640651</v>
      </c>
      <c r="D28" s="6">
        <v>0</v>
      </c>
      <c r="E28" s="7">
        <v>1391729402</v>
      </c>
      <c r="F28" s="8">
        <v>1450879860</v>
      </c>
      <c r="G28" s="8">
        <v>28658677</v>
      </c>
      <c r="H28" s="8">
        <v>24811853</v>
      </c>
      <c r="I28" s="8">
        <v>24827597</v>
      </c>
      <c r="J28" s="8">
        <v>78298127</v>
      </c>
      <c r="K28" s="8">
        <v>29877997</v>
      </c>
      <c r="L28" s="8">
        <v>45221815</v>
      </c>
      <c r="M28" s="8">
        <v>57650713</v>
      </c>
      <c r="N28" s="8">
        <v>132750525</v>
      </c>
      <c r="O28" s="8">
        <v>33629630</v>
      </c>
      <c r="P28" s="8">
        <v>16728543</v>
      </c>
      <c r="Q28" s="8">
        <v>31038406</v>
      </c>
      <c r="R28" s="8">
        <v>81396579</v>
      </c>
      <c r="S28" s="8">
        <v>55781935</v>
      </c>
      <c r="T28" s="8">
        <v>-2980604</v>
      </c>
      <c r="U28" s="8">
        <v>16097843</v>
      </c>
      <c r="V28" s="8">
        <v>68899174</v>
      </c>
      <c r="W28" s="8">
        <v>361344405</v>
      </c>
      <c r="X28" s="8">
        <v>1396529868</v>
      </c>
      <c r="Y28" s="8">
        <v>-1035185463</v>
      </c>
      <c r="Z28" s="2">
        <v>-74.13</v>
      </c>
      <c r="AA28" s="6">
        <v>1450879860</v>
      </c>
    </row>
    <row r="29" spans="1:27" ht="13.5">
      <c r="A29" s="25" t="s">
        <v>55</v>
      </c>
      <c r="B29" s="24"/>
      <c r="C29" s="6">
        <v>75699877</v>
      </c>
      <c r="D29" s="6">
        <v>0</v>
      </c>
      <c r="E29" s="7">
        <v>67216868</v>
      </c>
      <c r="F29" s="8">
        <v>-639282</v>
      </c>
      <c r="G29" s="8">
        <v>1284177</v>
      </c>
      <c r="H29" s="8">
        <v>661226</v>
      </c>
      <c r="I29" s="8">
        <v>1314501</v>
      </c>
      <c r="J29" s="8">
        <v>3259904</v>
      </c>
      <c r="K29" s="8">
        <v>3538057</v>
      </c>
      <c r="L29" s="8">
        <v>431603</v>
      </c>
      <c r="M29" s="8">
        <v>21052480</v>
      </c>
      <c r="N29" s="8">
        <v>25022140</v>
      </c>
      <c r="O29" s="8">
        <v>1719390</v>
      </c>
      <c r="P29" s="8">
        <v>390713</v>
      </c>
      <c r="Q29" s="8">
        <v>3145671</v>
      </c>
      <c r="R29" s="8">
        <v>5255774</v>
      </c>
      <c r="S29" s="8">
        <v>2601790</v>
      </c>
      <c r="T29" s="8">
        <v>2125483</v>
      </c>
      <c r="U29" s="8">
        <v>18305981</v>
      </c>
      <c r="V29" s="8">
        <v>23033254</v>
      </c>
      <c r="W29" s="8">
        <v>56571072</v>
      </c>
      <c r="X29" s="8">
        <v>-10808252</v>
      </c>
      <c r="Y29" s="8">
        <v>67379324</v>
      </c>
      <c r="Z29" s="2">
        <v>-623.41</v>
      </c>
      <c r="AA29" s="6">
        <v>-639282</v>
      </c>
    </row>
    <row r="30" spans="1:27" ht="13.5">
      <c r="A30" s="25" t="s">
        <v>56</v>
      </c>
      <c r="B30" s="24"/>
      <c r="C30" s="6">
        <v>1930788794</v>
      </c>
      <c r="D30" s="6">
        <v>0</v>
      </c>
      <c r="E30" s="7">
        <v>2227876431</v>
      </c>
      <c r="F30" s="8">
        <v>2195128225</v>
      </c>
      <c r="G30" s="8">
        <v>195471041</v>
      </c>
      <c r="H30" s="8">
        <v>170262732</v>
      </c>
      <c r="I30" s="8">
        <v>144680190</v>
      </c>
      <c r="J30" s="8">
        <v>510413963</v>
      </c>
      <c r="K30" s="8">
        <v>144147268</v>
      </c>
      <c r="L30" s="8">
        <v>131025351</v>
      </c>
      <c r="M30" s="8">
        <v>212839051</v>
      </c>
      <c r="N30" s="8">
        <v>488011670</v>
      </c>
      <c r="O30" s="8">
        <v>156637317</v>
      </c>
      <c r="P30" s="8">
        <v>141238595</v>
      </c>
      <c r="Q30" s="8">
        <v>183358671</v>
      </c>
      <c r="R30" s="8">
        <v>481234583</v>
      </c>
      <c r="S30" s="8">
        <v>116343836</v>
      </c>
      <c r="T30" s="8">
        <v>142990112</v>
      </c>
      <c r="U30" s="8">
        <v>198824487</v>
      </c>
      <c r="V30" s="8">
        <v>458158435</v>
      </c>
      <c r="W30" s="8">
        <v>1937818651</v>
      </c>
      <c r="X30" s="8">
        <v>2227876185</v>
      </c>
      <c r="Y30" s="8">
        <v>-290057534</v>
      </c>
      <c r="Z30" s="2">
        <v>-13.02</v>
      </c>
      <c r="AA30" s="6">
        <v>2195128225</v>
      </c>
    </row>
    <row r="31" spans="1:27" ht="13.5">
      <c r="A31" s="25" t="s">
        <v>57</v>
      </c>
      <c r="B31" s="24"/>
      <c r="C31" s="6">
        <v>411715960</v>
      </c>
      <c r="D31" s="6">
        <v>0</v>
      </c>
      <c r="E31" s="7">
        <v>393256799</v>
      </c>
      <c r="F31" s="8">
        <v>489401699</v>
      </c>
      <c r="G31" s="8">
        <v>5391451</v>
      </c>
      <c r="H31" s="8">
        <v>17554525</v>
      </c>
      <c r="I31" s="8">
        <v>22673522</v>
      </c>
      <c r="J31" s="8">
        <v>45619498</v>
      </c>
      <c r="K31" s="8">
        <v>29965878</v>
      </c>
      <c r="L31" s="8">
        <v>28769944</v>
      </c>
      <c r="M31" s="8">
        <v>71818620</v>
      </c>
      <c r="N31" s="8">
        <v>130554442</v>
      </c>
      <c r="O31" s="8">
        <v>25045267</v>
      </c>
      <c r="P31" s="8">
        <v>128920734</v>
      </c>
      <c r="Q31" s="8">
        <v>58118130</v>
      </c>
      <c r="R31" s="8">
        <v>212084131</v>
      </c>
      <c r="S31" s="8">
        <v>61485135</v>
      </c>
      <c r="T31" s="8">
        <v>29498099</v>
      </c>
      <c r="U31" s="8">
        <v>47634568</v>
      </c>
      <c r="V31" s="8">
        <v>138617802</v>
      </c>
      <c r="W31" s="8">
        <v>526875873</v>
      </c>
      <c r="X31" s="8">
        <v>461350543</v>
      </c>
      <c r="Y31" s="8">
        <v>65525330</v>
      </c>
      <c r="Z31" s="2">
        <v>14.2</v>
      </c>
      <c r="AA31" s="6">
        <v>489401699</v>
      </c>
    </row>
    <row r="32" spans="1:27" ht="13.5">
      <c r="A32" s="25" t="s">
        <v>58</v>
      </c>
      <c r="B32" s="24"/>
      <c r="C32" s="6">
        <v>351247940</v>
      </c>
      <c r="D32" s="6">
        <v>0</v>
      </c>
      <c r="E32" s="7">
        <v>446084130</v>
      </c>
      <c r="F32" s="8">
        <v>515262551</v>
      </c>
      <c r="G32" s="8">
        <v>21461915</v>
      </c>
      <c r="H32" s="8">
        <v>34723315</v>
      </c>
      <c r="I32" s="8">
        <v>37282862</v>
      </c>
      <c r="J32" s="8">
        <v>93468092</v>
      </c>
      <c r="K32" s="8">
        <v>34462603</v>
      </c>
      <c r="L32" s="8">
        <v>31237964</v>
      </c>
      <c r="M32" s="8">
        <v>45197313</v>
      </c>
      <c r="N32" s="8">
        <v>110897880</v>
      </c>
      <c r="O32" s="8">
        <v>30769219</v>
      </c>
      <c r="P32" s="8">
        <v>43611364</v>
      </c>
      <c r="Q32" s="8">
        <v>34661060</v>
      </c>
      <c r="R32" s="8">
        <v>109041643</v>
      </c>
      <c r="S32" s="8">
        <v>30634969</v>
      </c>
      <c r="T32" s="8">
        <v>41156940</v>
      </c>
      <c r="U32" s="8">
        <v>69055032</v>
      </c>
      <c r="V32" s="8">
        <v>140846941</v>
      </c>
      <c r="W32" s="8">
        <v>454254556</v>
      </c>
      <c r="X32" s="8">
        <v>469824132</v>
      </c>
      <c r="Y32" s="8">
        <v>-15569576</v>
      </c>
      <c r="Z32" s="2">
        <v>-3.31</v>
      </c>
      <c r="AA32" s="6">
        <v>515262551</v>
      </c>
    </row>
    <row r="33" spans="1:27" ht="13.5">
      <c r="A33" s="25" t="s">
        <v>59</v>
      </c>
      <c r="B33" s="24"/>
      <c r="C33" s="6">
        <v>78330812</v>
      </c>
      <c r="D33" s="6">
        <v>0</v>
      </c>
      <c r="E33" s="7">
        <v>74663428</v>
      </c>
      <c r="F33" s="8">
        <v>75802828</v>
      </c>
      <c r="G33" s="8">
        <v>4971605</v>
      </c>
      <c r="H33" s="8">
        <v>5198275</v>
      </c>
      <c r="I33" s="8">
        <v>7831034</v>
      </c>
      <c r="J33" s="8">
        <v>18000914</v>
      </c>
      <c r="K33" s="8">
        <v>4565899</v>
      </c>
      <c r="L33" s="8">
        <v>12018547</v>
      </c>
      <c r="M33" s="8">
        <v>6151240</v>
      </c>
      <c r="N33" s="8">
        <v>22735686</v>
      </c>
      <c r="O33" s="8">
        <v>4194358</v>
      </c>
      <c r="P33" s="8">
        <v>5255679</v>
      </c>
      <c r="Q33" s="8">
        <v>7063406</v>
      </c>
      <c r="R33" s="8">
        <v>16513443</v>
      </c>
      <c r="S33" s="8">
        <v>6713058</v>
      </c>
      <c r="T33" s="8">
        <v>4987437</v>
      </c>
      <c r="U33" s="8">
        <v>6852023</v>
      </c>
      <c r="V33" s="8">
        <v>18552518</v>
      </c>
      <c r="W33" s="8">
        <v>75802561</v>
      </c>
      <c r="X33" s="8">
        <v>74663029</v>
      </c>
      <c r="Y33" s="8">
        <v>1139532</v>
      </c>
      <c r="Z33" s="2">
        <v>1.53</v>
      </c>
      <c r="AA33" s="6">
        <v>75802828</v>
      </c>
    </row>
    <row r="34" spans="1:27" ht="13.5">
      <c r="A34" s="25" t="s">
        <v>60</v>
      </c>
      <c r="B34" s="24"/>
      <c r="C34" s="6">
        <v>2335186453</v>
      </c>
      <c r="D34" s="6">
        <v>0</v>
      </c>
      <c r="E34" s="7">
        <v>3153177515</v>
      </c>
      <c r="F34" s="8">
        <v>3051757587</v>
      </c>
      <c r="G34" s="8">
        <v>188787753</v>
      </c>
      <c r="H34" s="8">
        <v>181089309</v>
      </c>
      <c r="I34" s="8">
        <v>231843621</v>
      </c>
      <c r="J34" s="8">
        <v>601720683</v>
      </c>
      <c r="K34" s="8">
        <v>227102139</v>
      </c>
      <c r="L34" s="8">
        <v>163362578</v>
      </c>
      <c r="M34" s="8">
        <v>223368877</v>
      </c>
      <c r="N34" s="8">
        <v>613833594</v>
      </c>
      <c r="O34" s="8">
        <v>174277843</v>
      </c>
      <c r="P34" s="8">
        <v>191548658</v>
      </c>
      <c r="Q34" s="8">
        <v>279289628</v>
      </c>
      <c r="R34" s="8">
        <v>645116129</v>
      </c>
      <c r="S34" s="8">
        <v>223991438</v>
      </c>
      <c r="T34" s="8">
        <v>240467120</v>
      </c>
      <c r="U34" s="8">
        <v>381674507</v>
      </c>
      <c r="V34" s="8">
        <v>846133065</v>
      </c>
      <c r="W34" s="8">
        <v>2706803471</v>
      </c>
      <c r="X34" s="8">
        <v>2807427058</v>
      </c>
      <c r="Y34" s="8">
        <v>-100623587</v>
      </c>
      <c r="Z34" s="2">
        <v>-3.58</v>
      </c>
      <c r="AA34" s="6">
        <v>3051757587</v>
      </c>
    </row>
    <row r="35" spans="1:27" ht="13.5">
      <c r="A35" s="23" t="s">
        <v>61</v>
      </c>
      <c r="B35" s="29"/>
      <c r="C35" s="6">
        <v>104002017</v>
      </c>
      <c r="D35" s="6">
        <v>0</v>
      </c>
      <c r="E35" s="7">
        <v>75000</v>
      </c>
      <c r="F35" s="8">
        <v>8901636</v>
      </c>
      <c r="G35" s="8">
        <v>6880598</v>
      </c>
      <c r="H35" s="8">
        <v>2147538</v>
      </c>
      <c r="I35" s="8">
        <v>2987100</v>
      </c>
      <c r="J35" s="8">
        <v>12015236</v>
      </c>
      <c r="K35" s="8">
        <v>-227317</v>
      </c>
      <c r="L35" s="8">
        <v>0</v>
      </c>
      <c r="M35" s="8">
        <v>0</v>
      </c>
      <c r="N35" s="8">
        <v>-227317</v>
      </c>
      <c r="O35" s="8">
        <v>0</v>
      </c>
      <c r="P35" s="8">
        <v>0</v>
      </c>
      <c r="Q35" s="8">
        <v>189713</v>
      </c>
      <c r="R35" s="8">
        <v>189713</v>
      </c>
      <c r="S35" s="8">
        <v>211894</v>
      </c>
      <c r="T35" s="8">
        <v>124154</v>
      </c>
      <c r="U35" s="8">
        <v>0</v>
      </c>
      <c r="V35" s="8">
        <v>336048</v>
      </c>
      <c r="W35" s="8">
        <v>12313680</v>
      </c>
      <c r="X35" s="8">
        <v>75000</v>
      </c>
      <c r="Y35" s="8">
        <v>12238680</v>
      </c>
      <c r="Z35" s="2">
        <v>16318.24</v>
      </c>
      <c r="AA35" s="6">
        <v>8901636</v>
      </c>
    </row>
    <row r="36" spans="1:27" ht="12.75">
      <c r="A36" s="40" t="s">
        <v>62</v>
      </c>
      <c r="B36" s="32"/>
      <c r="C36" s="33">
        <f aca="true" t="shared" si="1" ref="C36:Y36">SUM(C25:C35)</f>
        <v>11244773210</v>
      </c>
      <c r="D36" s="33">
        <f>SUM(D25:D35)</f>
        <v>0</v>
      </c>
      <c r="E36" s="34">
        <f t="shared" si="1"/>
        <v>12202675205</v>
      </c>
      <c r="F36" s="35">
        <f t="shared" si="1"/>
        <v>12611222773</v>
      </c>
      <c r="G36" s="35">
        <f t="shared" si="1"/>
        <v>794551644</v>
      </c>
      <c r="H36" s="35">
        <f t="shared" si="1"/>
        <v>774106109</v>
      </c>
      <c r="I36" s="35">
        <f t="shared" si="1"/>
        <v>813418303</v>
      </c>
      <c r="J36" s="35">
        <f t="shared" si="1"/>
        <v>2382076056</v>
      </c>
      <c r="K36" s="35">
        <f t="shared" si="1"/>
        <v>816767171</v>
      </c>
      <c r="L36" s="35">
        <f t="shared" si="1"/>
        <v>735831697</v>
      </c>
      <c r="M36" s="35">
        <f t="shared" si="1"/>
        <v>987986890</v>
      </c>
      <c r="N36" s="35">
        <f t="shared" si="1"/>
        <v>2540585758</v>
      </c>
      <c r="O36" s="35">
        <f t="shared" si="1"/>
        <v>725204058</v>
      </c>
      <c r="P36" s="35">
        <f t="shared" si="1"/>
        <v>848413201</v>
      </c>
      <c r="Q36" s="35">
        <f t="shared" si="1"/>
        <v>971627451</v>
      </c>
      <c r="R36" s="35">
        <f t="shared" si="1"/>
        <v>2545244710</v>
      </c>
      <c r="S36" s="35">
        <f t="shared" si="1"/>
        <v>833571861</v>
      </c>
      <c r="T36" s="35">
        <f t="shared" si="1"/>
        <v>761064689</v>
      </c>
      <c r="U36" s="35">
        <f t="shared" si="1"/>
        <v>1068779608</v>
      </c>
      <c r="V36" s="35">
        <f t="shared" si="1"/>
        <v>2663416158</v>
      </c>
      <c r="W36" s="35">
        <f t="shared" si="1"/>
        <v>10131322682</v>
      </c>
      <c r="X36" s="35">
        <f t="shared" si="1"/>
        <v>12319109595</v>
      </c>
      <c r="Y36" s="35">
        <f t="shared" si="1"/>
        <v>-2187786913</v>
      </c>
      <c r="Z36" s="36">
        <f>+IF(X36&lt;&gt;0,+(Y36/X36)*100,0)</f>
        <v>-17.75929417729967</v>
      </c>
      <c r="AA36" s="33">
        <f>SUM(AA25:AA35)</f>
        <v>12611222773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-1465860887</v>
      </c>
      <c r="D38" s="46">
        <f>+D22-D36</f>
        <v>0</v>
      </c>
      <c r="E38" s="47">
        <f t="shared" si="2"/>
        <v>139459155</v>
      </c>
      <c r="F38" s="48">
        <f t="shared" si="2"/>
        <v>-106753431</v>
      </c>
      <c r="G38" s="48">
        <f t="shared" si="2"/>
        <v>1493470811</v>
      </c>
      <c r="H38" s="48">
        <f t="shared" si="2"/>
        <v>-245449195</v>
      </c>
      <c r="I38" s="48">
        <f t="shared" si="2"/>
        <v>-281946686</v>
      </c>
      <c r="J38" s="48">
        <f t="shared" si="2"/>
        <v>966074930</v>
      </c>
      <c r="K38" s="48">
        <f t="shared" si="2"/>
        <v>-182789125</v>
      </c>
      <c r="L38" s="48">
        <f t="shared" si="2"/>
        <v>410922077</v>
      </c>
      <c r="M38" s="48">
        <f t="shared" si="2"/>
        <v>102952869</v>
      </c>
      <c r="N38" s="48">
        <f t="shared" si="2"/>
        <v>331085821</v>
      </c>
      <c r="O38" s="48">
        <f t="shared" si="2"/>
        <v>-195284912</v>
      </c>
      <c r="P38" s="48">
        <f t="shared" si="2"/>
        <v>-238352063</v>
      </c>
      <c r="Q38" s="48">
        <f t="shared" si="2"/>
        <v>810823547</v>
      </c>
      <c r="R38" s="48">
        <f t="shared" si="2"/>
        <v>377186572</v>
      </c>
      <c r="S38" s="48">
        <f t="shared" si="2"/>
        <v>-65037662</v>
      </c>
      <c r="T38" s="48">
        <f t="shared" si="2"/>
        <v>-200034155</v>
      </c>
      <c r="U38" s="48">
        <f t="shared" si="2"/>
        <v>-253152060</v>
      </c>
      <c r="V38" s="48">
        <f t="shared" si="2"/>
        <v>-518223877</v>
      </c>
      <c r="W38" s="48">
        <f t="shared" si="2"/>
        <v>1156123446</v>
      </c>
      <c r="X38" s="48">
        <f>IF(F22=F36,0,X22-X36)</f>
        <v>414212596</v>
      </c>
      <c r="Y38" s="48">
        <f t="shared" si="2"/>
        <v>741910850</v>
      </c>
      <c r="Z38" s="49">
        <f>+IF(X38&lt;&gt;0,+(Y38/X38)*100,0)</f>
        <v>179.1135414916257</v>
      </c>
      <c r="AA38" s="46">
        <f>+AA22-AA36</f>
        <v>-106753431</v>
      </c>
    </row>
    <row r="39" spans="1:27" ht="13.5">
      <c r="A39" s="23" t="s">
        <v>64</v>
      </c>
      <c r="B39" s="29"/>
      <c r="C39" s="6">
        <v>2598084015</v>
      </c>
      <c r="D39" s="6">
        <v>0</v>
      </c>
      <c r="E39" s="7">
        <v>3359690500</v>
      </c>
      <c r="F39" s="8">
        <v>3290455695</v>
      </c>
      <c r="G39" s="8">
        <v>336357795</v>
      </c>
      <c r="H39" s="8">
        <v>31783317</v>
      </c>
      <c r="I39" s="8">
        <v>49542091</v>
      </c>
      <c r="J39" s="8">
        <v>417683203</v>
      </c>
      <c r="K39" s="8">
        <v>38578718</v>
      </c>
      <c r="L39" s="8">
        <v>148179496</v>
      </c>
      <c r="M39" s="8">
        <v>255720834</v>
      </c>
      <c r="N39" s="8">
        <v>442479048</v>
      </c>
      <c r="O39" s="8">
        <v>239240670</v>
      </c>
      <c r="P39" s="8">
        <v>126182353</v>
      </c>
      <c r="Q39" s="8">
        <v>727439101</v>
      </c>
      <c r="R39" s="8">
        <v>1092862124</v>
      </c>
      <c r="S39" s="8">
        <v>154981466</v>
      </c>
      <c r="T39" s="8">
        <v>63609345</v>
      </c>
      <c r="U39" s="8">
        <v>84831492</v>
      </c>
      <c r="V39" s="8">
        <v>303422303</v>
      </c>
      <c r="W39" s="8">
        <v>2256446678</v>
      </c>
      <c r="X39" s="8">
        <v>3367294616</v>
      </c>
      <c r="Y39" s="8">
        <v>-1110847938</v>
      </c>
      <c r="Z39" s="2">
        <v>-32.99</v>
      </c>
      <c r="AA39" s="6">
        <v>3290455695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44000000</v>
      </c>
      <c r="Y40" s="26">
        <v>-44000000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269050730</v>
      </c>
      <c r="D41" s="50">
        <v>0</v>
      </c>
      <c r="E41" s="7">
        <v>238408000</v>
      </c>
      <c r="F41" s="8">
        <v>238407500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283288162</v>
      </c>
      <c r="Y41" s="51">
        <v>-283288162</v>
      </c>
      <c r="Z41" s="52">
        <v>-100</v>
      </c>
      <c r="AA41" s="53">
        <v>238407500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1401273858</v>
      </c>
      <c r="D42" s="55">
        <f>SUM(D38:D41)</f>
        <v>0</v>
      </c>
      <c r="E42" s="56">
        <f t="shared" si="3"/>
        <v>3737557655</v>
      </c>
      <c r="F42" s="57">
        <f t="shared" si="3"/>
        <v>3422109764</v>
      </c>
      <c r="G42" s="57">
        <f t="shared" si="3"/>
        <v>1829828606</v>
      </c>
      <c r="H42" s="57">
        <f t="shared" si="3"/>
        <v>-213665878</v>
      </c>
      <c r="I42" s="57">
        <f t="shared" si="3"/>
        <v>-232404595</v>
      </c>
      <c r="J42" s="57">
        <f t="shared" si="3"/>
        <v>1383758133</v>
      </c>
      <c r="K42" s="57">
        <f t="shared" si="3"/>
        <v>-144210407</v>
      </c>
      <c r="L42" s="57">
        <f t="shared" si="3"/>
        <v>559101573</v>
      </c>
      <c r="M42" s="57">
        <f t="shared" si="3"/>
        <v>358673703</v>
      </c>
      <c r="N42" s="57">
        <f t="shared" si="3"/>
        <v>773564869</v>
      </c>
      <c r="O42" s="57">
        <f t="shared" si="3"/>
        <v>43955758</v>
      </c>
      <c r="P42" s="57">
        <f t="shared" si="3"/>
        <v>-112169710</v>
      </c>
      <c r="Q42" s="57">
        <f t="shared" si="3"/>
        <v>1538262648</v>
      </c>
      <c r="R42" s="57">
        <f t="shared" si="3"/>
        <v>1470048696</v>
      </c>
      <c r="S42" s="57">
        <f t="shared" si="3"/>
        <v>89943804</v>
      </c>
      <c r="T42" s="57">
        <f t="shared" si="3"/>
        <v>-136424810</v>
      </c>
      <c r="U42" s="57">
        <f t="shared" si="3"/>
        <v>-168320568</v>
      </c>
      <c r="V42" s="57">
        <f t="shared" si="3"/>
        <v>-214801574</v>
      </c>
      <c r="W42" s="57">
        <f t="shared" si="3"/>
        <v>3412570124</v>
      </c>
      <c r="X42" s="57">
        <f t="shared" si="3"/>
        <v>4108795374</v>
      </c>
      <c r="Y42" s="57">
        <f t="shared" si="3"/>
        <v>-696225250</v>
      </c>
      <c r="Z42" s="58">
        <f>+IF(X42&lt;&gt;0,+(Y42/X42)*100,0)</f>
        <v>-16.944753550046222</v>
      </c>
      <c r="AA42" s="55">
        <f>SUM(AA38:AA41)</f>
        <v>3422109764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1401273858</v>
      </c>
      <c r="D44" s="63">
        <f>+D42-D43</f>
        <v>0</v>
      </c>
      <c r="E44" s="64">
        <f t="shared" si="4"/>
        <v>3737557655</v>
      </c>
      <c r="F44" s="65">
        <f t="shared" si="4"/>
        <v>3422109764</v>
      </c>
      <c r="G44" s="65">
        <f t="shared" si="4"/>
        <v>1829828606</v>
      </c>
      <c r="H44" s="65">
        <f t="shared" si="4"/>
        <v>-213665878</v>
      </c>
      <c r="I44" s="65">
        <f t="shared" si="4"/>
        <v>-232404595</v>
      </c>
      <c r="J44" s="65">
        <f t="shared" si="4"/>
        <v>1383758133</v>
      </c>
      <c r="K44" s="65">
        <f t="shared" si="4"/>
        <v>-144210407</v>
      </c>
      <c r="L44" s="65">
        <f t="shared" si="4"/>
        <v>559101573</v>
      </c>
      <c r="M44" s="65">
        <f t="shared" si="4"/>
        <v>358673703</v>
      </c>
      <c r="N44" s="65">
        <f t="shared" si="4"/>
        <v>773564869</v>
      </c>
      <c r="O44" s="65">
        <f t="shared" si="4"/>
        <v>43955758</v>
      </c>
      <c r="P44" s="65">
        <f t="shared" si="4"/>
        <v>-112169710</v>
      </c>
      <c r="Q44" s="65">
        <f t="shared" si="4"/>
        <v>1538262648</v>
      </c>
      <c r="R44" s="65">
        <f t="shared" si="4"/>
        <v>1470048696</v>
      </c>
      <c r="S44" s="65">
        <f t="shared" si="4"/>
        <v>89943804</v>
      </c>
      <c r="T44" s="65">
        <f t="shared" si="4"/>
        <v>-136424810</v>
      </c>
      <c r="U44" s="65">
        <f t="shared" si="4"/>
        <v>-168320568</v>
      </c>
      <c r="V44" s="65">
        <f t="shared" si="4"/>
        <v>-214801574</v>
      </c>
      <c r="W44" s="65">
        <f t="shared" si="4"/>
        <v>3412570124</v>
      </c>
      <c r="X44" s="65">
        <f t="shared" si="4"/>
        <v>4108795374</v>
      </c>
      <c r="Y44" s="65">
        <f t="shared" si="4"/>
        <v>-696225250</v>
      </c>
      <c r="Z44" s="66">
        <f>+IF(X44&lt;&gt;0,+(Y44/X44)*100,0)</f>
        <v>-16.944753550046222</v>
      </c>
      <c r="AA44" s="63">
        <f>+AA42-AA43</f>
        <v>3422109764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1401273858</v>
      </c>
      <c r="D46" s="55">
        <f>SUM(D44:D45)</f>
        <v>0</v>
      </c>
      <c r="E46" s="56">
        <f t="shared" si="5"/>
        <v>3737557655</v>
      </c>
      <c r="F46" s="57">
        <f t="shared" si="5"/>
        <v>3422109764</v>
      </c>
      <c r="G46" s="57">
        <f t="shared" si="5"/>
        <v>1829828606</v>
      </c>
      <c r="H46" s="57">
        <f t="shared" si="5"/>
        <v>-213665878</v>
      </c>
      <c r="I46" s="57">
        <f t="shared" si="5"/>
        <v>-232404595</v>
      </c>
      <c r="J46" s="57">
        <f t="shared" si="5"/>
        <v>1383758133</v>
      </c>
      <c r="K46" s="57">
        <f t="shared" si="5"/>
        <v>-144210407</v>
      </c>
      <c r="L46" s="57">
        <f t="shared" si="5"/>
        <v>559101573</v>
      </c>
      <c r="M46" s="57">
        <f t="shared" si="5"/>
        <v>358673703</v>
      </c>
      <c r="N46" s="57">
        <f t="shared" si="5"/>
        <v>773564869</v>
      </c>
      <c r="O46" s="57">
        <f t="shared" si="5"/>
        <v>43955758</v>
      </c>
      <c r="P46" s="57">
        <f t="shared" si="5"/>
        <v>-112169710</v>
      </c>
      <c r="Q46" s="57">
        <f t="shared" si="5"/>
        <v>1538262648</v>
      </c>
      <c r="R46" s="57">
        <f t="shared" si="5"/>
        <v>1470048696</v>
      </c>
      <c r="S46" s="57">
        <f t="shared" si="5"/>
        <v>89943804</v>
      </c>
      <c r="T46" s="57">
        <f t="shared" si="5"/>
        <v>-136424810</v>
      </c>
      <c r="U46" s="57">
        <f t="shared" si="5"/>
        <v>-168320568</v>
      </c>
      <c r="V46" s="57">
        <f t="shared" si="5"/>
        <v>-214801574</v>
      </c>
      <c r="W46" s="57">
        <f t="shared" si="5"/>
        <v>3412570124</v>
      </c>
      <c r="X46" s="57">
        <f t="shared" si="5"/>
        <v>4108795374</v>
      </c>
      <c r="Y46" s="57">
        <f t="shared" si="5"/>
        <v>-696225250</v>
      </c>
      <c r="Z46" s="58">
        <f>+IF(X46&lt;&gt;0,+(Y46/X46)*100,0)</f>
        <v>-16.944753550046222</v>
      </c>
      <c r="AA46" s="55">
        <f>SUM(AA44:AA45)</f>
        <v>3422109764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-1000000</v>
      </c>
      <c r="G47" s="8">
        <v>-27504</v>
      </c>
      <c r="H47" s="8">
        <v>-25709</v>
      </c>
      <c r="I47" s="30">
        <v>-220688</v>
      </c>
      <c r="J47" s="8">
        <v>-273901</v>
      </c>
      <c r="K47" s="8">
        <v>-219762</v>
      </c>
      <c r="L47" s="8">
        <v>219737</v>
      </c>
      <c r="M47" s="60">
        <v>-219737</v>
      </c>
      <c r="N47" s="8">
        <v>-219762</v>
      </c>
      <c r="O47" s="8">
        <v>-219535</v>
      </c>
      <c r="P47" s="30">
        <v>-219535</v>
      </c>
      <c r="Q47" s="8">
        <v>-219536</v>
      </c>
      <c r="R47" s="8">
        <v>-658606</v>
      </c>
      <c r="S47" s="8">
        <v>-219536</v>
      </c>
      <c r="T47" s="60">
        <v>-219460</v>
      </c>
      <c r="U47" s="8">
        <v>-218741</v>
      </c>
      <c r="V47" s="8">
        <v>-657737</v>
      </c>
      <c r="W47" s="30">
        <v>-1810006</v>
      </c>
      <c r="X47" s="8"/>
      <c r="Y47" s="8">
        <v>-1810006</v>
      </c>
      <c r="Z47" s="2">
        <v>0</v>
      </c>
      <c r="AA47" s="6">
        <v>-1000000</v>
      </c>
    </row>
    <row r="48" spans="1:27" ht="13.5">
      <c r="A48" s="69" t="s">
        <v>73</v>
      </c>
      <c r="B48" s="70"/>
      <c r="C48" s="71">
        <f aca="true" t="shared" si="6" ref="C48:Y48">SUM(C46:C47)</f>
        <v>1401273858</v>
      </c>
      <c r="D48" s="71">
        <f>SUM(D46:D47)</f>
        <v>0</v>
      </c>
      <c r="E48" s="72">
        <f t="shared" si="6"/>
        <v>3737557655</v>
      </c>
      <c r="F48" s="73">
        <f t="shared" si="6"/>
        <v>3421109764</v>
      </c>
      <c r="G48" s="73">
        <f t="shared" si="6"/>
        <v>1829801102</v>
      </c>
      <c r="H48" s="74">
        <f t="shared" si="6"/>
        <v>-213691587</v>
      </c>
      <c r="I48" s="74">
        <f t="shared" si="6"/>
        <v>-232625283</v>
      </c>
      <c r="J48" s="74">
        <f t="shared" si="6"/>
        <v>1383484232</v>
      </c>
      <c r="K48" s="74">
        <f t="shared" si="6"/>
        <v>-144430169</v>
      </c>
      <c r="L48" s="74">
        <f t="shared" si="6"/>
        <v>559321310</v>
      </c>
      <c r="M48" s="73">
        <f t="shared" si="6"/>
        <v>358453966</v>
      </c>
      <c r="N48" s="73">
        <f t="shared" si="6"/>
        <v>773345107</v>
      </c>
      <c r="O48" s="74">
        <f t="shared" si="6"/>
        <v>43736223</v>
      </c>
      <c r="P48" s="74">
        <f t="shared" si="6"/>
        <v>-112389245</v>
      </c>
      <c r="Q48" s="74">
        <f t="shared" si="6"/>
        <v>1538043112</v>
      </c>
      <c r="R48" s="74">
        <f t="shared" si="6"/>
        <v>1469390090</v>
      </c>
      <c r="S48" s="74">
        <f t="shared" si="6"/>
        <v>89724268</v>
      </c>
      <c r="T48" s="73">
        <f t="shared" si="6"/>
        <v>-136644270</v>
      </c>
      <c r="U48" s="73">
        <f t="shared" si="6"/>
        <v>-168539309</v>
      </c>
      <c r="V48" s="74">
        <f t="shared" si="6"/>
        <v>-215459311</v>
      </c>
      <c r="W48" s="74">
        <f t="shared" si="6"/>
        <v>3410760118</v>
      </c>
      <c r="X48" s="74">
        <f t="shared" si="6"/>
        <v>4108795374</v>
      </c>
      <c r="Y48" s="74">
        <f t="shared" si="6"/>
        <v>-698035256</v>
      </c>
      <c r="Z48" s="75">
        <f>+IF(X48&lt;&gt;0,+(Y48/X48)*100,0)</f>
        <v>-16.9888055369486</v>
      </c>
      <c r="AA48" s="76">
        <f>SUM(AA46:AA47)</f>
        <v>3421109764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27155717</v>
      </c>
      <c r="D5" s="6">
        <v>0</v>
      </c>
      <c r="E5" s="7">
        <v>30000000</v>
      </c>
      <c r="F5" s="8">
        <v>41600000</v>
      </c>
      <c r="G5" s="8">
        <v>2370281</v>
      </c>
      <c r="H5" s="8">
        <v>2395844</v>
      </c>
      <c r="I5" s="8">
        <v>2393138</v>
      </c>
      <c r="J5" s="8">
        <v>7159263</v>
      </c>
      <c r="K5" s="8">
        <v>2380454</v>
      </c>
      <c r="L5" s="8">
        <v>2396425</v>
      </c>
      <c r="M5" s="8">
        <v>2390484</v>
      </c>
      <c r="N5" s="8">
        <v>7167363</v>
      </c>
      <c r="O5" s="8">
        <v>0</v>
      </c>
      <c r="P5" s="8">
        <v>2318879</v>
      </c>
      <c r="Q5" s="8">
        <v>2399170</v>
      </c>
      <c r="R5" s="8">
        <v>4718049</v>
      </c>
      <c r="S5" s="8">
        <v>2394230</v>
      </c>
      <c r="T5" s="8">
        <v>2394945</v>
      </c>
      <c r="U5" s="8">
        <v>2387101</v>
      </c>
      <c r="V5" s="8">
        <v>7176276</v>
      </c>
      <c r="W5" s="8">
        <v>26220951</v>
      </c>
      <c r="X5" s="8">
        <v>30000000</v>
      </c>
      <c r="Y5" s="8">
        <v>-3779049</v>
      </c>
      <c r="Z5" s="2">
        <v>-12.6</v>
      </c>
      <c r="AA5" s="6">
        <v>41600000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-21329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-26996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3878903</v>
      </c>
      <c r="D10" s="6">
        <v>0</v>
      </c>
      <c r="E10" s="7">
        <v>3955000</v>
      </c>
      <c r="F10" s="26">
        <v>3736700</v>
      </c>
      <c r="G10" s="26">
        <v>337389</v>
      </c>
      <c r="H10" s="26">
        <v>339366</v>
      </c>
      <c r="I10" s="26">
        <v>338006</v>
      </c>
      <c r="J10" s="26">
        <v>1014761</v>
      </c>
      <c r="K10" s="26">
        <v>338884</v>
      </c>
      <c r="L10" s="26">
        <v>339819</v>
      </c>
      <c r="M10" s="26">
        <v>339551</v>
      </c>
      <c r="N10" s="26">
        <v>1018254</v>
      </c>
      <c r="O10" s="26">
        <v>0</v>
      </c>
      <c r="P10" s="26">
        <v>305792</v>
      </c>
      <c r="Q10" s="26">
        <v>338108</v>
      </c>
      <c r="R10" s="26">
        <v>643900</v>
      </c>
      <c r="S10" s="26">
        <v>250205</v>
      </c>
      <c r="T10" s="26">
        <v>426277</v>
      </c>
      <c r="U10" s="26">
        <v>334623</v>
      </c>
      <c r="V10" s="26">
        <v>1011105</v>
      </c>
      <c r="W10" s="26">
        <v>3688020</v>
      </c>
      <c r="X10" s="26">
        <v>3955000</v>
      </c>
      <c r="Y10" s="26">
        <v>-266980</v>
      </c>
      <c r="Z10" s="27">
        <v>-6.75</v>
      </c>
      <c r="AA10" s="28">
        <v>3736700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838777</v>
      </c>
      <c r="D12" s="6">
        <v>0</v>
      </c>
      <c r="E12" s="7">
        <v>726840</v>
      </c>
      <c r="F12" s="8">
        <v>783850</v>
      </c>
      <c r="G12" s="8">
        <v>77329</v>
      </c>
      <c r="H12" s="8">
        <v>107667</v>
      </c>
      <c r="I12" s="8">
        <v>60460</v>
      </c>
      <c r="J12" s="8">
        <v>245456</v>
      </c>
      <c r="K12" s="8">
        <v>56833</v>
      </c>
      <c r="L12" s="8">
        <v>60324</v>
      </c>
      <c r="M12" s="8">
        <v>57371</v>
      </c>
      <c r="N12" s="8">
        <v>174528</v>
      </c>
      <c r="O12" s="8">
        <v>0</v>
      </c>
      <c r="P12" s="8">
        <v>65745</v>
      </c>
      <c r="Q12" s="8">
        <v>59116</v>
      </c>
      <c r="R12" s="8">
        <v>124861</v>
      </c>
      <c r="S12" s="8">
        <v>61152</v>
      </c>
      <c r="T12" s="8">
        <v>72487</v>
      </c>
      <c r="U12" s="8">
        <v>78478</v>
      </c>
      <c r="V12" s="8">
        <v>212117</v>
      </c>
      <c r="W12" s="8">
        <v>756962</v>
      </c>
      <c r="X12" s="8">
        <v>726580</v>
      </c>
      <c r="Y12" s="8">
        <v>30382</v>
      </c>
      <c r="Z12" s="2">
        <v>4.18</v>
      </c>
      <c r="AA12" s="6">
        <v>783850</v>
      </c>
    </row>
    <row r="13" spans="1:27" ht="13.5">
      <c r="A13" s="23" t="s">
        <v>40</v>
      </c>
      <c r="B13" s="29"/>
      <c r="C13" s="6">
        <v>5784133</v>
      </c>
      <c r="D13" s="6">
        <v>0</v>
      </c>
      <c r="E13" s="7">
        <v>5500000</v>
      </c>
      <c r="F13" s="8">
        <v>6400000</v>
      </c>
      <c r="G13" s="8">
        <v>576353</v>
      </c>
      <c r="H13" s="8">
        <v>564175</v>
      </c>
      <c r="I13" s="8">
        <v>728622</v>
      </c>
      <c r="J13" s="8">
        <v>1869150</v>
      </c>
      <c r="K13" s="8">
        <v>676050</v>
      </c>
      <c r="L13" s="8">
        <v>418019</v>
      </c>
      <c r="M13" s="8">
        <v>754933</v>
      </c>
      <c r="N13" s="8">
        <v>1849002</v>
      </c>
      <c r="O13" s="8">
        <v>0</v>
      </c>
      <c r="P13" s="8">
        <v>447919</v>
      </c>
      <c r="Q13" s="8">
        <v>703457</v>
      </c>
      <c r="R13" s="8">
        <v>1151376</v>
      </c>
      <c r="S13" s="8">
        <v>398841</v>
      </c>
      <c r="T13" s="8">
        <v>987302</v>
      </c>
      <c r="U13" s="8">
        <v>449659</v>
      </c>
      <c r="V13" s="8">
        <v>1835802</v>
      </c>
      <c r="W13" s="8">
        <v>6705330</v>
      </c>
      <c r="X13" s="8">
        <v>5500000</v>
      </c>
      <c r="Y13" s="8">
        <v>1205330</v>
      </c>
      <c r="Z13" s="2">
        <v>21.92</v>
      </c>
      <c r="AA13" s="6">
        <v>6400000</v>
      </c>
    </row>
    <row r="14" spans="1:27" ht="13.5">
      <c r="A14" s="23" t="s">
        <v>41</v>
      </c>
      <c r="B14" s="29"/>
      <c r="C14" s="6">
        <v>7293177</v>
      </c>
      <c r="D14" s="6">
        <v>0</v>
      </c>
      <c r="E14" s="7">
        <v>11500000</v>
      </c>
      <c r="F14" s="8">
        <v>5750000</v>
      </c>
      <c r="G14" s="8">
        <v>1080586</v>
      </c>
      <c r="H14" s="8">
        <v>1142901</v>
      </c>
      <c r="I14" s="8">
        <v>1036187</v>
      </c>
      <c r="J14" s="8">
        <v>3259674</v>
      </c>
      <c r="K14" s="8">
        <v>1086600</v>
      </c>
      <c r="L14" s="8">
        <v>1097951</v>
      </c>
      <c r="M14" s="8">
        <v>1689742</v>
      </c>
      <c r="N14" s="8">
        <v>3874293</v>
      </c>
      <c r="O14" s="8">
        <v>0</v>
      </c>
      <c r="P14" s="8">
        <v>954098</v>
      </c>
      <c r="Q14" s="8">
        <v>1856346</v>
      </c>
      <c r="R14" s="8">
        <v>2810444</v>
      </c>
      <c r="S14" s="8">
        <v>-45459</v>
      </c>
      <c r="T14" s="8">
        <v>-5359</v>
      </c>
      <c r="U14" s="8">
        <v>1474717</v>
      </c>
      <c r="V14" s="8">
        <v>1423899</v>
      </c>
      <c r="W14" s="8">
        <v>11368310</v>
      </c>
      <c r="X14" s="8">
        <v>11500000</v>
      </c>
      <c r="Y14" s="8">
        <v>-131690</v>
      </c>
      <c r="Z14" s="2">
        <v>-1.15</v>
      </c>
      <c r="AA14" s="6">
        <v>5750000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71373</v>
      </c>
      <c r="D16" s="6">
        <v>0</v>
      </c>
      <c r="E16" s="7">
        <v>47000</v>
      </c>
      <c r="F16" s="8">
        <v>58000</v>
      </c>
      <c r="G16" s="8">
        <v>3069</v>
      </c>
      <c r="H16" s="8">
        <v>2965</v>
      </c>
      <c r="I16" s="8">
        <v>16009</v>
      </c>
      <c r="J16" s="8">
        <v>22043</v>
      </c>
      <c r="K16" s="8">
        <v>3947</v>
      </c>
      <c r="L16" s="8">
        <v>1404</v>
      </c>
      <c r="M16" s="8">
        <v>6711</v>
      </c>
      <c r="N16" s="8">
        <v>12062</v>
      </c>
      <c r="O16" s="8">
        <v>0</v>
      </c>
      <c r="P16" s="8">
        <v>3912</v>
      </c>
      <c r="Q16" s="8">
        <v>4474</v>
      </c>
      <c r="R16" s="8">
        <v>8386</v>
      </c>
      <c r="S16" s="8">
        <v>11404</v>
      </c>
      <c r="T16" s="8">
        <v>2895</v>
      </c>
      <c r="U16" s="8">
        <v>526</v>
      </c>
      <c r="V16" s="8">
        <v>14825</v>
      </c>
      <c r="W16" s="8">
        <v>57316</v>
      </c>
      <c r="X16" s="8">
        <v>47000</v>
      </c>
      <c r="Y16" s="8">
        <v>10316</v>
      </c>
      <c r="Z16" s="2">
        <v>21.95</v>
      </c>
      <c r="AA16" s="6">
        <v>58000</v>
      </c>
    </row>
    <row r="17" spans="1:27" ht="13.5">
      <c r="A17" s="23" t="s">
        <v>44</v>
      </c>
      <c r="B17" s="29"/>
      <c r="C17" s="6">
        <v>3683193</v>
      </c>
      <c r="D17" s="6">
        <v>0</v>
      </c>
      <c r="E17" s="7">
        <v>5100000</v>
      </c>
      <c r="F17" s="8">
        <v>5240000</v>
      </c>
      <c r="G17" s="8">
        <v>1184468</v>
      </c>
      <c r="H17" s="8">
        <v>61046</v>
      </c>
      <c r="I17" s="8">
        <v>308019</v>
      </c>
      <c r="J17" s="8">
        <v>1553533</v>
      </c>
      <c r="K17" s="8">
        <v>407469</v>
      </c>
      <c r="L17" s="8">
        <v>214502</v>
      </c>
      <c r="M17" s="8">
        <v>514900</v>
      </c>
      <c r="N17" s="8">
        <v>1136871</v>
      </c>
      <c r="O17" s="8">
        <v>0</v>
      </c>
      <c r="P17" s="8">
        <v>796719</v>
      </c>
      <c r="Q17" s="8">
        <v>-250467</v>
      </c>
      <c r="R17" s="8">
        <v>546252</v>
      </c>
      <c r="S17" s="8">
        <v>528373</v>
      </c>
      <c r="T17" s="8">
        <v>99183</v>
      </c>
      <c r="U17" s="8">
        <v>302452</v>
      </c>
      <c r="V17" s="8">
        <v>930008</v>
      </c>
      <c r="W17" s="8">
        <v>4166664</v>
      </c>
      <c r="X17" s="8">
        <v>5100000</v>
      </c>
      <c r="Y17" s="8">
        <v>-933336</v>
      </c>
      <c r="Z17" s="2">
        <v>-18.3</v>
      </c>
      <c r="AA17" s="6">
        <v>5240000</v>
      </c>
    </row>
    <row r="18" spans="1:27" ht="13.5">
      <c r="A18" s="25" t="s">
        <v>45</v>
      </c>
      <c r="B18" s="24"/>
      <c r="C18" s="6">
        <v>324657</v>
      </c>
      <c r="D18" s="6">
        <v>0</v>
      </c>
      <c r="E18" s="7">
        <v>400000</v>
      </c>
      <c r="F18" s="8">
        <v>200000</v>
      </c>
      <c r="G18" s="8">
        <v>0</v>
      </c>
      <c r="H18" s="8">
        <v>0</v>
      </c>
      <c r="I18" s="8">
        <v>1638</v>
      </c>
      <c r="J18" s="8">
        <v>1638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1638</v>
      </c>
      <c r="X18" s="8">
        <v>400000</v>
      </c>
      <c r="Y18" s="8">
        <v>-398362</v>
      </c>
      <c r="Z18" s="2">
        <v>-99.59</v>
      </c>
      <c r="AA18" s="6">
        <v>200000</v>
      </c>
    </row>
    <row r="19" spans="1:27" ht="13.5">
      <c r="A19" s="23" t="s">
        <v>46</v>
      </c>
      <c r="B19" s="29"/>
      <c r="C19" s="6">
        <v>151384638</v>
      </c>
      <c r="D19" s="6">
        <v>0</v>
      </c>
      <c r="E19" s="7">
        <v>178190000</v>
      </c>
      <c r="F19" s="8">
        <v>178190000</v>
      </c>
      <c r="G19" s="8">
        <v>70401000</v>
      </c>
      <c r="H19" s="8">
        <v>1526000</v>
      </c>
      <c r="I19" s="8">
        <v>0</v>
      </c>
      <c r="J19" s="8">
        <v>71927000</v>
      </c>
      <c r="K19" s="8">
        <v>0</v>
      </c>
      <c r="L19" s="8">
        <v>56114000</v>
      </c>
      <c r="M19" s="8">
        <v>0</v>
      </c>
      <c r="N19" s="8">
        <v>56114000</v>
      </c>
      <c r="O19" s="8">
        <v>0</v>
      </c>
      <c r="P19" s="8">
        <v>444000</v>
      </c>
      <c r="Q19" s="8">
        <v>47076000</v>
      </c>
      <c r="R19" s="8">
        <v>47520000</v>
      </c>
      <c r="S19" s="8">
        <v>0</v>
      </c>
      <c r="T19" s="8">
        <v>0</v>
      </c>
      <c r="U19" s="8">
        <v>0</v>
      </c>
      <c r="V19" s="8">
        <v>0</v>
      </c>
      <c r="W19" s="8">
        <v>175561000</v>
      </c>
      <c r="X19" s="8">
        <v>178190000</v>
      </c>
      <c r="Y19" s="8">
        <v>-2629000</v>
      </c>
      <c r="Z19" s="2">
        <v>-1.48</v>
      </c>
      <c r="AA19" s="6">
        <v>178190000</v>
      </c>
    </row>
    <row r="20" spans="1:27" ht="13.5">
      <c r="A20" s="23" t="s">
        <v>47</v>
      </c>
      <c r="B20" s="29"/>
      <c r="C20" s="6">
        <v>1221746</v>
      </c>
      <c r="D20" s="6">
        <v>0</v>
      </c>
      <c r="E20" s="7">
        <v>4391107</v>
      </c>
      <c r="F20" s="26">
        <v>3500450</v>
      </c>
      <c r="G20" s="26">
        <v>82847</v>
      </c>
      <c r="H20" s="26">
        <v>-341389</v>
      </c>
      <c r="I20" s="26">
        <v>-218231</v>
      </c>
      <c r="J20" s="26">
        <v>-476773</v>
      </c>
      <c r="K20" s="26">
        <v>157698</v>
      </c>
      <c r="L20" s="26">
        <v>106464</v>
      </c>
      <c r="M20" s="26">
        <v>92784</v>
      </c>
      <c r="N20" s="26">
        <v>356946</v>
      </c>
      <c r="O20" s="26">
        <v>0</v>
      </c>
      <c r="P20" s="26">
        <v>140482</v>
      </c>
      <c r="Q20" s="26">
        <v>177456</v>
      </c>
      <c r="R20" s="26">
        <v>317938</v>
      </c>
      <c r="S20" s="26">
        <v>331558</v>
      </c>
      <c r="T20" s="26">
        <v>71163</v>
      </c>
      <c r="U20" s="26">
        <v>-62863</v>
      </c>
      <c r="V20" s="26">
        <v>339858</v>
      </c>
      <c r="W20" s="26">
        <v>537969</v>
      </c>
      <c r="X20" s="26">
        <v>4391367</v>
      </c>
      <c r="Y20" s="26">
        <v>-3853398</v>
      </c>
      <c r="Z20" s="27">
        <v>-87.75</v>
      </c>
      <c r="AA20" s="28">
        <v>3500450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500000</v>
      </c>
      <c r="F21" s="8">
        <v>250000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500000</v>
      </c>
      <c r="Y21" s="8">
        <v>-500000</v>
      </c>
      <c r="Z21" s="2">
        <v>-100</v>
      </c>
      <c r="AA21" s="6">
        <v>250000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201587989</v>
      </c>
      <c r="D22" s="33">
        <f>SUM(D5:D21)</f>
        <v>0</v>
      </c>
      <c r="E22" s="34">
        <f t="shared" si="0"/>
        <v>240309947</v>
      </c>
      <c r="F22" s="35">
        <f t="shared" si="0"/>
        <v>245709000</v>
      </c>
      <c r="G22" s="35">
        <f t="shared" si="0"/>
        <v>76113322</v>
      </c>
      <c r="H22" s="35">
        <f t="shared" si="0"/>
        <v>5798575</v>
      </c>
      <c r="I22" s="35">
        <f t="shared" si="0"/>
        <v>4663848</v>
      </c>
      <c r="J22" s="35">
        <f t="shared" si="0"/>
        <v>86575745</v>
      </c>
      <c r="K22" s="35">
        <f t="shared" si="0"/>
        <v>5107935</v>
      </c>
      <c r="L22" s="35">
        <f t="shared" si="0"/>
        <v>60748908</v>
      </c>
      <c r="M22" s="35">
        <f t="shared" si="0"/>
        <v>5846476</v>
      </c>
      <c r="N22" s="35">
        <f t="shared" si="0"/>
        <v>71703319</v>
      </c>
      <c r="O22" s="35">
        <f t="shared" si="0"/>
        <v>0</v>
      </c>
      <c r="P22" s="35">
        <f t="shared" si="0"/>
        <v>5477546</v>
      </c>
      <c r="Q22" s="35">
        <f t="shared" si="0"/>
        <v>52363660</v>
      </c>
      <c r="R22" s="35">
        <f t="shared" si="0"/>
        <v>57841206</v>
      </c>
      <c r="S22" s="35">
        <f t="shared" si="0"/>
        <v>3930304</v>
      </c>
      <c r="T22" s="35">
        <f t="shared" si="0"/>
        <v>4048893</v>
      </c>
      <c r="U22" s="35">
        <f t="shared" si="0"/>
        <v>4964693</v>
      </c>
      <c r="V22" s="35">
        <f t="shared" si="0"/>
        <v>12943890</v>
      </c>
      <c r="W22" s="35">
        <f t="shared" si="0"/>
        <v>229064160</v>
      </c>
      <c r="X22" s="35">
        <f t="shared" si="0"/>
        <v>240309947</v>
      </c>
      <c r="Y22" s="35">
        <f t="shared" si="0"/>
        <v>-11245787</v>
      </c>
      <c r="Z22" s="36">
        <f>+IF(X22&lt;&gt;0,+(Y22/X22)*100,0)</f>
        <v>-4.6797010029718</v>
      </c>
      <c r="AA22" s="33">
        <f>SUM(AA5:AA21)</f>
        <v>245709000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89400044</v>
      </c>
      <c r="D25" s="6">
        <v>0</v>
      </c>
      <c r="E25" s="7">
        <v>94994660</v>
      </c>
      <c r="F25" s="8">
        <v>95446656</v>
      </c>
      <c r="G25" s="8">
        <v>7609552</v>
      </c>
      <c r="H25" s="8">
        <v>7433092</v>
      </c>
      <c r="I25" s="8">
        <v>7390711</v>
      </c>
      <c r="J25" s="8">
        <v>22433355</v>
      </c>
      <c r="K25" s="8">
        <v>7485515</v>
      </c>
      <c r="L25" s="8">
        <v>7291575</v>
      </c>
      <c r="M25" s="8">
        <v>7943609</v>
      </c>
      <c r="N25" s="8">
        <v>22720699</v>
      </c>
      <c r="O25" s="8">
        <v>0</v>
      </c>
      <c r="P25" s="8">
        <v>7643552</v>
      </c>
      <c r="Q25" s="8">
        <v>7462611</v>
      </c>
      <c r="R25" s="8">
        <v>15106163</v>
      </c>
      <c r="S25" s="8">
        <v>7615902</v>
      </c>
      <c r="T25" s="8">
        <v>7678769</v>
      </c>
      <c r="U25" s="8">
        <v>8065581</v>
      </c>
      <c r="V25" s="8">
        <v>23360252</v>
      </c>
      <c r="W25" s="8">
        <v>83620469</v>
      </c>
      <c r="X25" s="8">
        <v>94994662</v>
      </c>
      <c r="Y25" s="8">
        <v>-11374193</v>
      </c>
      <c r="Z25" s="2">
        <v>-11.97</v>
      </c>
      <c r="AA25" s="6">
        <v>95446656</v>
      </c>
    </row>
    <row r="26" spans="1:27" ht="13.5">
      <c r="A26" s="25" t="s">
        <v>52</v>
      </c>
      <c r="B26" s="24"/>
      <c r="C26" s="6">
        <v>16980056</v>
      </c>
      <c r="D26" s="6">
        <v>0</v>
      </c>
      <c r="E26" s="7">
        <v>16944916</v>
      </c>
      <c r="F26" s="8">
        <v>16944232</v>
      </c>
      <c r="G26" s="8">
        <v>1351579</v>
      </c>
      <c r="H26" s="8">
        <v>1351579</v>
      </c>
      <c r="I26" s="8">
        <v>1415911</v>
      </c>
      <c r="J26" s="8">
        <v>4119069</v>
      </c>
      <c r="K26" s="8">
        <v>1380697</v>
      </c>
      <c r="L26" s="8">
        <v>1361547</v>
      </c>
      <c r="M26" s="8">
        <v>1361549</v>
      </c>
      <c r="N26" s="8">
        <v>4103793</v>
      </c>
      <c r="O26" s="8">
        <v>0</v>
      </c>
      <c r="P26" s="8">
        <v>1342707</v>
      </c>
      <c r="Q26" s="8">
        <v>1342722</v>
      </c>
      <c r="R26" s="8">
        <v>2685429</v>
      </c>
      <c r="S26" s="8">
        <v>1416125</v>
      </c>
      <c r="T26" s="8">
        <v>1454740</v>
      </c>
      <c r="U26" s="8">
        <v>1454744</v>
      </c>
      <c r="V26" s="8">
        <v>4325609</v>
      </c>
      <c r="W26" s="8">
        <v>15233900</v>
      </c>
      <c r="X26" s="8">
        <v>16944232</v>
      </c>
      <c r="Y26" s="8">
        <v>-1710332</v>
      </c>
      <c r="Z26" s="2">
        <v>-10.09</v>
      </c>
      <c r="AA26" s="6">
        <v>16944232</v>
      </c>
    </row>
    <row r="27" spans="1:27" ht="13.5">
      <c r="A27" s="25" t="s">
        <v>53</v>
      </c>
      <c r="B27" s="24"/>
      <c r="C27" s="6">
        <v>28449727</v>
      </c>
      <c r="D27" s="6">
        <v>0</v>
      </c>
      <c r="E27" s="7">
        <v>20000000</v>
      </c>
      <c r="F27" s="8">
        <v>20000000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20000000</v>
      </c>
      <c r="Y27" s="8">
        <v>-20000000</v>
      </c>
      <c r="Z27" s="2">
        <v>-100</v>
      </c>
      <c r="AA27" s="6">
        <v>20000000</v>
      </c>
    </row>
    <row r="28" spans="1:27" ht="13.5">
      <c r="A28" s="25" t="s">
        <v>54</v>
      </c>
      <c r="B28" s="24"/>
      <c r="C28" s="6">
        <v>22503056</v>
      </c>
      <c r="D28" s="6">
        <v>0</v>
      </c>
      <c r="E28" s="7">
        <v>30000000</v>
      </c>
      <c r="F28" s="8">
        <v>30000000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30000000</v>
      </c>
      <c r="Y28" s="8">
        <v>-30000000</v>
      </c>
      <c r="Z28" s="2">
        <v>-100</v>
      </c>
      <c r="AA28" s="6">
        <v>30000000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450000</v>
      </c>
      <c r="Y29" s="8">
        <v>-450000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14690113</v>
      </c>
      <c r="D31" s="6">
        <v>0</v>
      </c>
      <c r="E31" s="7">
        <v>7555000</v>
      </c>
      <c r="F31" s="8">
        <v>6982496</v>
      </c>
      <c r="G31" s="8">
        <v>160544</v>
      </c>
      <c r="H31" s="8">
        <v>42909</v>
      </c>
      <c r="I31" s="8">
        <v>938521</v>
      </c>
      <c r="J31" s="8">
        <v>1141974</v>
      </c>
      <c r="K31" s="8">
        <v>226320</v>
      </c>
      <c r="L31" s="8">
        <v>387042</v>
      </c>
      <c r="M31" s="8">
        <v>156718</v>
      </c>
      <c r="N31" s="8">
        <v>770080</v>
      </c>
      <c r="O31" s="8">
        <v>0</v>
      </c>
      <c r="P31" s="8">
        <v>400885</v>
      </c>
      <c r="Q31" s="8">
        <v>179089</v>
      </c>
      <c r="R31" s="8">
        <v>579974</v>
      </c>
      <c r="S31" s="8">
        <v>61497</v>
      </c>
      <c r="T31" s="8">
        <v>139971</v>
      </c>
      <c r="U31" s="8">
        <v>374348</v>
      </c>
      <c r="V31" s="8">
        <v>575816</v>
      </c>
      <c r="W31" s="8">
        <v>3067844</v>
      </c>
      <c r="X31" s="8">
        <v>7555000</v>
      </c>
      <c r="Y31" s="8">
        <v>-4487156</v>
      </c>
      <c r="Z31" s="2">
        <v>-59.39</v>
      </c>
      <c r="AA31" s="6">
        <v>6982496</v>
      </c>
    </row>
    <row r="32" spans="1:27" ht="13.5">
      <c r="A32" s="25" t="s">
        <v>58</v>
      </c>
      <c r="B32" s="24"/>
      <c r="C32" s="6">
        <v>426898</v>
      </c>
      <c r="D32" s="6">
        <v>0</v>
      </c>
      <c r="E32" s="7">
        <v>12050000</v>
      </c>
      <c r="F32" s="8">
        <v>9058213</v>
      </c>
      <c r="G32" s="8">
        <v>600298</v>
      </c>
      <c r="H32" s="8">
        <v>117633</v>
      </c>
      <c r="I32" s="8">
        <v>599727</v>
      </c>
      <c r="J32" s="8">
        <v>1317658</v>
      </c>
      <c r="K32" s="8">
        <v>216414</v>
      </c>
      <c r="L32" s="8">
        <v>360745</v>
      </c>
      <c r="M32" s="8">
        <v>58888</v>
      </c>
      <c r="N32" s="8">
        <v>636047</v>
      </c>
      <c r="O32" s="8">
        <v>0</v>
      </c>
      <c r="P32" s="8">
        <v>385335</v>
      </c>
      <c r="Q32" s="8">
        <v>403706</v>
      </c>
      <c r="R32" s="8">
        <v>789041</v>
      </c>
      <c r="S32" s="8">
        <v>106877</v>
      </c>
      <c r="T32" s="8">
        <v>150218</v>
      </c>
      <c r="U32" s="8">
        <v>2772552</v>
      </c>
      <c r="V32" s="8">
        <v>3029647</v>
      </c>
      <c r="W32" s="8">
        <v>5772393</v>
      </c>
      <c r="X32" s="8">
        <v>12050000</v>
      </c>
      <c r="Y32" s="8">
        <v>-6277607</v>
      </c>
      <c r="Z32" s="2">
        <v>-52.1</v>
      </c>
      <c r="AA32" s="6">
        <v>9058213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47457548</v>
      </c>
      <c r="D34" s="6">
        <v>0</v>
      </c>
      <c r="E34" s="7">
        <v>53893874</v>
      </c>
      <c r="F34" s="8">
        <v>60382690</v>
      </c>
      <c r="G34" s="8">
        <v>2940667</v>
      </c>
      <c r="H34" s="8">
        <v>3987131</v>
      </c>
      <c r="I34" s="8">
        <v>3556176</v>
      </c>
      <c r="J34" s="8">
        <v>10483974</v>
      </c>
      <c r="K34" s="8">
        <v>4562300</v>
      </c>
      <c r="L34" s="8">
        <v>3905829</v>
      </c>
      <c r="M34" s="8">
        <v>4779505</v>
      </c>
      <c r="N34" s="8">
        <v>13247634</v>
      </c>
      <c r="O34" s="8">
        <v>0</v>
      </c>
      <c r="P34" s="8">
        <v>3113406</v>
      </c>
      <c r="Q34" s="8">
        <v>5296946</v>
      </c>
      <c r="R34" s="8">
        <v>8410352</v>
      </c>
      <c r="S34" s="8">
        <v>4095069</v>
      </c>
      <c r="T34" s="8">
        <v>5375073</v>
      </c>
      <c r="U34" s="8">
        <v>7311990</v>
      </c>
      <c r="V34" s="8">
        <v>16782132</v>
      </c>
      <c r="W34" s="8">
        <v>48924092</v>
      </c>
      <c r="X34" s="8">
        <v>53443874</v>
      </c>
      <c r="Y34" s="8">
        <v>-4519782</v>
      </c>
      <c r="Z34" s="2">
        <v>-8.46</v>
      </c>
      <c r="AA34" s="6">
        <v>60382690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219907442</v>
      </c>
      <c r="D36" s="33">
        <f>SUM(D25:D35)</f>
        <v>0</v>
      </c>
      <c r="E36" s="34">
        <f t="shared" si="1"/>
        <v>235438450</v>
      </c>
      <c r="F36" s="35">
        <f t="shared" si="1"/>
        <v>238814287</v>
      </c>
      <c r="G36" s="35">
        <f t="shared" si="1"/>
        <v>12662640</v>
      </c>
      <c r="H36" s="35">
        <f t="shared" si="1"/>
        <v>12932344</v>
      </c>
      <c r="I36" s="35">
        <f t="shared" si="1"/>
        <v>13901046</v>
      </c>
      <c r="J36" s="35">
        <f t="shared" si="1"/>
        <v>39496030</v>
      </c>
      <c r="K36" s="35">
        <f t="shared" si="1"/>
        <v>13871246</v>
      </c>
      <c r="L36" s="35">
        <f t="shared" si="1"/>
        <v>13306738</v>
      </c>
      <c r="M36" s="35">
        <f t="shared" si="1"/>
        <v>14300269</v>
      </c>
      <c r="N36" s="35">
        <f t="shared" si="1"/>
        <v>41478253</v>
      </c>
      <c r="O36" s="35">
        <f t="shared" si="1"/>
        <v>0</v>
      </c>
      <c r="P36" s="35">
        <f t="shared" si="1"/>
        <v>12885885</v>
      </c>
      <c r="Q36" s="35">
        <f t="shared" si="1"/>
        <v>14685074</v>
      </c>
      <c r="R36" s="35">
        <f t="shared" si="1"/>
        <v>27570959</v>
      </c>
      <c r="S36" s="35">
        <f t="shared" si="1"/>
        <v>13295470</v>
      </c>
      <c r="T36" s="35">
        <f t="shared" si="1"/>
        <v>14798771</v>
      </c>
      <c r="U36" s="35">
        <f t="shared" si="1"/>
        <v>19979215</v>
      </c>
      <c r="V36" s="35">
        <f t="shared" si="1"/>
        <v>48073456</v>
      </c>
      <c r="W36" s="35">
        <f t="shared" si="1"/>
        <v>156618698</v>
      </c>
      <c r="X36" s="35">
        <f t="shared" si="1"/>
        <v>235437768</v>
      </c>
      <c r="Y36" s="35">
        <f t="shared" si="1"/>
        <v>-78819070</v>
      </c>
      <c r="Z36" s="36">
        <f>+IF(X36&lt;&gt;0,+(Y36/X36)*100,0)</f>
        <v>-33.47766616611826</v>
      </c>
      <c r="AA36" s="33">
        <f>SUM(AA25:AA35)</f>
        <v>238814287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-18319453</v>
      </c>
      <c r="D38" s="46">
        <f>+D22-D36</f>
        <v>0</v>
      </c>
      <c r="E38" s="47">
        <f t="shared" si="2"/>
        <v>4871497</v>
      </c>
      <c r="F38" s="48">
        <f t="shared" si="2"/>
        <v>6894713</v>
      </c>
      <c r="G38" s="48">
        <f t="shared" si="2"/>
        <v>63450682</v>
      </c>
      <c r="H38" s="48">
        <f t="shared" si="2"/>
        <v>-7133769</v>
      </c>
      <c r="I38" s="48">
        <f t="shared" si="2"/>
        <v>-9237198</v>
      </c>
      <c r="J38" s="48">
        <f t="shared" si="2"/>
        <v>47079715</v>
      </c>
      <c r="K38" s="48">
        <f t="shared" si="2"/>
        <v>-8763311</v>
      </c>
      <c r="L38" s="48">
        <f t="shared" si="2"/>
        <v>47442170</v>
      </c>
      <c r="M38" s="48">
        <f t="shared" si="2"/>
        <v>-8453793</v>
      </c>
      <c r="N38" s="48">
        <f t="shared" si="2"/>
        <v>30225066</v>
      </c>
      <c r="O38" s="48">
        <f t="shared" si="2"/>
        <v>0</v>
      </c>
      <c r="P38" s="48">
        <f t="shared" si="2"/>
        <v>-7408339</v>
      </c>
      <c r="Q38" s="48">
        <f t="shared" si="2"/>
        <v>37678586</v>
      </c>
      <c r="R38" s="48">
        <f t="shared" si="2"/>
        <v>30270247</v>
      </c>
      <c r="S38" s="48">
        <f t="shared" si="2"/>
        <v>-9365166</v>
      </c>
      <c r="T38" s="48">
        <f t="shared" si="2"/>
        <v>-10749878</v>
      </c>
      <c r="U38" s="48">
        <f t="shared" si="2"/>
        <v>-15014522</v>
      </c>
      <c r="V38" s="48">
        <f t="shared" si="2"/>
        <v>-35129566</v>
      </c>
      <c r="W38" s="48">
        <f t="shared" si="2"/>
        <v>72445462</v>
      </c>
      <c r="X38" s="48">
        <f>IF(F22=F36,0,X22-X36)</f>
        <v>4872179</v>
      </c>
      <c r="Y38" s="48">
        <f t="shared" si="2"/>
        <v>67573283</v>
      </c>
      <c r="Z38" s="49">
        <f>+IF(X38&lt;&gt;0,+(Y38/X38)*100,0)</f>
        <v>1386.9211907033794</v>
      </c>
      <c r="AA38" s="46">
        <f>+AA22-AA36</f>
        <v>6894713</v>
      </c>
    </row>
    <row r="39" spans="1:27" ht="13.5">
      <c r="A39" s="23" t="s">
        <v>64</v>
      </c>
      <c r="B39" s="29"/>
      <c r="C39" s="6">
        <v>64626290</v>
      </c>
      <c r="D39" s="6">
        <v>0</v>
      </c>
      <c r="E39" s="7">
        <v>66046000</v>
      </c>
      <c r="F39" s="8">
        <v>81028000</v>
      </c>
      <c r="G39" s="8">
        <v>35678000</v>
      </c>
      <c r="H39" s="8">
        <v>0</v>
      </c>
      <c r="I39" s="8">
        <v>2500000</v>
      </c>
      <c r="J39" s="8">
        <v>38178000</v>
      </c>
      <c r="K39" s="8">
        <v>0</v>
      </c>
      <c r="L39" s="8">
        <v>2500000</v>
      </c>
      <c r="M39" s="8">
        <v>18901000</v>
      </c>
      <c r="N39" s="8">
        <v>21401000</v>
      </c>
      <c r="O39" s="8">
        <v>0</v>
      </c>
      <c r="P39" s="8">
        <v>0</v>
      </c>
      <c r="Q39" s="8">
        <v>21449000</v>
      </c>
      <c r="R39" s="8">
        <v>21449000</v>
      </c>
      <c r="S39" s="8">
        <v>0</v>
      </c>
      <c r="T39" s="8">
        <v>0</v>
      </c>
      <c r="U39" s="8">
        <v>0</v>
      </c>
      <c r="V39" s="8">
        <v>0</v>
      </c>
      <c r="W39" s="8">
        <v>81028000</v>
      </c>
      <c r="X39" s="8">
        <v>66046000</v>
      </c>
      <c r="Y39" s="8">
        <v>14982000</v>
      </c>
      <c r="Z39" s="2">
        <v>22.68</v>
      </c>
      <c r="AA39" s="6">
        <v>81028000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46306837</v>
      </c>
      <c r="D42" s="55">
        <f>SUM(D38:D41)</f>
        <v>0</v>
      </c>
      <c r="E42" s="56">
        <f t="shared" si="3"/>
        <v>70917497</v>
      </c>
      <c r="F42" s="57">
        <f t="shared" si="3"/>
        <v>87922713</v>
      </c>
      <c r="G42" s="57">
        <f t="shared" si="3"/>
        <v>99128682</v>
      </c>
      <c r="H42" s="57">
        <f t="shared" si="3"/>
        <v>-7133769</v>
      </c>
      <c r="I42" s="57">
        <f t="shared" si="3"/>
        <v>-6737198</v>
      </c>
      <c r="J42" s="57">
        <f t="shared" si="3"/>
        <v>85257715</v>
      </c>
      <c r="K42" s="57">
        <f t="shared" si="3"/>
        <v>-8763311</v>
      </c>
      <c r="L42" s="57">
        <f t="shared" si="3"/>
        <v>49942170</v>
      </c>
      <c r="M42" s="57">
        <f t="shared" si="3"/>
        <v>10447207</v>
      </c>
      <c r="N42" s="57">
        <f t="shared" si="3"/>
        <v>51626066</v>
      </c>
      <c r="O42" s="57">
        <f t="shared" si="3"/>
        <v>0</v>
      </c>
      <c r="P42" s="57">
        <f t="shared" si="3"/>
        <v>-7408339</v>
      </c>
      <c r="Q42" s="57">
        <f t="shared" si="3"/>
        <v>59127586</v>
      </c>
      <c r="R42" s="57">
        <f t="shared" si="3"/>
        <v>51719247</v>
      </c>
      <c r="S42" s="57">
        <f t="shared" si="3"/>
        <v>-9365166</v>
      </c>
      <c r="T42" s="57">
        <f t="shared" si="3"/>
        <v>-10749878</v>
      </c>
      <c r="U42" s="57">
        <f t="shared" si="3"/>
        <v>-15014522</v>
      </c>
      <c r="V42" s="57">
        <f t="shared" si="3"/>
        <v>-35129566</v>
      </c>
      <c r="W42" s="57">
        <f t="shared" si="3"/>
        <v>153473462</v>
      </c>
      <c r="X42" s="57">
        <f t="shared" si="3"/>
        <v>70918179</v>
      </c>
      <c r="Y42" s="57">
        <f t="shared" si="3"/>
        <v>82555283</v>
      </c>
      <c r="Z42" s="58">
        <f>+IF(X42&lt;&gt;0,+(Y42/X42)*100,0)</f>
        <v>116.40919742172173</v>
      </c>
      <c r="AA42" s="55">
        <f>SUM(AA38:AA41)</f>
        <v>87922713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46306837</v>
      </c>
      <c r="D44" s="63">
        <f>+D42-D43</f>
        <v>0</v>
      </c>
      <c r="E44" s="64">
        <f t="shared" si="4"/>
        <v>70917497</v>
      </c>
      <c r="F44" s="65">
        <f t="shared" si="4"/>
        <v>87922713</v>
      </c>
      <c r="G44" s="65">
        <f t="shared" si="4"/>
        <v>99128682</v>
      </c>
      <c r="H44" s="65">
        <f t="shared" si="4"/>
        <v>-7133769</v>
      </c>
      <c r="I44" s="65">
        <f t="shared" si="4"/>
        <v>-6737198</v>
      </c>
      <c r="J44" s="65">
        <f t="shared" si="4"/>
        <v>85257715</v>
      </c>
      <c r="K44" s="65">
        <f t="shared" si="4"/>
        <v>-8763311</v>
      </c>
      <c r="L44" s="65">
        <f t="shared" si="4"/>
        <v>49942170</v>
      </c>
      <c r="M44" s="65">
        <f t="shared" si="4"/>
        <v>10447207</v>
      </c>
      <c r="N44" s="65">
        <f t="shared" si="4"/>
        <v>51626066</v>
      </c>
      <c r="O44" s="65">
        <f t="shared" si="4"/>
        <v>0</v>
      </c>
      <c r="P44" s="65">
        <f t="shared" si="4"/>
        <v>-7408339</v>
      </c>
      <c r="Q44" s="65">
        <f t="shared" si="4"/>
        <v>59127586</v>
      </c>
      <c r="R44" s="65">
        <f t="shared" si="4"/>
        <v>51719247</v>
      </c>
      <c r="S44" s="65">
        <f t="shared" si="4"/>
        <v>-9365166</v>
      </c>
      <c r="T44" s="65">
        <f t="shared" si="4"/>
        <v>-10749878</v>
      </c>
      <c r="U44" s="65">
        <f t="shared" si="4"/>
        <v>-15014522</v>
      </c>
      <c r="V44" s="65">
        <f t="shared" si="4"/>
        <v>-35129566</v>
      </c>
      <c r="W44" s="65">
        <f t="shared" si="4"/>
        <v>153473462</v>
      </c>
      <c r="X44" s="65">
        <f t="shared" si="4"/>
        <v>70918179</v>
      </c>
      <c r="Y44" s="65">
        <f t="shared" si="4"/>
        <v>82555283</v>
      </c>
      <c r="Z44" s="66">
        <f>+IF(X44&lt;&gt;0,+(Y44/X44)*100,0)</f>
        <v>116.40919742172173</v>
      </c>
      <c r="AA44" s="63">
        <f>+AA42-AA43</f>
        <v>87922713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46306837</v>
      </c>
      <c r="D46" s="55">
        <f>SUM(D44:D45)</f>
        <v>0</v>
      </c>
      <c r="E46" s="56">
        <f t="shared" si="5"/>
        <v>70917497</v>
      </c>
      <c r="F46" s="57">
        <f t="shared" si="5"/>
        <v>87922713</v>
      </c>
      <c r="G46" s="57">
        <f t="shared" si="5"/>
        <v>99128682</v>
      </c>
      <c r="H46" s="57">
        <f t="shared" si="5"/>
        <v>-7133769</v>
      </c>
      <c r="I46" s="57">
        <f t="shared" si="5"/>
        <v>-6737198</v>
      </c>
      <c r="J46" s="57">
        <f t="shared" si="5"/>
        <v>85257715</v>
      </c>
      <c r="K46" s="57">
        <f t="shared" si="5"/>
        <v>-8763311</v>
      </c>
      <c r="L46" s="57">
        <f t="shared" si="5"/>
        <v>49942170</v>
      </c>
      <c r="M46" s="57">
        <f t="shared" si="5"/>
        <v>10447207</v>
      </c>
      <c r="N46" s="57">
        <f t="shared" si="5"/>
        <v>51626066</v>
      </c>
      <c r="O46" s="57">
        <f t="shared" si="5"/>
        <v>0</v>
      </c>
      <c r="P46" s="57">
        <f t="shared" si="5"/>
        <v>-7408339</v>
      </c>
      <c r="Q46" s="57">
        <f t="shared" si="5"/>
        <v>59127586</v>
      </c>
      <c r="R46" s="57">
        <f t="shared" si="5"/>
        <v>51719247</v>
      </c>
      <c r="S46" s="57">
        <f t="shared" si="5"/>
        <v>-9365166</v>
      </c>
      <c r="T46" s="57">
        <f t="shared" si="5"/>
        <v>-10749878</v>
      </c>
      <c r="U46" s="57">
        <f t="shared" si="5"/>
        <v>-15014522</v>
      </c>
      <c r="V46" s="57">
        <f t="shared" si="5"/>
        <v>-35129566</v>
      </c>
      <c r="W46" s="57">
        <f t="shared" si="5"/>
        <v>153473462</v>
      </c>
      <c r="X46" s="57">
        <f t="shared" si="5"/>
        <v>70918179</v>
      </c>
      <c r="Y46" s="57">
        <f t="shared" si="5"/>
        <v>82555283</v>
      </c>
      <c r="Z46" s="58">
        <f>+IF(X46&lt;&gt;0,+(Y46/X46)*100,0)</f>
        <v>116.40919742172173</v>
      </c>
      <c r="AA46" s="55">
        <f>SUM(AA44:AA45)</f>
        <v>87922713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46306837</v>
      </c>
      <c r="D48" s="71">
        <f>SUM(D46:D47)</f>
        <v>0</v>
      </c>
      <c r="E48" s="72">
        <f t="shared" si="6"/>
        <v>70917497</v>
      </c>
      <c r="F48" s="73">
        <f t="shared" si="6"/>
        <v>87922713</v>
      </c>
      <c r="G48" s="73">
        <f t="shared" si="6"/>
        <v>99128682</v>
      </c>
      <c r="H48" s="74">
        <f t="shared" si="6"/>
        <v>-7133769</v>
      </c>
      <c r="I48" s="74">
        <f t="shared" si="6"/>
        <v>-6737198</v>
      </c>
      <c r="J48" s="74">
        <f t="shared" si="6"/>
        <v>85257715</v>
      </c>
      <c r="K48" s="74">
        <f t="shared" si="6"/>
        <v>-8763311</v>
      </c>
      <c r="L48" s="74">
        <f t="shared" si="6"/>
        <v>49942170</v>
      </c>
      <c r="M48" s="73">
        <f t="shared" si="6"/>
        <v>10447207</v>
      </c>
      <c r="N48" s="73">
        <f t="shared" si="6"/>
        <v>51626066</v>
      </c>
      <c r="O48" s="74">
        <f t="shared" si="6"/>
        <v>0</v>
      </c>
      <c r="P48" s="74">
        <f t="shared" si="6"/>
        <v>-7408339</v>
      </c>
      <c r="Q48" s="74">
        <f t="shared" si="6"/>
        <v>59127586</v>
      </c>
      <c r="R48" s="74">
        <f t="shared" si="6"/>
        <v>51719247</v>
      </c>
      <c r="S48" s="74">
        <f t="shared" si="6"/>
        <v>-9365166</v>
      </c>
      <c r="T48" s="73">
        <f t="shared" si="6"/>
        <v>-10749878</v>
      </c>
      <c r="U48" s="73">
        <f t="shared" si="6"/>
        <v>-15014522</v>
      </c>
      <c r="V48" s="74">
        <f t="shared" si="6"/>
        <v>-35129566</v>
      </c>
      <c r="W48" s="74">
        <f t="shared" si="6"/>
        <v>153473462</v>
      </c>
      <c r="X48" s="74">
        <f t="shared" si="6"/>
        <v>70918179</v>
      </c>
      <c r="Y48" s="74">
        <f t="shared" si="6"/>
        <v>82555283</v>
      </c>
      <c r="Z48" s="75">
        <f>+IF(X48&lt;&gt;0,+(Y48/X48)*100,0)</f>
        <v>116.40919742172173</v>
      </c>
      <c r="AA48" s="76">
        <f>SUM(AA46:AA47)</f>
        <v>87922713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8633560</v>
      </c>
      <c r="D5" s="6">
        <v>0</v>
      </c>
      <c r="E5" s="7">
        <v>6355008</v>
      </c>
      <c r="F5" s="8">
        <v>6355008</v>
      </c>
      <c r="G5" s="8">
        <v>753069</v>
      </c>
      <c r="H5" s="8">
        <v>735810</v>
      </c>
      <c r="I5" s="8">
        <v>710216</v>
      </c>
      <c r="J5" s="8">
        <v>2199095</v>
      </c>
      <c r="K5" s="8">
        <v>735973</v>
      </c>
      <c r="L5" s="8">
        <v>679489</v>
      </c>
      <c r="M5" s="8">
        <v>813106</v>
      </c>
      <c r="N5" s="8">
        <v>2228568</v>
      </c>
      <c r="O5" s="8">
        <v>755953</v>
      </c>
      <c r="P5" s="8">
        <v>704698</v>
      </c>
      <c r="Q5" s="8">
        <v>690489</v>
      </c>
      <c r="R5" s="8">
        <v>2151140</v>
      </c>
      <c r="S5" s="8">
        <v>669087</v>
      </c>
      <c r="T5" s="8">
        <v>680459</v>
      </c>
      <c r="U5" s="8">
        <v>728965</v>
      </c>
      <c r="V5" s="8">
        <v>2078511</v>
      </c>
      <c r="W5" s="8">
        <v>8657314</v>
      </c>
      <c r="X5" s="8">
        <v>6354687</v>
      </c>
      <c r="Y5" s="8">
        <v>2302627</v>
      </c>
      <c r="Z5" s="2">
        <v>36.24</v>
      </c>
      <c r="AA5" s="6">
        <v>6355008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10504272</v>
      </c>
      <c r="D7" s="6">
        <v>0</v>
      </c>
      <c r="E7" s="7">
        <v>13699641</v>
      </c>
      <c r="F7" s="8">
        <v>15906477</v>
      </c>
      <c r="G7" s="8">
        <v>1155743</v>
      </c>
      <c r="H7" s="8">
        <v>1233161</v>
      </c>
      <c r="I7" s="8">
        <v>1132509</v>
      </c>
      <c r="J7" s="8">
        <v>3521413</v>
      </c>
      <c r="K7" s="8">
        <v>1191319</v>
      </c>
      <c r="L7" s="8">
        <v>975252</v>
      </c>
      <c r="M7" s="8">
        <v>819702</v>
      </c>
      <c r="N7" s="8">
        <v>2986273</v>
      </c>
      <c r="O7" s="8">
        <v>373512</v>
      </c>
      <c r="P7" s="8">
        <v>733419</v>
      </c>
      <c r="Q7" s="8">
        <v>687191</v>
      </c>
      <c r="R7" s="8">
        <v>1794122</v>
      </c>
      <c r="S7" s="8">
        <v>249257</v>
      </c>
      <c r="T7" s="8">
        <v>198210</v>
      </c>
      <c r="U7" s="8">
        <v>685966</v>
      </c>
      <c r="V7" s="8">
        <v>1133433</v>
      </c>
      <c r="W7" s="8">
        <v>9435241</v>
      </c>
      <c r="X7" s="8">
        <v>15906476</v>
      </c>
      <c r="Y7" s="8">
        <v>-6471235</v>
      </c>
      <c r="Z7" s="2">
        <v>-40.68</v>
      </c>
      <c r="AA7" s="6">
        <v>15906477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3500092</v>
      </c>
      <c r="D10" s="6">
        <v>0</v>
      </c>
      <c r="E10" s="7">
        <v>2971476</v>
      </c>
      <c r="F10" s="26">
        <v>4092948</v>
      </c>
      <c r="G10" s="26">
        <v>299933</v>
      </c>
      <c r="H10" s="26">
        <v>296628</v>
      </c>
      <c r="I10" s="26">
        <v>301349</v>
      </c>
      <c r="J10" s="26">
        <v>897910</v>
      </c>
      <c r="K10" s="26">
        <v>297896</v>
      </c>
      <c r="L10" s="26">
        <v>294680</v>
      </c>
      <c r="M10" s="26">
        <v>293290</v>
      </c>
      <c r="N10" s="26">
        <v>885866</v>
      </c>
      <c r="O10" s="26">
        <v>295565</v>
      </c>
      <c r="P10" s="26">
        <v>291218</v>
      </c>
      <c r="Q10" s="26">
        <v>300378</v>
      </c>
      <c r="R10" s="26">
        <v>887161</v>
      </c>
      <c r="S10" s="26">
        <v>290944</v>
      </c>
      <c r="T10" s="26">
        <v>281666</v>
      </c>
      <c r="U10" s="26">
        <v>259558</v>
      </c>
      <c r="V10" s="26">
        <v>832168</v>
      </c>
      <c r="W10" s="26">
        <v>3503105</v>
      </c>
      <c r="X10" s="26">
        <v>4093373</v>
      </c>
      <c r="Y10" s="26">
        <v>-590268</v>
      </c>
      <c r="Z10" s="27">
        <v>-14.42</v>
      </c>
      <c r="AA10" s="28">
        <v>4092948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111364</v>
      </c>
      <c r="D12" s="6">
        <v>0</v>
      </c>
      <c r="E12" s="7">
        <v>223020</v>
      </c>
      <c r="F12" s="8">
        <v>123020</v>
      </c>
      <c r="G12" s="8">
        <v>5947</v>
      </c>
      <c r="H12" s="8">
        <v>8418</v>
      </c>
      <c r="I12" s="8">
        <v>8075</v>
      </c>
      <c r="J12" s="8">
        <v>22440</v>
      </c>
      <c r="K12" s="8">
        <v>1735</v>
      </c>
      <c r="L12" s="8">
        <v>5961</v>
      </c>
      <c r="M12" s="8">
        <v>3518</v>
      </c>
      <c r="N12" s="8">
        <v>11214</v>
      </c>
      <c r="O12" s="8">
        <v>11383</v>
      </c>
      <c r="P12" s="8">
        <v>14453</v>
      </c>
      <c r="Q12" s="8">
        <v>11160</v>
      </c>
      <c r="R12" s="8">
        <v>36996</v>
      </c>
      <c r="S12" s="8">
        <v>8689</v>
      </c>
      <c r="T12" s="8">
        <v>10086</v>
      </c>
      <c r="U12" s="8">
        <v>8404</v>
      </c>
      <c r="V12" s="8">
        <v>27179</v>
      </c>
      <c r="W12" s="8">
        <v>97829</v>
      </c>
      <c r="X12" s="8">
        <v>222774</v>
      </c>
      <c r="Y12" s="8">
        <v>-124945</v>
      </c>
      <c r="Z12" s="2">
        <v>-56.09</v>
      </c>
      <c r="AA12" s="6">
        <v>123020</v>
      </c>
    </row>
    <row r="13" spans="1:27" ht="13.5">
      <c r="A13" s="23" t="s">
        <v>40</v>
      </c>
      <c r="B13" s="29"/>
      <c r="C13" s="6">
        <v>5417710</v>
      </c>
      <c r="D13" s="6">
        <v>0</v>
      </c>
      <c r="E13" s="7">
        <v>3610800</v>
      </c>
      <c r="F13" s="8">
        <v>3610800</v>
      </c>
      <c r="G13" s="8">
        <v>0</v>
      </c>
      <c r="H13" s="8">
        <v>0</v>
      </c>
      <c r="I13" s="8">
        <v>0</v>
      </c>
      <c r="J13" s="8">
        <v>0</v>
      </c>
      <c r="K13" s="8">
        <v>117707</v>
      </c>
      <c r="L13" s="8">
        <v>0</v>
      </c>
      <c r="M13" s="8">
        <v>1315017</v>
      </c>
      <c r="N13" s="8">
        <v>1432724</v>
      </c>
      <c r="O13" s="8">
        <v>384196</v>
      </c>
      <c r="P13" s="8">
        <v>267267</v>
      </c>
      <c r="Q13" s="8">
        <v>241435</v>
      </c>
      <c r="R13" s="8">
        <v>892898</v>
      </c>
      <c r="S13" s="8">
        <v>270766</v>
      </c>
      <c r="T13" s="8">
        <v>121302</v>
      </c>
      <c r="U13" s="8">
        <v>857114</v>
      </c>
      <c r="V13" s="8">
        <v>1249182</v>
      </c>
      <c r="W13" s="8">
        <v>3574804</v>
      </c>
      <c r="X13" s="8">
        <v>3610726</v>
      </c>
      <c r="Y13" s="8">
        <v>-35922</v>
      </c>
      <c r="Z13" s="2">
        <v>-0.99</v>
      </c>
      <c r="AA13" s="6">
        <v>3610800</v>
      </c>
    </row>
    <row r="14" spans="1:27" ht="13.5">
      <c r="A14" s="23" t="s">
        <v>41</v>
      </c>
      <c r="B14" s="29"/>
      <c r="C14" s="6">
        <v>6120546</v>
      </c>
      <c r="D14" s="6">
        <v>0</v>
      </c>
      <c r="E14" s="7">
        <v>5607360</v>
      </c>
      <c r="F14" s="8">
        <v>5607360</v>
      </c>
      <c r="G14" s="8">
        <v>296885</v>
      </c>
      <c r="H14" s="8">
        <v>574207</v>
      </c>
      <c r="I14" s="8">
        <v>562415</v>
      </c>
      <c r="J14" s="8">
        <v>1433507</v>
      </c>
      <c r="K14" s="8">
        <v>588192</v>
      </c>
      <c r="L14" s="8">
        <v>591780</v>
      </c>
      <c r="M14" s="8">
        <v>483504</v>
      </c>
      <c r="N14" s="8">
        <v>1663476</v>
      </c>
      <c r="O14" s="8">
        <v>489274</v>
      </c>
      <c r="P14" s="8">
        <v>637775</v>
      </c>
      <c r="Q14" s="8">
        <v>618085</v>
      </c>
      <c r="R14" s="8">
        <v>1745134</v>
      </c>
      <c r="S14" s="8">
        <v>624968</v>
      </c>
      <c r="T14" s="8">
        <v>657589</v>
      </c>
      <c r="U14" s="8">
        <v>637255</v>
      </c>
      <c r="V14" s="8">
        <v>1919812</v>
      </c>
      <c r="W14" s="8">
        <v>6761929</v>
      </c>
      <c r="X14" s="8">
        <v>5607360</v>
      </c>
      <c r="Y14" s="8">
        <v>1154569</v>
      </c>
      <c r="Z14" s="2">
        <v>20.59</v>
      </c>
      <c r="AA14" s="6">
        <v>5607360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651871</v>
      </c>
      <c r="D16" s="6">
        <v>0</v>
      </c>
      <c r="E16" s="7">
        <v>336654</v>
      </c>
      <c r="F16" s="8">
        <v>336654</v>
      </c>
      <c r="G16" s="8">
        <v>8940</v>
      </c>
      <c r="H16" s="8">
        <v>9445</v>
      </c>
      <c r="I16" s="8">
        <v>5350</v>
      </c>
      <c r="J16" s="8">
        <v>23735</v>
      </c>
      <c r="K16" s="8">
        <v>1925</v>
      </c>
      <c r="L16" s="8">
        <v>5880</v>
      </c>
      <c r="M16" s="8">
        <v>10040</v>
      </c>
      <c r="N16" s="8">
        <v>17845</v>
      </c>
      <c r="O16" s="8">
        <v>4625</v>
      </c>
      <c r="P16" s="8">
        <v>10150</v>
      </c>
      <c r="Q16" s="8">
        <v>16930</v>
      </c>
      <c r="R16" s="8">
        <v>31705</v>
      </c>
      <c r="S16" s="8">
        <v>10920</v>
      </c>
      <c r="T16" s="8">
        <v>9000</v>
      </c>
      <c r="U16" s="8">
        <v>19130</v>
      </c>
      <c r="V16" s="8">
        <v>39050</v>
      </c>
      <c r="W16" s="8">
        <v>112335</v>
      </c>
      <c r="X16" s="8">
        <v>336442</v>
      </c>
      <c r="Y16" s="8">
        <v>-224107</v>
      </c>
      <c r="Z16" s="2">
        <v>-66.61</v>
      </c>
      <c r="AA16" s="6">
        <v>336654</v>
      </c>
    </row>
    <row r="17" spans="1:27" ht="13.5">
      <c r="A17" s="23" t="s">
        <v>44</v>
      </c>
      <c r="B17" s="29"/>
      <c r="C17" s="6">
        <v>2846216</v>
      </c>
      <c r="D17" s="6">
        <v>0</v>
      </c>
      <c r="E17" s="7">
        <v>5607360</v>
      </c>
      <c r="F17" s="8">
        <v>5607360</v>
      </c>
      <c r="G17" s="8">
        <v>505993</v>
      </c>
      <c r="H17" s="8">
        <v>154963</v>
      </c>
      <c r="I17" s="8">
        <v>244130</v>
      </c>
      <c r="J17" s="8">
        <v>905086</v>
      </c>
      <c r="K17" s="8">
        <v>220593</v>
      </c>
      <c r="L17" s="8">
        <v>94254</v>
      </c>
      <c r="M17" s="8">
        <v>280736</v>
      </c>
      <c r="N17" s="8">
        <v>595583</v>
      </c>
      <c r="O17" s="8">
        <v>215414</v>
      </c>
      <c r="P17" s="8">
        <v>239734</v>
      </c>
      <c r="Q17" s="8">
        <v>273831</v>
      </c>
      <c r="R17" s="8">
        <v>728979</v>
      </c>
      <c r="S17" s="8">
        <v>-87173</v>
      </c>
      <c r="T17" s="8">
        <v>233251</v>
      </c>
      <c r="U17" s="8">
        <v>204636</v>
      </c>
      <c r="V17" s="8">
        <v>350714</v>
      </c>
      <c r="W17" s="8">
        <v>2580362</v>
      </c>
      <c r="X17" s="8">
        <v>5607360</v>
      </c>
      <c r="Y17" s="8">
        <v>-3026998</v>
      </c>
      <c r="Z17" s="2">
        <v>-53.98</v>
      </c>
      <c r="AA17" s="6">
        <v>5607360</v>
      </c>
    </row>
    <row r="18" spans="1:27" ht="13.5">
      <c r="A18" s="25" t="s">
        <v>45</v>
      </c>
      <c r="B18" s="24"/>
      <c r="C18" s="6">
        <v>1573914</v>
      </c>
      <c r="D18" s="6">
        <v>0</v>
      </c>
      <c r="E18" s="7">
        <v>1738494</v>
      </c>
      <c r="F18" s="8">
        <v>1738494</v>
      </c>
      <c r="G18" s="8">
        <v>150069</v>
      </c>
      <c r="H18" s="8">
        <v>161920</v>
      </c>
      <c r="I18" s="8">
        <v>98693</v>
      </c>
      <c r="J18" s="8">
        <v>410682</v>
      </c>
      <c r="K18" s="8">
        <v>131260</v>
      </c>
      <c r="L18" s="8">
        <v>214200</v>
      </c>
      <c r="M18" s="8">
        <v>137454</v>
      </c>
      <c r="N18" s="8">
        <v>482914</v>
      </c>
      <c r="O18" s="8">
        <v>192577</v>
      </c>
      <c r="P18" s="8">
        <v>107497</v>
      </c>
      <c r="Q18" s="8">
        <v>137113</v>
      </c>
      <c r="R18" s="8">
        <v>437187</v>
      </c>
      <c r="S18" s="8">
        <v>463574</v>
      </c>
      <c r="T18" s="8">
        <v>121317</v>
      </c>
      <c r="U18" s="8">
        <v>139643</v>
      </c>
      <c r="V18" s="8">
        <v>724534</v>
      </c>
      <c r="W18" s="8">
        <v>2055317</v>
      </c>
      <c r="X18" s="8">
        <v>1738282</v>
      </c>
      <c r="Y18" s="8">
        <v>317035</v>
      </c>
      <c r="Z18" s="2">
        <v>18.24</v>
      </c>
      <c r="AA18" s="6">
        <v>1738494</v>
      </c>
    </row>
    <row r="19" spans="1:27" ht="13.5">
      <c r="A19" s="23" t="s">
        <v>46</v>
      </c>
      <c r="B19" s="29"/>
      <c r="C19" s="6">
        <v>149025709</v>
      </c>
      <c r="D19" s="6">
        <v>0</v>
      </c>
      <c r="E19" s="7">
        <v>171854000</v>
      </c>
      <c r="F19" s="8">
        <v>172967513</v>
      </c>
      <c r="G19" s="8">
        <v>272037</v>
      </c>
      <c r="H19" s="8">
        <v>277990</v>
      </c>
      <c r="I19" s="8">
        <v>272662</v>
      </c>
      <c r="J19" s="8">
        <v>822689</v>
      </c>
      <c r="K19" s="8">
        <v>311122</v>
      </c>
      <c r="L19" s="8">
        <v>2225753</v>
      </c>
      <c r="M19" s="8">
        <v>758100</v>
      </c>
      <c r="N19" s="8">
        <v>3294975</v>
      </c>
      <c r="O19" s="8">
        <v>241950</v>
      </c>
      <c r="P19" s="8">
        <v>848627</v>
      </c>
      <c r="Q19" s="8">
        <v>181737</v>
      </c>
      <c r="R19" s="8">
        <v>1272314</v>
      </c>
      <c r="S19" s="8">
        <v>240388</v>
      </c>
      <c r="T19" s="8">
        <v>968878</v>
      </c>
      <c r="U19" s="8">
        <v>0</v>
      </c>
      <c r="V19" s="8">
        <v>1209266</v>
      </c>
      <c r="W19" s="8">
        <v>6599244</v>
      </c>
      <c r="X19" s="8">
        <v>171854000</v>
      </c>
      <c r="Y19" s="8">
        <v>-165254756</v>
      </c>
      <c r="Z19" s="2">
        <v>-96.16</v>
      </c>
      <c r="AA19" s="6">
        <v>172967513</v>
      </c>
    </row>
    <row r="20" spans="1:27" ht="13.5">
      <c r="A20" s="23" t="s">
        <v>47</v>
      </c>
      <c r="B20" s="29"/>
      <c r="C20" s="6">
        <v>805621</v>
      </c>
      <c r="D20" s="6">
        <v>0</v>
      </c>
      <c r="E20" s="7">
        <v>64576206</v>
      </c>
      <c r="F20" s="26">
        <v>16866898</v>
      </c>
      <c r="G20" s="26">
        <v>259158</v>
      </c>
      <c r="H20" s="26">
        <v>306075</v>
      </c>
      <c r="I20" s="26">
        <v>504466</v>
      </c>
      <c r="J20" s="26">
        <v>1069699</v>
      </c>
      <c r="K20" s="26">
        <v>230652</v>
      </c>
      <c r="L20" s="26">
        <v>261658</v>
      </c>
      <c r="M20" s="26">
        <v>364131</v>
      </c>
      <c r="N20" s="26">
        <v>856441</v>
      </c>
      <c r="O20" s="26">
        <v>697100</v>
      </c>
      <c r="P20" s="26">
        <v>331628</v>
      </c>
      <c r="Q20" s="26">
        <v>261267</v>
      </c>
      <c r="R20" s="26">
        <v>1289995</v>
      </c>
      <c r="S20" s="26">
        <v>324200</v>
      </c>
      <c r="T20" s="26">
        <v>38156</v>
      </c>
      <c r="U20" s="26">
        <v>190743</v>
      </c>
      <c r="V20" s="26">
        <v>553099</v>
      </c>
      <c r="W20" s="26">
        <v>3769234</v>
      </c>
      <c r="X20" s="26">
        <v>16367541</v>
      </c>
      <c r="Y20" s="26">
        <v>-12598307</v>
      </c>
      <c r="Z20" s="27">
        <v>-76.97</v>
      </c>
      <c r="AA20" s="28">
        <v>16866898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106200</v>
      </c>
      <c r="F21" s="8">
        <v>106200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106200</v>
      </c>
      <c r="Y21" s="8">
        <v>-106200</v>
      </c>
      <c r="Z21" s="2">
        <v>-100</v>
      </c>
      <c r="AA21" s="6">
        <v>106200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189190875</v>
      </c>
      <c r="D22" s="33">
        <f>SUM(D5:D21)</f>
        <v>0</v>
      </c>
      <c r="E22" s="34">
        <f t="shared" si="0"/>
        <v>276686219</v>
      </c>
      <c r="F22" s="35">
        <f t="shared" si="0"/>
        <v>233318732</v>
      </c>
      <c r="G22" s="35">
        <f t="shared" si="0"/>
        <v>3707774</v>
      </c>
      <c r="H22" s="35">
        <f t="shared" si="0"/>
        <v>3758617</v>
      </c>
      <c r="I22" s="35">
        <f t="shared" si="0"/>
        <v>3839865</v>
      </c>
      <c r="J22" s="35">
        <f t="shared" si="0"/>
        <v>11306256</v>
      </c>
      <c r="K22" s="35">
        <f t="shared" si="0"/>
        <v>3828374</v>
      </c>
      <c r="L22" s="35">
        <f t="shared" si="0"/>
        <v>5348907</v>
      </c>
      <c r="M22" s="35">
        <f t="shared" si="0"/>
        <v>5278598</v>
      </c>
      <c r="N22" s="35">
        <f t="shared" si="0"/>
        <v>14455879</v>
      </c>
      <c r="O22" s="35">
        <f t="shared" si="0"/>
        <v>3661549</v>
      </c>
      <c r="P22" s="35">
        <f t="shared" si="0"/>
        <v>4186466</v>
      </c>
      <c r="Q22" s="35">
        <f t="shared" si="0"/>
        <v>3419616</v>
      </c>
      <c r="R22" s="35">
        <f t="shared" si="0"/>
        <v>11267631</v>
      </c>
      <c r="S22" s="35">
        <f t="shared" si="0"/>
        <v>3065620</v>
      </c>
      <c r="T22" s="35">
        <f t="shared" si="0"/>
        <v>3319914</v>
      </c>
      <c r="U22" s="35">
        <f t="shared" si="0"/>
        <v>3731414</v>
      </c>
      <c r="V22" s="35">
        <f t="shared" si="0"/>
        <v>10116948</v>
      </c>
      <c r="W22" s="35">
        <f t="shared" si="0"/>
        <v>47146714</v>
      </c>
      <c r="X22" s="35">
        <f t="shared" si="0"/>
        <v>231805221</v>
      </c>
      <c r="Y22" s="35">
        <f t="shared" si="0"/>
        <v>-184658507</v>
      </c>
      <c r="Z22" s="36">
        <f>+IF(X22&lt;&gt;0,+(Y22/X22)*100,0)</f>
        <v>-79.66106466601113</v>
      </c>
      <c r="AA22" s="33">
        <f>SUM(AA5:AA21)</f>
        <v>233318732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53969134</v>
      </c>
      <c r="D25" s="6">
        <v>0</v>
      </c>
      <c r="E25" s="7">
        <v>64346274</v>
      </c>
      <c r="F25" s="8">
        <v>62283270</v>
      </c>
      <c r="G25" s="8">
        <v>4780472</v>
      </c>
      <c r="H25" s="8">
        <v>4519629</v>
      </c>
      <c r="I25" s="8">
        <v>4729137</v>
      </c>
      <c r="J25" s="8">
        <v>14029238</v>
      </c>
      <c r="K25" s="8">
        <v>4492873</v>
      </c>
      <c r="L25" s="8">
        <v>4521295</v>
      </c>
      <c r="M25" s="8">
        <v>4565071</v>
      </c>
      <c r="N25" s="8">
        <v>13579239</v>
      </c>
      <c r="O25" s="8">
        <v>4533105</v>
      </c>
      <c r="P25" s="8">
        <v>4675262</v>
      </c>
      <c r="Q25" s="8">
        <v>5224512</v>
      </c>
      <c r="R25" s="8">
        <v>14432879</v>
      </c>
      <c r="S25" s="8">
        <v>5142193</v>
      </c>
      <c r="T25" s="8">
        <v>5035361</v>
      </c>
      <c r="U25" s="8">
        <v>5104312</v>
      </c>
      <c r="V25" s="8">
        <v>15281866</v>
      </c>
      <c r="W25" s="8">
        <v>57323222</v>
      </c>
      <c r="X25" s="8">
        <v>64346273</v>
      </c>
      <c r="Y25" s="8">
        <v>-7023051</v>
      </c>
      <c r="Z25" s="2">
        <v>-10.91</v>
      </c>
      <c r="AA25" s="6">
        <v>62283270</v>
      </c>
    </row>
    <row r="26" spans="1:27" ht="13.5">
      <c r="A26" s="25" t="s">
        <v>52</v>
      </c>
      <c r="B26" s="24"/>
      <c r="C26" s="6">
        <v>15220576</v>
      </c>
      <c r="D26" s="6">
        <v>0</v>
      </c>
      <c r="E26" s="7">
        <v>16855524</v>
      </c>
      <c r="F26" s="8">
        <v>16335524</v>
      </c>
      <c r="G26" s="8">
        <v>1253546</v>
      </c>
      <c r="H26" s="8">
        <v>1253546</v>
      </c>
      <c r="I26" s="8">
        <v>1253547</v>
      </c>
      <c r="J26" s="8">
        <v>3760639</v>
      </c>
      <c r="K26" s="8">
        <v>1253547</v>
      </c>
      <c r="L26" s="8">
        <v>1253547</v>
      </c>
      <c r="M26" s="8">
        <v>1285683</v>
      </c>
      <c r="N26" s="8">
        <v>3792777</v>
      </c>
      <c r="O26" s="8">
        <v>1278965</v>
      </c>
      <c r="P26" s="8">
        <v>1278965</v>
      </c>
      <c r="Q26" s="8">
        <v>1278965</v>
      </c>
      <c r="R26" s="8">
        <v>3836895</v>
      </c>
      <c r="S26" s="8">
        <v>1975676</v>
      </c>
      <c r="T26" s="8">
        <v>1404224</v>
      </c>
      <c r="U26" s="8">
        <v>1451070</v>
      </c>
      <c r="V26" s="8">
        <v>4830970</v>
      </c>
      <c r="W26" s="8">
        <v>16221281</v>
      </c>
      <c r="X26" s="8">
        <v>16855524</v>
      </c>
      <c r="Y26" s="8">
        <v>-634243</v>
      </c>
      <c r="Z26" s="2">
        <v>-3.76</v>
      </c>
      <c r="AA26" s="6">
        <v>16335524</v>
      </c>
    </row>
    <row r="27" spans="1:27" ht="13.5">
      <c r="A27" s="25" t="s">
        <v>53</v>
      </c>
      <c r="B27" s="24"/>
      <c r="C27" s="6">
        <v>10659869</v>
      </c>
      <c r="D27" s="6">
        <v>0</v>
      </c>
      <c r="E27" s="7">
        <v>6010920</v>
      </c>
      <c r="F27" s="8">
        <v>6010920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6011221</v>
      </c>
      <c r="Y27" s="8">
        <v>-6011221</v>
      </c>
      <c r="Z27" s="2">
        <v>-100</v>
      </c>
      <c r="AA27" s="6">
        <v>6010920</v>
      </c>
    </row>
    <row r="28" spans="1:27" ht="13.5">
      <c r="A28" s="25" t="s">
        <v>54</v>
      </c>
      <c r="B28" s="24"/>
      <c r="C28" s="6">
        <v>13196630</v>
      </c>
      <c r="D28" s="6">
        <v>0</v>
      </c>
      <c r="E28" s="7">
        <v>10048950</v>
      </c>
      <c r="F28" s="8">
        <v>16798524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4438847</v>
      </c>
      <c r="U28" s="8">
        <v>0</v>
      </c>
      <c r="V28" s="8">
        <v>4438847</v>
      </c>
      <c r="W28" s="8">
        <v>4438847</v>
      </c>
      <c r="X28" s="8">
        <v>10048950</v>
      </c>
      <c r="Y28" s="8">
        <v>-5610103</v>
      </c>
      <c r="Z28" s="2">
        <v>-55.83</v>
      </c>
      <c r="AA28" s="6">
        <v>16798524</v>
      </c>
    </row>
    <row r="29" spans="1:27" ht="13.5">
      <c r="A29" s="25" t="s">
        <v>55</v>
      </c>
      <c r="B29" s="24"/>
      <c r="C29" s="6">
        <v>1345981</v>
      </c>
      <c r="D29" s="6">
        <v>0</v>
      </c>
      <c r="E29" s="7">
        <v>2107557</v>
      </c>
      <c r="F29" s="8">
        <v>2107008</v>
      </c>
      <c r="G29" s="8">
        <v>0</v>
      </c>
      <c r="H29" s="8">
        <v>0</v>
      </c>
      <c r="I29" s="8">
        <v>319425</v>
      </c>
      <c r="J29" s="8">
        <v>319425</v>
      </c>
      <c r="K29" s="8">
        <v>0</v>
      </c>
      <c r="L29" s="8">
        <v>0</v>
      </c>
      <c r="M29" s="8">
        <v>311067</v>
      </c>
      <c r="N29" s="8">
        <v>311067</v>
      </c>
      <c r="O29" s="8">
        <v>0</v>
      </c>
      <c r="P29" s="8">
        <v>0</v>
      </c>
      <c r="Q29" s="8">
        <v>295818</v>
      </c>
      <c r="R29" s="8">
        <v>295818</v>
      </c>
      <c r="S29" s="8">
        <v>0</v>
      </c>
      <c r="T29" s="8">
        <v>0</v>
      </c>
      <c r="U29" s="8">
        <v>289955</v>
      </c>
      <c r="V29" s="8">
        <v>289955</v>
      </c>
      <c r="W29" s="8">
        <v>1216265</v>
      </c>
      <c r="X29" s="8">
        <v>2107557</v>
      </c>
      <c r="Y29" s="8">
        <v>-891292</v>
      </c>
      <c r="Z29" s="2">
        <v>-42.29</v>
      </c>
      <c r="AA29" s="6">
        <v>2107008</v>
      </c>
    </row>
    <row r="30" spans="1:27" ht="13.5">
      <c r="A30" s="25" t="s">
        <v>56</v>
      </c>
      <c r="B30" s="24"/>
      <c r="C30" s="6">
        <v>10325878</v>
      </c>
      <c r="D30" s="6">
        <v>0</v>
      </c>
      <c r="E30" s="7">
        <v>13484073</v>
      </c>
      <c r="F30" s="8">
        <v>11483727</v>
      </c>
      <c r="G30" s="8">
        <v>1217484</v>
      </c>
      <c r="H30" s="8">
        <v>1254282</v>
      </c>
      <c r="I30" s="8">
        <v>842730</v>
      </c>
      <c r="J30" s="8">
        <v>3314496</v>
      </c>
      <c r="K30" s="8">
        <v>734156</v>
      </c>
      <c r="L30" s="8">
        <v>575351</v>
      </c>
      <c r="M30" s="8">
        <v>495612</v>
      </c>
      <c r="N30" s="8">
        <v>1805119</v>
      </c>
      <c r="O30" s="8">
        <v>502663</v>
      </c>
      <c r="P30" s="8">
        <v>517144</v>
      </c>
      <c r="Q30" s="8">
        <v>482750</v>
      </c>
      <c r="R30" s="8">
        <v>1502557</v>
      </c>
      <c r="S30" s="8">
        <v>497982</v>
      </c>
      <c r="T30" s="8">
        <v>503273</v>
      </c>
      <c r="U30" s="8">
        <v>852670</v>
      </c>
      <c r="V30" s="8">
        <v>1853925</v>
      </c>
      <c r="W30" s="8">
        <v>8476097</v>
      </c>
      <c r="X30" s="8">
        <v>13484073</v>
      </c>
      <c r="Y30" s="8">
        <v>-5007976</v>
      </c>
      <c r="Z30" s="2">
        <v>-37.14</v>
      </c>
      <c r="AA30" s="6">
        <v>11483727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7765240</v>
      </c>
      <c r="D32" s="6">
        <v>0</v>
      </c>
      <c r="E32" s="7">
        <v>8884018</v>
      </c>
      <c r="F32" s="8">
        <v>9244018</v>
      </c>
      <c r="G32" s="8">
        <v>444631</v>
      </c>
      <c r="H32" s="8">
        <v>434066</v>
      </c>
      <c r="I32" s="8">
        <v>604050</v>
      </c>
      <c r="J32" s="8">
        <v>1482747</v>
      </c>
      <c r="K32" s="8">
        <v>1128993</v>
      </c>
      <c r="L32" s="8">
        <v>616375</v>
      </c>
      <c r="M32" s="8">
        <v>560665</v>
      </c>
      <c r="N32" s="8">
        <v>2306033</v>
      </c>
      <c r="O32" s="8">
        <v>570291</v>
      </c>
      <c r="P32" s="8">
        <v>528429</v>
      </c>
      <c r="Q32" s="8">
        <v>503565</v>
      </c>
      <c r="R32" s="8">
        <v>1602285</v>
      </c>
      <c r="S32" s="8">
        <v>619856</v>
      </c>
      <c r="T32" s="8">
        <v>544270</v>
      </c>
      <c r="U32" s="8">
        <v>1180182</v>
      </c>
      <c r="V32" s="8">
        <v>2344308</v>
      </c>
      <c r="W32" s="8">
        <v>7735373</v>
      </c>
      <c r="X32" s="8">
        <v>8884018</v>
      </c>
      <c r="Y32" s="8">
        <v>-1148645</v>
      </c>
      <c r="Z32" s="2">
        <v>-12.93</v>
      </c>
      <c r="AA32" s="6">
        <v>9244018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39367883</v>
      </c>
      <c r="D34" s="6">
        <v>0</v>
      </c>
      <c r="E34" s="7">
        <v>42413432</v>
      </c>
      <c r="F34" s="8">
        <v>34826863</v>
      </c>
      <c r="G34" s="8">
        <v>2092264</v>
      </c>
      <c r="H34" s="8">
        <v>3073388</v>
      </c>
      <c r="I34" s="8">
        <v>2933674</v>
      </c>
      <c r="J34" s="8">
        <v>8099326</v>
      </c>
      <c r="K34" s="8">
        <v>2693061</v>
      </c>
      <c r="L34" s="8">
        <v>2169574</v>
      </c>
      <c r="M34" s="8">
        <v>4608312</v>
      </c>
      <c r="N34" s="8">
        <v>9470947</v>
      </c>
      <c r="O34" s="8">
        <v>2952367</v>
      </c>
      <c r="P34" s="8">
        <v>5463754</v>
      </c>
      <c r="Q34" s="8">
        <v>3952588</v>
      </c>
      <c r="R34" s="8">
        <v>12368709</v>
      </c>
      <c r="S34" s="8">
        <v>6186500</v>
      </c>
      <c r="T34" s="8">
        <v>7324110</v>
      </c>
      <c r="U34" s="8">
        <v>6959418</v>
      </c>
      <c r="V34" s="8">
        <v>20470028</v>
      </c>
      <c r="W34" s="8">
        <v>50409010</v>
      </c>
      <c r="X34" s="8">
        <v>42413132</v>
      </c>
      <c r="Y34" s="8">
        <v>7995878</v>
      </c>
      <c r="Z34" s="2">
        <v>18.85</v>
      </c>
      <c r="AA34" s="6">
        <v>34826863</v>
      </c>
    </row>
    <row r="35" spans="1:27" ht="13.5">
      <c r="A35" s="23" t="s">
        <v>61</v>
      </c>
      <c r="B35" s="29"/>
      <c r="C35" s="6">
        <v>4864940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-227317</v>
      </c>
      <c r="L35" s="8">
        <v>0</v>
      </c>
      <c r="M35" s="8">
        <v>0</v>
      </c>
      <c r="N35" s="8">
        <v>-227317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-227317</v>
      </c>
      <c r="X35" s="8"/>
      <c r="Y35" s="8">
        <v>-227317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156716131</v>
      </c>
      <c r="D36" s="33">
        <f>SUM(D25:D35)</f>
        <v>0</v>
      </c>
      <c r="E36" s="34">
        <f t="shared" si="1"/>
        <v>164150748</v>
      </c>
      <c r="F36" s="35">
        <f t="shared" si="1"/>
        <v>159089854</v>
      </c>
      <c r="G36" s="35">
        <f t="shared" si="1"/>
        <v>9788397</v>
      </c>
      <c r="H36" s="35">
        <f t="shared" si="1"/>
        <v>10534911</v>
      </c>
      <c r="I36" s="35">
        <f t="shared" si="1"/>
        <v>10682563</v>
      </c>
      <c r="J36" s="35">
        <f t="shared" si="1"/>
        <v>31005871</v>
      </c>
      <c r="K36" s="35">
        <f t="shared" si="1"/>
        <v>10075313</v>
      </c>
      <c r="L36" s="35">
        <f t="shared" si="1"/>
        <v>9136142</v>
      </c>
      <c r="M36" s="35">
        <f t="shared" si="1"/>
        <v>11826410</v>
      </c>
      <c r="N36" s="35">
        <f t="shared" si="1"/>
        <v>31037865</v>
      </c>
      <c r="O36" s="35">
        <f t="shared" si="1"/>
        <v>9837391</v>
      </c>
      <c r="P36" s="35">
        <f t="shared" si="1"/>
        <v>12463554</v>
      </c>
      <c r="Q36" s="35">
        <f t="shared" si="1"/>
        <v>11738198</v>
      </c>
      <c r="R36" s="35">
        <f t="shared" si="1"/>
        <v>34039143</v>
      </c>
      <c r="S36" s="35">
        <f t="shared" si="1"/>
        <v>14422207</v>
      </c>
      <c r="T36" s="35">
        <f t="shared" si="1"/>
        <v>19250085</v>
      </c>
      <c r="U36" s="35">
        <f t="shared" si="1"/>
        <v>15837607</v>
      </c>
      <c r="V36" s="35">
        <f t="shared" si="1"/>
        <v>49509899</v>
      </c>
      <c r="W36" s="35">
        <f t="shared" si="1"/>
        <v>145592778</v>
      </c>
      <c r="X36" s="35">
        <f t="shared" si="1"/>
        <v>164150748</v>
      </c>
      <c r="Y36" s="35">
        <f t="shared" si="1"/>
        <v>-18557970</v>
      </c>
      <c r="Z36" s="36">
        <f>+IF(X36&lt;&gt;0,+(Y36/X36)*100,0)</f>
        <v>-11.305443457376144</v>
      </c>
      <c r="AA36" s="33">
        <f>SUM(AA25:AA35)</f>
        <v>159089854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32474744</v>
      </c>
      <c r="D38" s="46">
        <f>+D22-D36</f>
        <v>0</v>
      </c>
      <c r="E38" s="47">
        <f t="shared" si="2"/>
        <v>112535471</v>
      </c>
      <c r="F38" s="48">
        <f t="shared" si="2"/>
        <v>74228878</v>
      </c>
      <c r="G38" s="48">
        <f t="shared" si="2"/>
        <v>-6080623</v>
      </c>
      <c r="H38" s="48">
        <f t="shared" si="2"/>
        <v>-6776294</v>
      </c>
      <c r="I38" s="48">
        <f t="shared" si="2"/>
        <v>-6842698</v>
      </c>
      <c r="J38" s="48">
        <f t="shared" si="2"/>
        <v>-19699615</v>
      </c>
      <c r="K38" s="48">
        <f t="shared" si="2"/>
        <v>-6246939</v>
      </c>
      <c r="L38" s="48">
        <f t="shared" si="2"/>
        <v>-3787235</v>
      </c>
      <c r="M38" s="48">
        <f t="shared" si="2"/>
        <v>-6547812</v>
      </c>
      <c r="N38" s="48">
        <f t="shared" si="2"/>
        <v>-16581986</v>
      </c>
      <c r="O38" s="48">
        <f t="shared" si="2"/>
        <v>-6175842</v>
      </c>
      <c r="P38" s="48">
        <f t="shared" si="2"/>
        <v>-8277088</v>
      </c>
      <c r="Q38" s="48">
        <f t="shared" si="2"/>
        <v>-8318582</v>
      </c>
      <c r="R38" s="48">
        <f t="shared" si="2"/>
        <v>-22771512</v>
      </c>
      <c r="S38" s="48">
        <f t="shared" si="2"/>
        <v>-11356587</v>
      </c>
      <c r="T38" s="48">
        <f t="shared" si="2"/>
        <v>-15930171</v>
      </c>
      <c r="U38" s="48">
        <f t="shared" si="2"/>
        <v>-12106193</v>
      </c>
      <c r="V38" s="48">
        <f t="shared" si="2"/>
        <v>-39392951</v>
      </c>
      <c r="W38" s="48">
        <f t="shared" si="2"/>
        <v>-98446064</v>
      </c>
      <c r="X38" s="48">
        <f>IF(F22=F36,0,X22-X36)</f>
        <v>67654473</v>
      </c>
      <c r="Y38" s="48">
        <f t="shared" si="2"/>
        <v>-166100537</v>
      </c>
      <c r="Z38" s="49">
        <f>+IF(X38&lt;&gt;0,+(Y38/X38)*100,0)</f>
        <v>-245.51301582084602</v>
      </c>
      <c r="AA38" s="46">
        <f>+AA22-AA36</f>
        <v>74228878</v>
      </c>
    </row>
    <row r="39" spans="1:27" ht="13.5">
      <c r="A39" s="23" t="s">
        <v>64</v>
      </c>
      <c r="B39" s="29"/>
      <c r="C39" s="6">
        <v>38984628</v>
      </c>
      <c r="D39" s="6">
        <v>0</v>
      </c>
      <c r="E39" s="7">
        <v>53440000</v>
      </c>
      <c r="F39" s="8">
        <v>67756360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15299069</v>
      </c>
      <c r="Q39" s="8">
        <v>1667746</v>
      </c>
      <c r="R39" s="8">
        <v>16966815</v>
      </c>
      <c r="S39" s="8">
        <v>3940217</v>
      </c>
      <c r="T39" s="8">
        <v>5889836</v>
      </c>
      <c r="U39" s="8">
        <v>0</v>
      </c>
      <c r="V39" s="8">
        <v>9830053</v>
      </c>
      <c r="W39" s="8">
        <v>26796868</v>
      </c>
      <c r="X39" s="8">
        <v>53440000</v>
      </c>
      <c r="Y39" s="8">
        <v>-26643132</v>
      </c>
      <c r="Z39" s="2">
        <v>-49.86</v>
      </c>
      <c r="AA39" s="6">
        <v>67756360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44881000</v>
      </c>
      <c r="Y41" s="51">
        <v>-44881000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71459372</v>
      </c>
      <c r="D42" s="55">
        <f>SUM(D38:D41)</f>
        <v>0</v>
      </c>
      <c r="E42" s="56">
        <f t="shared" si="3"/>
        <v>165975471</v>
      </c>
      <c r="F42" s="57">
        <f t="shared" si="3"/>
        <v>141985238</v>
      </c>
      <c r="G42" s="57">
        <f t="shared" si="3"/>
        <v>-6080623</v>
      </c>
      <c r="H42" s="57">
        <f t="shared" si="3"/>
        <v>-6776294</v>
      </c>
      <c r="I42" s="57">
        <f t="shared" si="3"/>
        <v>-6842698</v>
      </c>
      <c r="J42" s="57">
        <f t="shared" si="3"/>
        <v>-19699615</v>
      </c>
      <c r="K42" s="57">
        <f t="shared" si="3"/>
        <v>-6246939</v>
      </c>
      <c r="L42" s="57">
        <f t="shared" si="3"/>
        <v>-3787235</v>
      </c>
      <c r="M42" s="57">
        <f t="shared" si="3"/>
        <v>-6547812</v>
      </c>
      <c r="N42" s="57">
        <f t="shared" si="3"/>
        <v>-16581986</v>
      </c>
      <c r="O42" s="57">
        <f t="shared" si="3"/>
        <v>-6175842</v>
      </c>
      <c r="P42" s="57">
        <f t="shared" si="3"/>
        <v>7021981</v>
      </c>
      <c r="Q42" s="57">
        <f t="shared" si="3"/>
        <v>-6650836</v>
      </c>
      <c r="R42" s="57">
        <f t="shared" si="3"/>
        <v>-5804697</v>
      </c>
      <c r="S42" s="57">
        <f t="shared" si="3"/>
        <v>-7416370</v>
      </c>
      <c r="T42" s="57">
        <f t="shared" si="3"/>
        <v>-10040335</v>
      </c>
      <c r="U42" s="57">
        <f t="shared" si="3"/>
        <v>-12106193</v>
      </c>
      <c r="V42" s="57">
        <f t="shared" si="3"/>
        <v>-29562898</v>
      </c>
      <c r="W42" s="57">
        <f t="shared" si="3"/>
        <v>-71649196</v>
      </c>
      <c r="X42" s="57">
        <f t="shared" si="3"/>
        <v>165975473</v>
      </c>
      <c r="Y42" s="57">
        <f t="shared" si="3"/>
        <v>-237624669</v>
      </c>
      <c r="Z42" s="58">
        <f>+IF(X42&lt;&gt;0,+(Y42/X42)*100,0)</f>
        <v>-143.1685445475429</v>
      </c>
      <c r="AA42" s="55">
        <f>SUM(AA38:AA41)</f>
        <v>141985238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71459372</v>
      </c>
      <c r="D44" s="63">
        <f>+D42-D43</f>
        <v>0</v>
      </c>
      <c r="E44" s="64">
        <f t="shared" si="4"/>
        <v>165975471</v>
      </c>
      <c r="F44" s="65">
        <f t="shared" si="4"/>
        <v>141985238</v>
      </c>
      <c r="G44" s="65">
        <f t="shared" si="4"/>
        <v>-6080623</v>
      </c>
      <c r="H44" s="65">
        <f t="shared" si="4"/>
        <v>-6776294</v>
      </c>
      <c r="I44" s="65">
        <f t="shared" si="4"/>
        <v>-6842698</v>
      </c>
      <c r="J44" s="65">
        <f t="shared" si="4"/>
        <v>-19699615</v>
      </c>
      <c r="K44" s="65">
        <f t="shared" si="4"/>
        <v>-6246939</v>
      </c>
      <c r="L44" s="65">
        <f t="shared" si="4"/>
        <v>-3787235</v>
      </c>
      <c r="M44" s="65">
        <f t="shared" si="4"/>
        <v>-6547812</v>
      </c>
      <c r="N44" s="65">
        <f t="shared" si="4"/>
        <v>-16581986</v>
      </c>
      <c r="O44" s="65">
        <f t="shared" si="4"/>
        <v>-6175842</v>
      </c>
      <c r="P44" s="65">
        <f t="shared" si="4"/>
        <v>7021981</v>
      </c>
      <c r="Q44" s="65">
        <f t="shared" si="4"/>
        <v>-6650836</v>
      </c>
      <c r="R44" s="65">
        <f t="shared" si="4"/>
        <v>-5804697</v>
      </c>
      <c r="S44" s="65">
        <f t="shared" si="4"/>
        <v>-7416370</v>
      </c>
      <c r="T44" s="65">
        <f t="shared" si="4"/>
        <v>-10040335</v>
      </c>
      <c r="U44" s="65">
        <f t="shared" si="4"/>
        <v>-12106193</v>
      </c>
      <c r="V44" s="65">
        <f t="shared" si="4"/>
        <v>-29562898</v>
      </c>
      <c r="W44" s="65">
        <f t="shared" si="4"/>
        <v>-71649196</v>
      </c>
      <c r="X44" s="65">
        <f t="shared" si="4"/>
        <v>165975473</v>
      </c>
      <c r="Y44" s="65">
        <f t="shared" si="4"/>
        <v>-237624669</v>
      </c>
      <c r="Z44" s="66">
        <f>+IF(X44&lt;&gt;0,+(Y44/X44)*100,0)</f>
        <v>-143.1685445475429</v>
      </c>
      <c r="AA44" s="63">
        <f>+AA42-AA43</f>
        <v>141985238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71459372</v>
      </c>
      <c r="D46" s="55">
        <f>SUM(D44:D45)</f>
        <v>0</v>
      </c>
      <c r="E46" s="56">
        <f t="shared" si="5"/>
        <v>165975471</v>
      </c>
      <c r="F46" s="57">
        <f t="shared" si="5"/>
        <v>141985238</v>
      </c>
      <c r="G46" s="57">
        <f t="shared" si="5"/>
        <v>-6080623</v>
      </c>
      <c r="H46" s="57">
        <f t="shared" si="5"/>
        <v>-6776294</v>
      </c>
      <c r="I46" s="57">
        <f t="shared" si="5"/>
        <v>-6842698</v>
      </c>
      <c r="J46" s="57">
        <f t="shared" si="5"/>
        <v>-19699615</v>
      </c>
      <c r="K46" s="57">
        <f t="shared" si="5"/>
        <v>-6246939</v>
      </c>
      <c r="L46" s="57">
        <f t="shared" si="5"/>
        <v>-3787235</v>
      </c>
      <c r="M46" s="57">
        <f t="shared" si="5"/>
        <v>-6547812</v>
      </c>
      <c r="N46" s="57">
        <f t="shared" si="5"/>
        <v>-16581986</v>
      </c>
      <c r="O46" s="57">
        <f t="shared" si="5"/>
        <v>-6175842</v>
      </c>
      <c r="P46" s="57">
        <f t="shared" si="5"/>
        <v>7021981</v>
      </c>
      <c r="Q46" s="57">
        <f t="shared" si="5"/>
        <v>-6650836</v>
      </c>
      <c r="R46" s="57">
        <f t="shared" si="5"/>
        <v>-5804697</v>
      </c>
      <c r="S46" s="57">
        <f t="shared" si="5"/>
        <v>-7416370</v>
      </c>
      <c r="T46" s="57">
        <f t="shared" si="5"/>
        <v>-10040335</v>
      </c>
      <c r="U46" s="57">
        <f t="shared" si="5"/>
        <v>-12106193</v>
      </c>
      <c r="V46" s="57">
        <f t="shared" si="5"/>
        <v>-29562898</v>
      </c>
      <c r="W46" s="57">
        <f t="shared" si="5"/>
        <v>-71649196</v>
      </c>
      <c r="X46" s="57">
        <f t="shared" si="5"/>
        <v>165975473</v>
      </c>
      <c r="Y46" s="57">
        <f t="shared" si="5"/>
        <v>-237624669</v>
      </c>
      <c r="Z46" s="58">
        <f>+IF(X46&lt;&gt;0,+(Y46/X46)*100,0)</f>
        <v>-143.1685445475429</v>
      </c>
      <c r="AA46" s="55">
        <f>SUM(AA44:AA45)</f>
        <v>141985238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71459372</v>
      </c>
      <c r="D48" s="71">
        <f>SUM(D46:D47)</f>
        <v>0</v>
      </c>
      <c r="E48" s="72">
        <f t="shared" si="6"/>
        <v>165975471</v>
      </c>
      <c r="F48" s="73">
        <f t="shared" si="6"/>
        <v>141985238</v>
      </c>
      <c r="G48" s="73">
        <f t="shared" si="6"/>
        <v>-6080623</v>
      </c>
      <c r="H48" s="74">
        <f t="shared" si="6"/>
        <v>-6776294</v>
      </c>
      <c r="I48" s="74">
        <f t="shared" si="6"/>
        <v>-6842698</v>
      </c>
      <c r="J48" s="74">
        <f t="shared" si="6"/>
        <v>-19699615</v>
      </c>
      <c r="K48" s="74">
        <f t="shared" si="6"/>
        <v>-6246939</v>
      </c>
      <c r="L48" s="74">
        <f t="shared" si="6"/>
        <v>-3787235</v>
      </c>
      <c r="M48" s="73">
        <f t="shared" si="6"/>
        <v>-6547812</v>
      </c>
      <c r="N48" s="73">
        <f t="shared" si="6"/>
        <v>-16581986</v>
      </c>
      <c r="O48" s="74">
        <f t="shared" si="6"/>
        <v>-6175842</v>
      </c>
      <c r="P48" s="74">
        <f t="shared" si="6"/>
        <v>7021981</v>
      </c>
      <c r="Q48" s="74">
        <f t="shared" si="6"/>
        <v>-6650836</v>
      </c>
      <c r="R48" s="74">
        <f t="shared" si="6"/>
        <v>-5804697</v>
      </c>
      <c r="S48" s="74">
        <f t="shared" si="6"/>
        <v>-7416370</v>
      </c>
      <c r="T48" s="73">
        <f t="shared" si="6"/>
        <v>-10040335</v>
      </c>
      <c r="U48" s="73">
        <f t="shared" si="6"/>
        <v>-12106193</v>
      </c>
      <c r="V48" s="74">
        <f t="shared" si="6"/>
        <v>-29562898</v>
      </c>
      <c r="W48" s="74">
        <f t="shared" si="6"/>
        <v>-71649196</v>
      </c>
      <c r="X48" s="74">
        <f t="shared" si="6"/>
        <v>165975473</v>
      </c>
      <c r="Y48" s="74">
        <f t="shared" si="6"/>
        <v>-237624669</v>
      </c>
      <c r="Z48" s="75">
        <f>+IF(X48&lt;&gt;0,+(Y48/X48)*100,0)</f>
        <v>-143.1685445475429</v>
      </c>
      <c r="AA48" s="76">
        <f>SUM(AA46:AA47)</f>
        <v>141985238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54820000</v>
      </c>
      <c r="G5" s="8">
        <v>22451323</v>
      </c>
      <c r="H5" s="8">
        <v>4755017</v>
      </c>
      <c r="I5" s="8">
        <v>4711776</v>
      </c>
      <c r="J5" s="8">
        <v>31918116</v>
      </c>
      <c r="K5" s="8">
        <v>4714456</v>
      </c>
      <c r="L5" s="8">
        <v>4710251</v>
      </c>
      <c r="M5" s="8">
        <v>4710251</v>
      </c>
      <c r="N5" s="8">
        <v>14134958</v>
      </c>
      <c r="O5" s="8">
        <v>0</v>
      </c>
      <c r="P5" s="8">
        <v>4710251</v>
      </c>
      <c r="Q5" s="8">
        <v>5028012</v>
      </c>
      <c r="R5" s="8">
        <v>9738263</v>
      </c>
      <c r="S5" s="8">
        <v>4840856</v>
      </c>
      <c r="T5" s="8">
        <v>5080113</v>
      </c>
      <c r="U5" s="8">
        <v>5260668</v>
      </c>
      <c r="V5" s="8">
        <v>15181637</v>
      </c>
      <c r="W5" s="8">
        <v>70972974</v>
      </c>
      <c r="X5" s="8">
        <v>54820000</v>
      </c>
      <c r="Y5" s="8">
        <v>16152974</v>
      </c>
      <c r="Z5" s="2">
        <v>29.47</v>
      </c>
      <c r="AA5" s="6">
        <v>54820000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4000000</v>
      </c>
      <c r="G6" s="8">
        <v>491035</v>
      </c>
      <c r="H6" s="8">
        <v>508030</v>
      </c>
      <c r="I6" s="8">
        <v>646438</v>
      </c>
      <c r="J6" s="8">
        <v>1645503</v>
      </c>
      <c r="K6" s="8">
        <v>653690</v>
      </c>
      <c r="L6" s="8">
        <v>649508</v>
      </c>
      <c r="M6" s="8">
        <v>659133</v>
      </c>
      <c r="N6" s="8">
        <v>1962331</v>
      </c>
      <c r="O6" s="8">
        <v>0</v>
      </c>
      <c r="P6" s="8">
        <v>667621</v>
      </c>
      <c r="Q6" s="8">
        <v>661620</v>
      </c>
      <c r="R6" s="8">
        <v>1329241</v>
      </c>
      <c r="S6" s="8">
        <v>663168</v>
      </c>
      <c r="T6" s="8">
        <v>680595</v>
      </c>
      <c r="U6" s="8">
        <v>677898</v>
      </c>
      <c r="V6" s="8">
        <v>2021661</v>
      </c>
      <c r="W6" s="8">
        <v>6958736</v>
      </c>
      <c r="X6" s="8">
        <v>4000000</v>
      </c>
      <c r="Y6" s="8">
        <v>2958736</v>
      </c>
      <c r="Z6" s="2">
        <v>73.97</v>
      </c>
      <c r="AA6" s="6">
        <v>4000000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5160000</v>
      </c>
      <c r="G10" s="26">
        <v>720917</v>
      </c>
      <c r="H10" s="26">
        <v>733126</v>
      </c>
      <c r="I10" s="26">
        <v>726487</v>
      </c>
      <c r="J10" s="26">
        <v>2180530</v>
      </c>
      <c r="K10" s="26">
        <v>727285</v>
      </c>
      <c r="L10" s="26">
        <v>722264</v>
      </c>
      <c r="M10" s="26">
        <v>726161</v>
      </c>
      <c r="N10" s="26">
        <v>2175710</v>
      </c>
      <c r="O10" s="26">
        <v>0</v>
      </c>
      <c r="P10" s="26">
        <v>715518</v>
      </c>
      <c r="Q10" s="26">
        <v>742821</v>
      </c>
      <c r="R10" s="26">
        <v>1458339</v>
      </c>
      <c r="S10" s="26">
        <v>728922</v>
      </c>
      <c r="T10" s="26">
        <v>729324</v>
      </c>
      <c r="U10" s="26">
        <v>731839</v>
      </c>
      <c r="V10" s="26">
        <v>2190085</v>
      </c>
      <c r="W10" s="26">
        <v>8004664</v>
      </c>
      <c r="X10" s="26">
        <v>5160000</v>
      </c>
      <c r="Y10" s="26">
        <v>2844664</v>
      </c>
      <c r="Z10" s="27">
        <v>55.13</v>
      </c>
      <c r="AA10" s="28">
        <v>5160000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-322638</v>
      </c>
      <c r="V11" s="8">
        <v>-322638</v>
      </c>
      <c r="W11" s="8">
        <v>-322638</v>
      </c>
      <c r="X11" s="8"/>
      <c r="Y11" s="8">
        <v>-322638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650000</v>
      </c>
      <c r="G12" s="8">
        <v>47272</v>
      </c>
      <c r="H12" s="8">
        <v>49173</v>
      </c>
      <c r="I12" s="8">
        <v>47272</v>
      </c>
      <c r="J12" s="8">
        <v>143717</v>
      </c>
      <c r="K12" s="8">
        <v>21172</v>
      </c>
      <c r="L12" s="8">
        <v>53737</v>
      </c>
      <c r="M12" s="8">
        <v>35479</v>
      </c>
      <c r="N12" s="8">
        <v>110388</v>
      </c>
      <c r="O12" s="8">
        <v>0</v>
      </c>
      <c r="P12" s="8">
        <v>35479</v>
      </c>
      <c r="Q12" s="8">
        <v>35479</v>
      </c>
      <c r="R12" s="8">
        <v>70958</v>
      </c>
      <c r="S12" s="8">
        <v>19843</v>
      </c>
      <c r="T12" s="8">
        <v>19843</v>
      </c>
      <c r="U12" s="8">
        <v>19843</v>
      </c>
      <c r="V12" s="8">
        <v>59529</v>
      </c>
      <c r="W12" s="8">
        <v>384592</v>
      </c>
      <c r="X12" s="8">
        <v>650000</v>
      </c>
      <c r="Y12" s="8">
        <v>-265408</v>
      </c>
      <c r="Z12" s="2">
        <v>-40.83</v>
      </c>
      <c r="AA12" s="6">
        <v>650000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0</v>
      </c>
      <c r="F13" s="8">
        <v>3392000</v>
      </c>
      <c r="G13" s="8">
        <v>0</v>
      </c>
      <c r="H13" s="8">
        <v>143756</v>
      </c>
      <c r="I13" s="8">
        <v>0</v>
      </c>
      <c r="J13" s="8">
        <v>143756</v>
      </c>
      <c r="K13" s="8">
        <v>149167</v>
      </c>
      <c r="L13" s="8">
        <v>0</v>
      </c>
      <c r="M13" s="8">
        <v>0</v>
      </c>
      <c r="N13" s="8">
        <v>149167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21284953</v>
      </c>
      <c r="U13" s="8">
        <v>0</v>
      </c>
      <c r="V13" s="8">
        <v>21284953</v>
      </c>
      <c r="W13" s="8">
        <v>21577876</v>
      </c>
      <c r="X13" s="8">
        <v>3392000</v>
      </c>
      <c r="Y13" s="8">
        <v>18185876</v>
      </c>
      <c r="Z13" s="2">
        <v>536.14</v>
      </c>
      <c r="AA13" s="6">
        <v>3392000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450000</v>
      </c>
      <c r="G14" s="8">
        <v>83197</v>
      </c>
      <c r="H14" s="8">
        <v>87759</v>
      </c>
      <c r="I14" s="8">
        <v>86043</v>
      </c>
      <c r="J14" s="8">
        <v>256999</v>
      </c>
      <c r="K14" s="8">
        <v>88761</v>
      </c>
      <c r="L14" s="8">
        <v>23628</v>
      </c>
      <c r="M14" s="8">
        <v>93876</v>
      </c>
      <c r="N14" s="8">
        <v>206265</v>
      </c>
      <c r="O14" s="8">
        <v>0</v>
      </c>
      <c r="P14" s="8">
        <v>95697</v>
      </c>
      <c r="Q14" s="8">
        <v>95049</v>
      </c>
      <c r="R14" s="8">
        <v>190746</v>
      </c>
      <c r="S14" s="8">
        <v>96375</v>
      </c>
      <c r="T14" s="8">
        <v>98284</v>
      </c>
      <c r="U14" s="8">
        <v>99523</v>
      </c>
      <c r="V14" s="8">
        <v>294182</v>
      </c>
      <c r="W14" s="8">
        <v>948192</v>
      </c>
      <c r="X14" s="8">
        <v>450000</v>
      </c>
      <c r="Y14" s="8">
        <v>498192</v>
      </c>
      <c r="Z14" s="2">
        <v>110.71</v>
      </c>
      <c r="AA14" s="6">
        <v>450000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300500</v>
      </c>
      <c r="G16" s="8">
        <v>11800</v>
      </c>
      <c r="H16" s="8">
        <v>22910</v>
      </c>
      <c r="I16" s="8">
        <v>60375</v>
      </c>
      <c r="J16" s="8">
        <v>95085</v>
      </c>
      <c r="K16" s="8">
        <v>26700</v>
      </c>
      <c r="L16" s="8">
        <v>21400</v>
      </c>
      <c r="M16" s="8">
        <v>19221</v>
      </c>
      <c r="N16" s="8">
        <v>67321</v>
      </c>
      <c r="O16" s="8">
        <v>0</v>
      </c>
      <c r="P16" s="8">
        <v>8900</v>
      </c>
      <c r="Q16" s="8">
        <v>15600</v>
      </c>
      <c r="R16" s="8">
        <v>24500</v>
      </c>
      <c r="S16" s="8">
        <v>28250</v>
      </c>
      <c r="T16" s="8">
        <v>20098</v>
      </c>
      <c r="U16" s="8">
        <v>27883</v>
      </c>
      <c r="V16" s="8">
        <v>76231</v>
      </c>
      <c r="W16" s="8">
        <v>263137</v>
      </c>
      <c r="X16" s="8">
        <v>300500</v>
      </c>
      <c r="Y16" s="8">
        <v>-37363</v>
      </c>
      <c r="Z16" s="2">
        <v>-12.43</v>
      </c>
      <c r="AA16" s="6">
        <v>300500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8585000</v>
      </c>
      <c r="G17" s="8">
        <v>1267946</v>
      </c>
      <c r="H17" s="8">
        <v>39105</v>
      </c>
      <c r="I17" s="8">
        <v>559595</v>
      </c>
      <c r="J17" s="8">
        <v>1866646</v>
      </c>
      <c r="K17" s="8">
        <v>83036</v>
      </c>
      <c r="L17" s="8">
        <v>701870</v>
      </c>
      <c r="M17" s="8">
        <v>567815</v>
      </c>
      <c r="N17" s="8">
        <v>1352721</v>
      </c>
      <c r="O17" s="8">
        <v>0</v>
      </c>
      <c r="P17" s="8">
        <v>1174801</v>
      </c>
      <c r="Q17" s="8">
        <v>67603</v>
      </c>
      <c r="R17" s="8">
        <v>1242404</v>
      </c>
      <c r="S17" s="8">
        <v>563965</v>
      </c>
      <c r="T17" s="8">
        <v>677460</v>
      </c>
      <c r="U17" s="8">
        <v>84015</v>
      </c>
      <c r="V17" s="8">
        <v>1325440</v>
      </c>
      <c r="W17" s="8">
        <v>5787211</v>
      </c>
      <c r="X17" s="8">
        <v>8585000</v>
      </c>
      <c r="Y17" s="8">
        <v>-2797789</v>
      </c>
      <c r="Z17" s="2">
        <v>-32.59</v>
      </c>
      <c r="AA17" s="6">
        <v>8585000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0</v>
      </c>
      <c r="F19" s="8">
        <v>324293000</v>
      </c>
      <c r="G19" s="8">
        <v>73997000</v>
      </c>
      <c r="H19" s="8">
        <v>1480000</v>
      </c>
      <c r="I19" s="8">
        <v>0</v>
      </c>
      <c r="J19" s="8">
        <v>75477000</v>
      </c>
      <c r="K19" s="8">
        <v>31412000</v>
      </c>
      <c r="L19" s="8">
        <v>4097000</v>
      </c>
      <c r="M19" s="8">
        <v>30582000</v>
      </c>
      <c r="N19" s="8">
        <v>66091000</v>
      </c>
      <c r="O19" s="8">
        <v>0</v>
      </c>
      <c r="P19" s="8">
        <v>29556</v>
      </c>
      <c r="Q19" s="8">
        <v>111354203</v>
      </c>
      <c r="R19" s="8">
        <v>111383759</v>
      </c>
      <c r="S19" s="8">
        <v>409000</v>
      </c>
      <c r="T19" s="8">
        <v>52043</v>
      </c>
      <c r="U19" s="8">
        <v>52380</v>
      </c>
      <c r="V19" s="8">
        <v>513423</v>
      </c>
      <c r="W19" s="8">
        <v>253465182</v>
      </c>
      <c r="X19" s="8">
        <v>324293000</v>
      </c>
      <c r="Y19" s="8">
        <v>-70827818</v>
      </c>
      <c r="Z19" s="2">
        <v>-21.84</v>
      </c>
      <c r="AA19" s="6">
        <v>324293000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0</v>
      </c>
      <c r="F20" s="26">
        <v>1317000</v>
      </c>
      <c r="G20" s="26">
        <v>32816</v>
      </c>
      <c r="H20" s="26">
        <v>68074</v>
      </c>
      <c r="I20" s="26">
        <v>42609</v>
      </c>
      <c r="J20" s="26">
        <v>143499</v>
      </c>
      <c r="K20" s="26">
        <v>179273</v>
      </c>
      <c r="L20" s="26">
        <v>74246</v>
      </c>
      <c r="M20" s="26">
        <v>36622</v>
      </c>
      <c r="N20" s="26">
        <v>290141</v>
      </c>
      <c r="O20" s="26">
        <v>0</v>
      </c>
      <c r="P20" s="26">
        <v>136328</v>
      </c>
      <c r="Q20" s="26">
        <v>124327</v>
      </c>
      <c r="R20" s="26">
        <v>260655</v>
      </c>
      <c r="S20" s="26">
        <v>260095</v>
      </c>
      <c r="T20" s="26">
        <v>90323</v>
      </c>
      <c r="U20" s="26">
        <v>230085</v>
      </c>
      <c r="V20" s="26">
        <v>580503</v>
      </c>
      <c r="W20" s="26">
        <v>1274798</v>
      </c>
      <c r="X20" s="26"/>
      <c r="Y20" s="26">
        <v>1274798</v>
      </c>
      <c r="Z20" s="27">
        <v>0</v>
      </c>
      <c r="AA20" s="28">
        <v>1317000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0</v>
      </c>
      <c r="F22" s="35">
        <f t="shared" si="0"/>
        <v>402967500</v>
      </c>
      <c r="G22" s="35">
        <f t="shared" si="0"/>
        <v>99103306</v>
      </c>
      <c r="H22" s="35">
        <f t="shared" si="0"/>
        <v>7886950</v>
      </c>
      <c r="I22" s="35">
        <f t="shared" si="0"/>
        <v>6880595</v>
      </c>
      <c r="J22" s="35">
        <f t="shared" si="0"/>
        <v>113870851</v>
      </c>
      <c r="K22" s="35">
        <f t="shared" si="0"/>
        <v>38055540</v>
      </c>
      <c r="L22" s="35">
        <f t="shared" si="0"/>
        <v>11053904</v>
      </c>
      <c r="M22" s="35">
        <f t="shared" si="0"/>
        <v>37430558</v>
      </c>
      <c r="N22" s="35">
        <f t="shared" si="0"/>
        <v>86540002</v>
      </c>
      <c r="O22" s="35">
        <f t="shared" si="0"/>
        <v>0</v>
      </c>
      <c r="P22" s="35">
        <f t="shared" si="0"/>
        <v>7574151</v>
      </c>
      <c r="Q22" s="35">
        <f t="shared" si="0"/>
        <v>118124714</v>
      </c>
      <c r="R22" s="35">
        <f t="shared" si="0"/>
        <v>125698865</v>
      </c>
      <c r="S22" s="35">
        <f t="shared" si="0"/>
        <v>7610474</v>
      </c>
      <c r="T22" s="35">
        <f t="shared" si="0"/>
        <v>28733036</v>
      </c>
      <c r="U22" s="35">
        <f t="shared" si="0"/>
        <v>6861496</v>
      </c>
      <c r="V22" s="35">
        <f t="shared" si="0"/>
        <v>43205006</v>
      </c>
      <c r="W22" s="35">
        <f t="shared" si="0"/>
        <v>369314724</v>
      </c>
      <c r="X22" s="35">
        <f t="shared" si="0"/>
        <v>401650500</v>
      </c>
      <c r="Y22" s="35">
        <f t="shared" si="0"/>
        <v>-32335776</v>
      </c>
      <c r="Z22" s="36">
        <f>+IF(X22&lt;&gt;0,+(Y22/X22)*100,0)</f>
        <v>-8.050724697218104</v>
      </c>
      <c r="AA22" s="33">
        <f>SUM(AA5:AA21)</f>
        <v>402967500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0</v>
      </c>
      <c r="F25" s="8">
        <v>105646399</v>
      </c>
      <c r="G25" s="8">
        <v>7650698</v>
      </c>
      <c r="H25" s="8">
        <v>7415848</v>
      </c>
      <c r="I25" s="8">
        <v>7400060</v>
      </c>
      <c r="J25" s="8">
        <v>22466606</v>
      </c>
      <c r="K25" s="8">
        <v>7890584</v>
      </c>
      <c r="L25" s="8">
        <v>7701972</v>
      </c>
      <c r="M25" s="8">
        <v>8849899</v>
      </c>
      <c r="N25" s="8">
        <v>24442455</v>
      </c>
      <c r="O25" s="8">
        <v>0</v>
      </c>
      <c r="P25" s="8">
        <v>7138432</v>
      </c>
      <c r="Q25" s="8">
        <v>7281667</v>
      </c>
      <c r="R25" s="8">
        <v>14420099</v>
      </c>
      <c r="S25" s="8">
        <v>-8202268</v>
      </c>
      <c r="T25" s="8">
        <v>7221279</v>
      </c>
      <c r="U25" s="8">
        <v>7633139</v>
      </c>
      <c r="V25" s="8">
        <v>6652150</v>
      </c>
      <c r="W25" s="8">
        <v>67981310</v>
      </c>
      <c r="X25" s="8">
        <v>105646399</v>
      </c>
      <c r="Y25" s="8">
        <v>-37665089</v>
      </c>
      <c r="Z25" s="2">
        <v>-35.65</v>
      </c>
      <c r="AA25" s="6">
        <v>105646399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0</v>
      </c>
      <c r="F26" s="8">
        <v>17034360</v>
      </c>
      <c r="G26" s="8">
        <v>1477152</v>
      </c>
      <c r="H26" s="8">
        <v>1414309</v>
      </c>
      <c r="I26" s="8">
        <v>1414309</v>
      </c>
      <c r="J26" s="8">
        <v>4305770</v>
      </c>
      <c r="K26" s="8">
        <v>1452994</v>
      </c>
      <c r="L26" s="8">
        <v>1433643</v>
      </c>
      <c r="M26" s="8">
        <v>1460322</v>
      </c>
      <c r="N26" s="8">
        <v>4346959</v>
      </c>
      <c r="O26" s="8">
        <v>0</v>
      </c>
      <c r="P26" s="8">
        <v>1420907</v>
      </c>
      <c r="Q26" s="8">
        <v>1420907</v>
      </c>
      <c r="R26" s="8">
        <v>2841814</v>
      </c>
      <c r="S26" s="8">
        <v>-1998836</v>
      </c>
      <c r="T26" s="8">
        <v>2265454</v>
      </c>
      <c r="U26" s="8">
        <v>1512502</v>
      </c>
      <c r="V26" s="8">
        <v>1779120</v>
      </c>
      <c r="W26" s="8">
        <v>13273663</v>
      </c>
      <c r="X26" s="8">
        <v>17034360</v>
      </c>
      <c r="Y26" s="8">
        <v>-3760697</v>
      </c>
      <c r="Z26" s="2">
        <v>-22.08</v>
      </c>
      <c r="AA26" s="6">
        <v>17034360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2700000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2700000</v>
      </c>
      <c r="Y27" s="8">
        <v>-2700000</v>
      </c>
      <c r="Z27" s="2">
        <v>-100</v>
      </c>
      <c r="AA27" s="6">
        <v>2700000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0</v>
      </c>
      <c r="F28" s="8">
        <v>4800000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34614</v>
      </c>
      <c r="T28" s="8">
        <v>34614</v>
      </c>
      <c r="U28" s="8">
        <v>0</v>
      </c>
      <c r="V28" s="8">
        <v>69228</v>
      </c>
      <c r="W28" s="8">
        <v>69228</v>
      </c>
      <c r="X28" s="8">
        <v>4800000</v>
      </c>
      <c r="Y28" s="8">
        <v>-4730772</v>
      </c>
      <c r="Z28" s="2">
        <v>-98.56</v>
      </c>
      <c r="AA28" s="6">
        <v>4800000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-78500000</v>
      </c>
      <c r="G29" s="8">
        <v>0</v>
      </c>
      <c r="H29" s="8">
        <v>0</v>
      </c>
      <c r="I29" s="8">
        <v>629201</v>
      </c>
      <c r="J29" s="8">
        <v>629201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607835</v>
      </c>
      <c r="R29" s="8">
        <v>607835</v>
      </c>
      <c r="S29" s="8">
        <v>0</v>
      </c>
      <c r="T29" s="8">
        <v>0</v>
      </c>
      <c r="U29" s="8">
        <v>0</v>
      </c>
      <c r="V29" s="8">
        <v>0</v>
      </c>
      <c r="W29" s="8">
        <v>1237036</v>
      </c>
      <c r="X29" s="8">
        <v>-78500000</v>
      </c>
      <c r="Y29" s="8">
        <v>79737036</v>
      </c>
      <c r="Z29" s="2">
        <v>-101.58</v>
      </c>
      <c r="AA29" s="6">
        <v>-78500000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23740000</v>
      </c>
      <c r="G32" s="8">
        <v>25503</v>
      </c>
      <c r="H32" s="8">
        <v>2073823</v>
      </c>
      <c r="I32" s="8">
        <v>854787</v>
      </c>
      <c r="J32" s="8">
        <v>2954113</v>
      </c>
      <c r="K32" s="8">
        <v>2036827</v>
      </c>
      <c r="L32" s="8">
        <v>684188</v>
      </c>
      <c r="M32" s="8">
        <v>3131156</v>
      </c>
      <c r="N32" s="8">
        <v>5852171</v>
      </c>
      <c r="O32" s="8">
        <v>0</v>
      </c>
      <c r="P32" s="8">
        <v>847872</v>
      </c>
      <c r="Q32" s="8">
        <v>2425168</v>
      </c>
      <c r="R32" s="8">
        <v>3273040</v>
      </c>
      <c r="S32" s="8">
        <v>-807367</v>
      </c>
      <c r="T32" s="8">
        <v>2148379</v>
      </c>
      <c r="U32" s="8">
        <v>2076679</v>
      </c>
      <c r="V32" s="8">
        <v>3417691</v>
      </c>
      <c r="W32" s="8">
        <v>15497015</v>
      </c>
      <c r="X32" s="8">
        <v>23740000</v>
      </c>
      <c r="Y32" s="8">
        <v>-8242985</v>
      </c>
      <c r="Z32" s="2">
        <v>-34.72</v>
      </c>
      <c r="AA32" s="6">
        <v>23740000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3825000</v>
      </c>
      <c r="G33" s="8">
        <v>5872</v>
      </c>
      <c r="H33" s="8">
        <v>231375</v>
      </c>
      <c r="I33" s="8">
        <v>247148</v>
      </c>
      <c r="J33" s="8">
        <v>484395</v>
      </c>
      <c r="K33" s="8">
        <v>14372</v>
      </c>
      <c r="L33" s="8">
        <v>741157</v>
      </c>
      <c r="M33" s="8">
        <v>252699</v>
      </c>
      <c r="N33" s="8">
        <v>1008228</v>
      </c>
      <c r="O33" s="8">
        <v>0</v>
      </c>
      <c r="P33" s="8">
        <v>0</v>
      </c>
      <c r="Q33" s="8">
        <v>0</v>
      </c>
      <c r="R33" s="8">
        <v>0</v>
      </c>
      <c r="S33" s="8">
        <v>-4500</v>
      </c>
      <c r="T33" s="8">
        <v>3500</v>
      </c>
      <c r="U33" s="8">
        <v>7000</v>
      </c>
      <c r="V33" s="8">
        <v>6000</v>
      </c>
      <c r="W33" s="8">
        <v>1498623</v>
      </c>
      <c r="X33" s="8"/>
      <c r="Y33" s="8">
        <v>1498623</v>
      </c>
      <c r="Z33" s="2">
        <v>0</v>
      </c>
      <c r="AA33" s="6">
        <v>3825000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0</v>
      </c>
      <c r="F34" s="8">
        <v>139271728</v>
      </c>
      <c r="G34" s="8">
        <v>3633049</v>
      </c>
      <c r="H34" s="8">
        <v>6623663</v>
      </c>
      <c r="I34" s="8">
        <v>7943464</v>
      </c>
      <c r="J34" s="8">
        <v>18200176</v>
      </c>
      <c r="K34" s="8">
        <v>6717374</v>
      </c>
      <c r="L34" s="8">
        <v>6569204</v>
      </c>
      <c r="M34" s="8">
        <v>7344420</v>
      </c>
      <c r="N34" s="8">
        <v>20630998</v>
      </c>
      <c r="O34" s="8">
        <v>0</v>
      </c>
      <c r="P34" s="8">
        <v>4828158</v>
      </c>
      <c r="Q34" s="8">
        <v>11967155</v>
      </c>
      <c r="R34" s="8">
        <v>16795313</v>
      </c>
      <c r="S34" s="8">
        <v>49789854</v>
      </c>
      <c r="T34" s="8">
        <v>61078842</v>
      </c>
      <c r="U34" s="8">
        <v>10522949</v>
      </c>
      <c r="V34" s="8">
        <v>121391645</v>
      </c>
      <c r="W34" s="8">
        <v>177018132</v>
      </c>
      <c r="X34" s="8">
        <v>139271728</v>
      </c>
      <c r="Y34" s="8">
        <v>37746404</v>
      </c>
      <c r="Z34" s="2">
        <v>27.1</v>
      </c>
      <c r="AA34" s="6">
        <v>139271728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0</v>
      </c>
      <c r="F36" s="35">
        <f t="shared" si="1"/>
        <v>218517487</v>
      </c>
      <c r="G36" s="35">
        <f t="shared" si="1"/>
        <v>12792274</v>
      </c>
      <c r="H36" s="35">
        <f t="shared" si="1"/>
        <v>17759018</v>
      </c>
      <c r="I36" s="35">
        <f t="shared" si="1"/>
        <v>18488969</v>
      </c>
      <c r="J36" s="35">
        <f t="shared" si="1"/>
        <v>49040261</v>
      </c>
      <c r="K36" s="35">
        <f t="shared" si="1"/>
        <v>18112151</v>
      </c>
      <c r="L36" s="35">
        <f t="shared" si="1"/>
        <v>17130164</v>
      </c>
      <c r="M36" s="35">
        <f t="shared" si="1"/>
        <v>21038496</v>
      </c>
      <c r="N36" s="35">
        <f t="shared" si="1"/>
        <v>56280811</v>
      </c>
      <c r="O36" s="35">
        <f t="shared" si="1"/>
        <v>0</v>
      </c>
      <c r="P36" s="35">
        <f t="shared" si="1"/>
        <v>14235369</v>
      </c>
      <c r="Q36" s="35">
        <f t="shared" si="1"/>
        <v>23702732</v>
      </c>
      <c r="R36" s="35">
        <f t="shared" si="1"/>
        <v>37938101</v>
      </c>
      <c r="S36" s="35">
        <f t="shared" si="1"/>
        <v>38811497</v>
      </c>
      <c r="T36" s="35">
        <f t="shared" si="1"/>
        <v>72752068</v>
      </c>
      <c r="U36" s="35">
        <f t="shared" si="1"/>
        <v>21752269</v>
      </c>
      <c r="V36" s="35">
        <f t="shared" si="1"/>
        <v>133315834</v>
      </c>
      <c r="W36" s="35">
        <f t="shared" si="1"/>
        <v>276575007</v>
      </c>
      <c r="X36" s="35">
        <f t="shared" si="1"/>
        <v>214692487</v>
      </c>
      <c r="Y36" s="35">
        <f t="shared" si="1"/>
        <v>61882520</v>
      </c>
      <c r="Z36" s="36">
        <f>+IF(X36&lt;&gt;0,+(Y36/X36)*100,0)</f>
        <v>28.823793913198276</v>
      </c>
      <c r="AA36" s="33">
        <f>SUM(AA25:AA35)</f>
        <v>218517487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0</v>
      </c>
      <c r="F38" s="48">
        <f t="shared" si="2"/>
        <v>184450013</v>
      </c>
      <c r="G38" s="48">
        <f t="shared" si="2"/>
        <v>86311032</v>
      </c>
      <c r="H38" s="48">
        <f t="shared" si="2"/>
        <v>-9872068</v>
      </c>
      <c r="I38" s="48">
        <f t="shared" si="2"/>
        <v>-11608374</v>
      </c>
      <c r="J38" s="48">
        <f t="shared" si="2"/>
        <v>64830590</v>
      </c>
      <c r="K38" s="48">
        <f t="shared" si="2"/>
        <v>19943389</v>
      </c>
      <c r="L38" s="48">
        <f t="shared" si="2"/>
        <v>-6076260</v>
      </c>
      <c r="M38" s="48">
        <f t="shared" si="2"/>
        <v>16392062</v>
      </c>
      <c r="N38" s="48">
        <f t="shared" si="2"/>
        <v>30259191</v>
      </c>
      <c r="O38" s="48">
        <f t="shared" si="2"/>
        <v>0</v>
      </c>
      <c r="P38" s="48">
        <f t="shared" si="2"/>
        <v>-6661218</v>
      </c>
      <c r="Q38" s="48">
        <f t="shared" si="2"/>
        <v>94421982</v>
      </c>
      <c r="R38" s="48">
        <f t="shared" si="2"/>
        <v>87760764</v>
      </c>
      <c r="S38" s="48">
        <f t="shared" si="2"/>
        <v>-31201023</v>
      </c>
      <c r="T38" s="48">
        <f t="shared" si="2"/>
        <v>-44019032</v>
      </c>
      <c r="U38" s="48">
        <f t="shared" si="2"/>
        <v>-14890773</v>
      </c>
      <c r="V38" s="48">
        <f t="shared" si="2"/>
        <v>-90110828</v>
      </c>
      <c r="W38" s="48">
        <f t="shared" si="2"/>
        <v>92739717</v>
      </c>
      <c r="X38" s="48">
        <f>IF(F22=F36,0,X22-X36)</f>
        <v>186958013</v>
      </c>
      <c r="Y38" s="48">
        <f t="shared" si="2"/>
        <v>-94218296</v>
      </c>
      <c r="Z38" s="49">
        <f>+IF(X38&lt;&gt;0,+(Y38/X38)*100,0)</f>
        <v>-50.39543076444656</v>
      </c>
      <c r="AA38" s="46">
        <f>+AA22-AA36</f>
        <v>184450013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20000000</v>
      </c>
      <c r="Q39" s="8">
        <v>39144797</v>
      </c>
      <c r="R39" s="8">
        <v>59144797</v>
      </c>
      <c r="S39" s="8">
        <v>39801000</v>
      </c>
      <c r="T39" s="8">
        <v>0</v>
      </c>
      <c r="U39" s="8">
        <v>0</v>
      </c>
      <c r="V39" s="8">
        <v>39801000</v>
      </c>
      <c r="W39" s="8">
        <v>98945797</v>
      </c>
      <c r="X39" s="8"/>
      <c r="Y39" s="8">
        <v>98945797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0</v>
      </c>
      <c r="F42" s="57">
        <f t="shared" si="3"/>
        <v>184450013</v>
      </c>
      <c r="G42" s="57">
        <f t="shared" si="3"/>
        <v>86311032</v>
      </c>
      <c r="H42" s="57">
        <f t="shared" si="3"/>
        <v>-9872068</v>
      </c>
      <c r="I42" s="57">
        <f t="shared" si="3"/>
        <v>-11608374</v>
      </c>
      <c r="J42" s="57">
        <f t="shared" si="3"/>
        <v>64830590</v>
      </c>
      <c r="K42" s="57">
        <f t="shared" si="3"/>
        <v>19943389</v>
      </c>
      <c r="L42" s="57">
        <f t="shared" si="3"/>
        <v>-6076260</v>
      </c>
      <c r="M42" s="57">
        <f t="shared" si="3"/>
        <v>16392062</v>
      </c>
      <c r="N42" s="57">
        <f t="shared" si="3"/>
        <v>30259191</v>
      </c>
      <c r="O42" s="57">
        <f t="shared" si="3"/>
        <v>0</v>
      </c>
      <c r="P42" s="57">
        <f t="shared" si="3"/>
        <v>13338782</v>
      </c>
      <c r="Q42" s="57">
        <f t="shared" si="3"/>
        <v>133566779</v>
      </c>
      <c r="R42" s="57">
        <f t="shared" si="3"/>
        <v>146905561</v>
      </c>
      <c r="S42" s="57">
        <f t="shared" si="3"/>
        <v>8599977</v>
      </c>
      <c r="T42" s="57">
        <f t="shared" si="3"/>
        <v>-44019032</v>
      </c>
      <c r="U42" s="57">
        <f t="shared" si="3"/>
        <v>-14890773</v>
      </c>
      <c r="V42" s="57">
        <f t="shared" si="3"/>
        <v>-50309828</v>
      </c>
      <c r="W42" s="57">
        <f t="shared" si="3"/>
        <v>191685514</v>
      </c>
      <c r="X42" s="57">
        <f t="shared" si="3"/>
        <v>186958013</v>
      </c>
      <c r="Y42" s="57">
        <f t="shared" si="3"/>
        <v>4727501</v>
      </c>
      <c r="Z42" s="58">
        <f>+IF(X42&lt;&gt;0,+(Y42/X42)*100,0)</f>
        <v>2.52864315582986</v>
      </c>
      <c r="AA42" s="55">
        <f>SUM(AA38:AA41)</f>
        <v>184450013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0</v>
      </c>
      <c r="F44" s="65">
        <f t="shared" si="4"/>
        <v>184450013</v>
      </c>
      <c r="G44" s="65">
        <f t="shared" si="4"/>
        <v>86311032</v>
      </c>
      <c r="H44" s="65">
        <f t="shared" si="4"/>
        <v>-9872068</v>
      </c>
      <c r="I44" s="65">
        <f t="shared" si="4"/>
        <v>-11608374</v>
      </c>
      <c r="J44" s="65">
        <f t="shared" si="4"/>
        <v>64830590</v>
      </c>
      <c r="K44" s="65">
        <f t="shared" si="4"/>
        <v>19943389</v>
      </c>
      <c r="L44" s="65">
        <f t="shared" si="4"/>
        <v>-6076260</v>
      </c>
      <c r="M44" s="65">
        <f t="shared" si="4"/>
        <v>16392062</v>
      </c>
      <c r="N44" s="65">
        <f t="shared" si="4"/>
        <v>30259191</v>
      </c>
      <c r="O44" s="65">
        <f t="shared" si="4"/>
        <v>0</v>
      </c>
      <c r="P44" s="65">
        <f t="shared" si="4"/>
        <v>13338782</v>
      </c>
      <c r="Q44" s="65">
        <f t="shared" si="4"/>
        <v>133566779</v>
      </c>
      <c r="R44" s="65">
        <f t="shared" si="4"/>
        <v>146905561</v>
      </c>
      <c r="S44" s="65">
        <f t="shared" si="4"/>
        <v>8599977</v>
      </c>
      <c r="T44" s="65">
        <f t="shared" si="4"/>
        <v>-44019032</v>
      </c>
      <c r="U44" s="65">
        <f t="shared" si="4"/>
        <v>-14890773</v>
      </c>
      <c r="V44" s="65">
        <f t="shared" si="4"/>
        <v>-50309828</v>
      </c>
      <c r="W44" s="65">
        <f t="shared" si="4"/>
        <v>191685514</v>
      </c>
      <c r="X44" s="65">
        <f t="shared" si="4"/>
        <v>186958013</v>
      </c>
      <c r="Y44" s="65">
        <f t="shared" si="4"/>
        <v>4727501</v>
      </c>
      <c r="Z44" s="66">
        <f>+IF(X44&lt;&gt;0,+(Y44/X44)*100,0)</f>
        <v>2.52864315582986</v>
      </c>
      <c r="AA44" s="63">
        <f>+AA42-AA43</f>
        <v>184450013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0</v>
      </c>
      <c r="F46" s="57">
        <f t="shared" si="5"/>
        <v>184450013</v>
      </c>
      <c r="G46" s="57">
        <f t="shared" si="5"/>
        <v>86311032</v>
      </c>
      <c r="H46" s="57">
        <f t="shared" si="5"/>
        <v>-9872068</v>
      </c>
      <c r="I46" s="57">
        <f t="shared" si="5"/>
        <v>-11608374</v>
      </c>
      <c r="J46" s="57">
        <f t="shared" si="5"/>
        <v>64830590</v>
      </c>
      <c r="K46" s="57">
        <f t="shared" si="5"/>
        <v>19943389</v>
      </c>
      <c r="L46" s="57">
        <f t="shared" si="5"/>
        <v>-6076260</v>
      </c>
      <c r="M46" s="57">
        <f t="shared" si="5"/>
        <v>16392062</v>
      </c>
      <c r="N46" s="57">
        <f t="shared" si="5"/>
        <v>30259191</v>
      </c>
      <c r="O46" s="57">
        <f t="shared" si="5"/>
        <v>0</v>
      </c>
      <c r="P46" s="57">
        <f t="shared" si="5"/>
        <v>13338782</v>
      </c>
      <c r="Q46" s="57">
        <f t="shared" si="5"/>
        <v>133566779</v>
      </c>
      <c r="R46" s="57">
        <f t="shared" si="5"/>
        <v>146905561</v>
      </c>
      <c r="S46" s="57">
        <f t="shared" si="5"/>
        <v>8599977</v>
      </c>
      <c r="T46" s="57">
        <f t="shared" si="5"/>
        <v>-44019032</v>
      </c>
      <c r="U46" s="57">
        <f t="shared" si="5"/>
        <v>-14890773</v>
      </c>
      <c r="V46" s="57">
        <f t="shared" si="5"/>
        <v>-50309828</v>
      </c>
      <c r="W46" s="57">
        <f t="shared" si="5"/>
        <v>191685514</v>
      </c>
      <c r="X46" s="57">
        <f t="shared" si="5"/>
        <v>186958013</v>
      </c>
      <c r="Y46" s="57">
        <f t="shared" si="5"/>
        <v>4727501</v>
      </c>
      <c r="Z46" s="58">
        <f>+IF(X46&lt;&gt;0,+(Y46/X46)*100,0)</f>
        <v>2.52864315582986</v>
      </c>
      <c r="AA46" s="55">
        <f>SUM(AA44:AA45)</f>
        <v>184450013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0</v>
      </c>
      <c r="F48" s="73">
        <f t="shared" si="6"/>
        <v>184450013</v>
      </c>
      <c r="G48" s="73">
        <f t="shared" si="6"/>
        <v>86311032</v>
      </c>
      <c r="H48" s="74">
        <f t="shared" si="6"/>
        <v>-9872068</v>
      </c>
      <c r="I48" s="74">
        <f t="shared" si="6"/>
        <v>-11608374</v>
      </c>
      <c r="J48" s="74">
        <f t="shared" si="6"/>
        <v>64830590</v>
      </c>
      <c r="K48" s="74">
        <f t="shared" si="6"/>
        <v>19943389</v>
      </c>
      <c r="L48" s="74">
        <f t="shared" si="6"/>
        <v>-6076260</v>
      </c>
      <c r="M48" s="73">
        <f t="shared" si="6"/>
        <v>16392062</v>
      </c>
      <c r="N48" s="73">
        <f t="shared" si="6"/>
        <v>30259191</v>
      </c>
      <c r="O48" s="74">
        <f t="shared" si="6"/>
        <v>0</v>
      </c>
      <c r="P48" s="74">
        <f t="shared" si="6"/>
        <v>13338782</v>
      </c>
      <c r="Q48" s="74">
        <f t="shared" si="6"/>
        <v>133566779</v>
      </c>
      <c r="R48" s="74">
        <f t="shared" si="6"/>
        <v>146905561</v>
      </c>
      <c r="S48" s="74">
        <f t="shared" si="6"/>
        <v>8599977</v>
      </c>
      <c r="T48" s="73">
        <f t="shared" si="6"/>
        <v>-44019032</v>
      </c>
      <c r="U48" s="73">
        <f t="shared" si="6"/>
        <v>-14890773</v>
      </c>
      <c r="V48" s="74">
        <f t="shared" si="6"/>
        <v>-50309828</v>
      </c>
      <c r="W48" s="74">
        <f t="shared" si="6"/>
        <v>191685514</v>
      </c>
      <c r="X48" s="74">
        <f t="shared" si="6"/>
        <v>186958013</v>
      </c>
      <c r="Y48" s="74">
        <f t="shared" si="6"/>
        <v>4727501</v>
      </c>
      <c r="Z48" s="75">
        <f>+IF(X48&lt;&gt;0,+(Y48/X48)*100,0)</f>
        <v>2.52864315582986</v>
      </c>
      <c r="AA48" s="76">
        <f>SUM(AA46:AA47)</f>
        <v>184450013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66345319</v>
      </c>
      <c r="D5" s="6">
        <v>0</v>
      </c>
      <c r="E5" s="7">
        <v>64000000</v>
      </c>
      <c r="F5" s="8">
        <v>64000000</v>
      </c>
      <c r="G5" s="8">
        <v>6146867</v>
      </c>
      <c r="H5" s="8">
        <v>6168138</v>
      </c>
      <c r="I5" s="8">
        <v>6126207</v>
      </c>
      <c r="J5" s="8">
        <v>18441212</v>
      </c>
      <c r="K5" s="8">
        <v>6142016</v>
      </c>
      <c r="L5" s="8">
        <v>-6102208</v>
      </c>
      <c r="M5" s="8">
        <v>6155607</v>
      </c>
      <c r="N5" s="8">
        <v>6195415</v>
      </c>
      <c r="O5" s="8">
        <v>6300263</v>
      </c>
      <c r="P5" s="8">
        <v>6099504</v>
      </c>
      <c r="Q5" s="8">
        <v>18355635</v>
      </c>
      <c r="R5" s="8">
        <v>30755402</v>
      </c>
      <c r="S5" s="8">
        <v>6204233</v>
      </c>
      <c r="T5" s="8">
        <v>6067901</v>
      </c>
      <c r="U5" s="8">
        <v>6361210</v>
      </c>
      <c r="V5" s="8">
        <v>18633344</v>
      </c>
      <c r="W5" s="8">
        <v>74025373</v>
      </c>
      <c r="X5" s="8">
        <v>64000002</v>
      </c>
      <c r="Y5" s="8">
        <v>10025371</v>
      </c>
      <c r="Z5" s="2">
        <v>15.66</v>
      </c>
      <c r="AA5" s="6">
        <v>64000000</v>
      </c>
    </row>
    <row r="6" spans="1:27" ht="13.5">
      <c r="A6" s="23" t="s">
        <v>33</v>
      </c>
      <c r="B6" s="24"/>
      <c r="C6" s="6">
        <v>4770262</v>
      </c>
      <c r="D6" s="6">
        <v>0</v>
      </c>
      <c r="E6" s="7">
        <v>4500000</v>
      </c>
      <c r="F6" s="8">
        <v>4500000</v>
      </c>
      <c r="G6" s="8">
        <v>459254</v>
      </c>
      <c r="H6" s="8">
        <v>477325</v>
      </c>
      <c r="I6" s="8">
        <v>462198</v>
      </c>
      <c r="J6" s="8">
        <v>1398777</v>
      </c>
      <c r="K6" s="8">
        <v>430757</v>
      </c>
      <c r="L6" s="8">
        <v>-488094</v>
      </c>
      <c r="M6" s="8">
        <v>513371</v>
      </c>
      <c r="N6" s="8">
        <v>456034</v>
      </c>
      <c r="O6" s="8">
        <v>513005</v>
      </c>
      <c r="P6" s="8">
        <v>502147</v>
      </c>
      <c r="Q6" s="8">
        <v>1491353</v>
      </c>
      <c r="R6" s="8">
        <v>2506505</v>
      </c>
      <c r="S6" s="8">
        <v>323132</v>
      </c>
      <c r="T6" s="8">
        <v>321664</v>
      </c>
      <c r="U6" s="8">
        <v>362028</v>
      </c>
      <c r="V6" s="8">
        <v>1006824</v>
      </c>
      <c r="W6" s="8">
        <v>5368140</v>
      </c>
      <c r="X6" s="8">
        <v>4500000</v>
      </c>
      <c r="Y6" s="8">
        <v>868140</v>
      </c>
      <c r="Z6" s="2">
        <v>19.29</v>
      </c>
      <c r="AA6" s="6">
        <v>4500000</v>
      </c>
    </row>
    <row r="7" spans="1:27" ht="13.5">
      <c r="A7" s="25" t="s">
        <v>34</v>
      </c>
      <c r="B7" s="24"/>
      <c r="C7" s="6">
        <v>337967085</v>
      </c>
      <c r="D7" s="6">
        <v>0</v>
      </c>
      <c r="E7" s="7">
        <v>405773803</v>
      </c>
      <c r="F7" s="8">
        <v>405773803</v>
      </c>
      <c r="G7" s="8">
        <v>37619422</v>
      </c>
      <c r="H7" s="8">
        <v>37777429</v>
      </c>
      <c r="I7" s="8">
        <v>36047510</v>
      </c>
      <c r="J7" s="8">
        <v>111444361</v>
      </c>
      <c r="K7" s="8">
        <v>130974069</v>
      </c>
      <c r="L7" s="8">
        <v>70864136</v>
      </c>
      <c r="M7" s="8">
        <v>37159700</v>
      </c>
      <c r="N7" s="8">
        <v>238997905</v>
      </c>
      <c r="O7" s="8">
        <v>29514062</v>
      </c>
      <c r="P7" s="8">
        <v>29317813</v>
      </c>
      <c r="Q7" s="8">
        <v>-109563947</v>
      </c>
      <c r="R7" s="8">
        <v>-50732072</v>
      </c>
      <c r="S7" s="8">
        <v>28661695</v>
      </c>
      <c r="T7" s="8">
        <v>27519868</v>
      </c>
      <c r="U7" s="8">
        <v>33062401</v>
      </c>
      <c r="V7" s="8">
        <v>89243964</v>
      </c>
      <c r="W7" s="8">
        <v>388954158</v>
      </c>
      <c r="X7" s="8">
        <v>405773804</v>
      </c>
      <c r="Y7" s="8">
        <v>-16819646</v>
      </c>
      <c r="Z7" s="2">
        <v>-4.15</v>
      </c>
      <c r="AA7" s="6">
        <v>405773803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23745602</v>
      </c>
      <c r="D10" s="6">
        <v>0</v>
      </c>
      <c r="E10" s="7">
        <v>22037000</v>
      </c>
      <c r="F10" s="26">
        <v>22037000</v>
      </c>
      <c r="G10" s="26">
        <v>2125481</v>
      </c>
      <c r="H10" s="26">
        <v>2093132</v>
      </c>
      <c r="I10" s="26">
        <v>2104304</v>
      </c>
      <c r="J10" s="26">
        <v>6322917</v>
      </c>
      <c r="K10" s="26">
        <v>2206225</v>
      </c>
      <c r="L10" s="26">
        <v>-2202488</v>
      </c>
      <c r="M10" s="26">
        <v>2133712</v>
      </c>
      <c r="N10" s="26">
        <v>2137449</v>
      </c>
      <c r="O10" s="26">
        <v>2193800</v>
      </c>
      <c r="P10" s="26">
        <v>2044254</v>
      </c>
      <c r="Q10" s="26">
        <v>6391033</v>
      </c>
      <c r="R10" s="26">
        <v>10629087</v>
      </c>
      <c r="S10" s="26">
        <v>2140587</v>
      </c>
      <c r="T10" s="26">
        <v>2135803</v>
      </c>
      <c r="U10" s="26">
        <v>2066770</v>
      </c>
      <c r="V10" s="26">
        <v>6343160</v>
      </c>
      <c r="W10" s="26">
        <v>25432613</v>
      </c>
      <c r="X10" s="26">
        <v>22036999</v>
      </c>
      <c r="Y10" s="26">
        <v>3395614</v>
      </c>
      <c r="Z10" s="27">
        <v>15.41</v>
      </c>
      <c r="AA10" s="28">
        <v>22037000</v>
      </c>
    </row>
    <row r="11" spans="1:27" ht="13.5">
      <c r="A11" s="25" t="s">
        <v>38</v>
      </c>
      <c r="B11" s="29"/>
      <c r="C11" s="6">
        <v>291716</v>
      </c>
      <c r="D11" s="6">
        <v>0</v>
      </c>
      <c r="E11" s="7">
        <v>1365840</v>
      </c>
      <c r="F11" s="8">
        <v>1365840</v>
      </c>
      <c r="G11" s="8">
        <v>22975</v>
      </c>
      <c r="H11" s="8">
        <v>18436</v>
      </c>
      <c r="I11" s="8">
        <v>22304</v>
      </c>
      <c r="J11" s="8">
        <v>63715</v>
      </c>
      <c r="K11" s="8">
        <v>18587</v>
      </c>
      <c r="L11" s="8">
        <v>-25516</v>
      </c>
      <c r="M11" s="8">
        <v>24969</v>
      </c>
      <c r="N11" s="8">
        <v>18040</v>
      </c>
      <c r="O11" s="8">
        <v>28890</v>
      </c>
      <c r="P11" s="8">
        <v>320198</v>
      </c>
      <c r="Q11" s="8">
        <v>74784</v>
      </c>
      <c r="R11" s="8">
        <v>423872</v>
      </c>
      <c r="S11" s="8">
        <v>642025</v>
      </c>
      <c r="T11" s="8">
        <v>-521367</v>
      </c>
      <c r="U11" s="8">
        <v>23789</v>
      </c>
      <c r="V11" s="8">
        <v>144447</v>
      </c>
      <c r="W11" s="8">
        <v>650074</v>
      </c>
      <c r="X11" s="8">
        <v>1365840</v>
      </c>
      <c r="Y11" s="8">
        <v>-715766</v>
      </c>
      <c r="Z11" s="2">
        <v>-52.4</v>
      </c>
      <c r="AA11" s="6">
        <v>1365840</v>
      </c>
    </row>
    <row r="12" spans="1:27" ht="13.5">
      <c r="A12" s="25" t="s">
        <v>39</v>
      </c>
      <c r="B12" s="29"/>
      <c r="C12" s="6">
        <v>1279344</v>
      </c>
      <c r="D12" s="6">
        <v>0</v>
      </c>
      <c r="E12" s="7">
        <v>759100</v>
      </c>
      <c r="F12" s="8">
        <v>759100</v>
      </c>
      <c r="G12" s="8">
        <v>66434</v>
      </c>
      <c r="H12" s="8">
        <v>71867</v>
      </c>
      <c r="I12" s="8">
        <v>123157</v>
      </c>
      <c r="J12" s="8">
        <v>261458</v>
      </c>
      <c r="K12" s="8">
        <v>94882</v>
      </c>
      <c r="L12" s="8">
        <v>-132693</v>
      </c>
      <c r="M12" s="8">
        <v>98189</v>
      </c>
      <c r="N12" s="8">
        <v>60378</v>
      </c>
      <c r="O12" s="8">
        <v>112771</v>
      </c>
      <c r="P12" s="8">
        <v>97284</v>
      </c>
      <c r="Q12" s="8">
        <v>372517</v>
      </c>
      <c r="R12" s="8">
        <v>582572</v>
      </c>
      <c r="S12" s="8">
        <v>168627</v>
      </c>
      <c r="T12" s="8">
        <v>103183</v>
      </c>
      <c r="U12" s="8">
        <v>115218</v>
      </c>
      <c r="V12" s="8">
        <v>387028</v>
      </c>
      <c r="W12" s="8">
        <v>1291436</v>
      </c>
      <c r="X12" s="8">
        <v>759102</v>
      </c>
      <c r="Y12" s="8">
        <v>532334</v>
      </c>
      <c r="Z12" s="2">
        <v>70.13</v>
      </c>
      <c r="AA12" s="6">
        <v>759100</v>
      </c>
    </row>
    <row r="13" spans="1:27" ht="13.5">
      <c r="A13" s="23" t="s">
        <v>40</v>
      </c>
      <c r="B13" s="29"/>
      <c r="C13" s="6">
        <v>2180956</v>
      </c>
      <c r="D13" s="6">
        <v>0</v>
      </c>
      <c r="E13" s="7">
        <v>2001000</v>
      </c>
      <c r="F13" s="8">
        <v>2001000</v>
      </c>
      <c r="G13" s="8">
        <v>152616</v>
      </c>
      <c r="H13" s="8">
        <v>172082</v>
      </c>
      <c r="I13" s="8">
        <v>230966</v>
      </c>
      <c r="J13" s="8">
        <v>555664</v>
      </c>
      <c r="K13" s="8">
        <v>0</v>
      </c>
      <c r="L13" s="8">
        <v>-92850</v>
      </c>
      <c r="M13" s="8">
        <v>69128</v>
      </c>
      <c r="N13" s="8">
        <v>-23722</v>
      </c>
      <c r="O13" s="8">
        <v>189804</v>
      </c>
      <c r="P13" s="8">
        <v>65742</v>
      </c>
      <c r="Q13" s="8">
        <v>213082</v>
      </c>
      <c r="R13" s="8">
        <v>468628</v>
      </c>
      <c r="S13" s="8">
        <v>343807</v>
      </c>
      <c r="T13" s="8">
        <v>630459</v>
      </c>
      <c r="U13" s="8">
        <v>354944</v>
      </c>
      <c r="V13" s="8">
        <v>1329210</v>
      </c>
      <c r="W13" s="8">
        <v>2329780</v>
      </c>
      <c r="X13" s="8">
        <v>2001000</v>
      </c>
      <c r="Y13" s="8">
        <v>328780</v>
      </c>
      <c r="Z13" s="2">
        <v>16.43</v>
      </c>
      <c r="AA13" s="6">
        <v>2001000</v>
      </c>
    </row>
    <row r="14" spans="1:27" ht="13.5">
      <c r="A14" s="23" t="s">
        <v>41</v>
      </c>
      <c r="B14" s="29"/>
      <c r="C14" s="6">
        <v>17343422</v>
      </c>
      <c r="D14" s="6">
        <v>0</v>
      </c>
      <c r="E14" s="7">
        <v>11800000</v>
      </c>
      <c r="F14" s="8">
        <v>11800000</v>
      </c>
      <c r="G14" s="8">
        <v>1622632</v>
      </c>
      <c r="H14" s="8">
        <v>1626671</v>
      </c>
      <c r="I14" s="8">
        <v>1476987</v>
      </c>
      <c r="J14" s="8">
        <v>4726290</v>
      </c>
      <c r="K14" s="8">
        <v>1556958</v>
      </c>
      <c r="L14" s="8">
        <v>-1552825</v>
      </c>
      <c r="M14" s="8">
        <v>1778196</v>
      </c>
      <c r="N14" s="8">
        <v>1782329</v>
      </c>
      <c r="O14" s="8">
        <v>1689214</v>
      </c>
      <c r="P14" s="8">
        <v>1728046</v>
      </c>
      <c r="Q14" s="8">
        <v>4699213</v>
      </c>
      <c r="R14" s="8">
        <v>8116473</v>
      </c>
      <c r="S14" s="8">
        <v>1158409</v>
      </c>
      <c r="T14" s="8">
        <v>1179304</v>
      </c>
      <c r="U14" s="8">
        <v>1179413</v>
      </c>
      <c r="V14" s="8">
        <v>3517126</v>
      </c>
      <c r="W14" s="8">
        <v>18142218</v>
      </c>
      <c r="X14" s="8">
        <v>11799997</v>
      </c>
      <c r="Y14" s="8">
        <v>6342221</v>
      </c>
      <c r="Z14" s="2">
        <v>53.75</v>
      </c>
      <c r="AA14" s="6">
        <v>11800000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3665353</v>
      </c>
      <c r="D16" s="6">
        <v>0</v>
      </c>
      <c r="E16" s="7">
        <v>3210136</v>
      </c>
      <c r="F16" s="8">
        <v>3210136</v>
      </c>
      <c r="G16" s="8">
        <v>37851</v>
      </c>
      <c r="H16" s="8">
        <v>47340</v>
      </c>
      <c r="I16" s="8">
        <v>556456</v>
      </c>
      <c r="J16" s="8">
        <v>641647</v>
      </c>
      <c r="K16" s="8">
        <v>52019</v>
      </c>
      <c r="L16" s="8">
        <v>-1312254</v>
      </c>
      <c r="M16" s="8">
        <v>61843</v>
      </c>
      <c r="N16" s="8">
        <v>-1198392</v>
      </c>
      <c r="O16" s="8">
        <v>807104</v>
      </c>
      <c r="P16" s="8">
        <v>45177</v>
      </c>
      <c r="Q16" s="8">
        <v>3644728</v>
      </c>
      <c r="R16" s="8">
        <v>4497009</v>
      </c>
      <c r="S16" s="8">
        <v>619462</v>
      </c>
      <c r="T16" s="8">
        <v>55978</v>
      </c>
      <c r="U16" s="8">
        <v>1078040</v>
      </c>
      <c r="V16" s="8">
        <v>1753480</v>
      </c>
      <c r="W16" s="8">
        <v>5693744</v>
      </c>
      <c r="X16" s="8">
        <v>3210135</v>
      </c>
      <c r="Y16" s="8">
        <v>2483609</v>
      </c>
      <c r="Z16" s="2">
        <v>77.37</v>
      </c>
      <c r="AA16" s="6">
        <v>3210136</v>
      </c>
    </row>
    <row r="17" spans="1:27" ht="13.5">
      <c r="A17" s="23" t="s">
        <v>44</v>
      </c>
      <c r="B17" s="29"/>
      <c r="C17" s="6">
        <v>540614</v>
      </c>
      <c r="D17" s="6">
        <v>0</v>
      </c>
      <c r="E17" s="7">
        <v>497138</v>
      </c>
      <c r="F17" s="8">
        <v>497138</v>
      </c>
      <c r="G17" s="8">
        <v>52577</v>
      </c>
      <c r="H17" s="8">
        <v>55353</v>
      </c>
      <c r="I17" s="8">
        <v>56910</v>
      </c>
      <c r="J17" s="8">
        <v>164840</v>
      </c>
      <c r="K17" s="8">
        <v>69365</v>
      </c>
      <c r="L17" s="8">
        <v>-66530</v>
      </c>
      <c r="M17" s="8">
        <v>73924</v>
      </c>
      <c r="N17" s="8">
        <v>76759</v>
      </c>
      <c r="O17" s="8">
        <v>45835</v>
      </c>
      <c r="P17" s="8">
        <v>48271</v>
      </c>
      <c r="Q17" s="8">
        <v>221152</v>
      </c>
      <c r="R17" s="8">
        <v>315258</v>
      </c>
      <c r="S17" s="8">
        <v>118677</v>
      </c>
      <c r="T17" s="8">
        <v>-18570</v>
      </c>
      <c r="U17" s="8">
        <v>54172</v>
      </c>
      <c r="V17" s="8">
        <v>154279</v>
      </c>
      <c r="W17" s="8">
        <v>711136</v>
      </c>
      <c r="X17" s="8">
        <v>497138</v>
      </c>
      <c r="Y17" s="8">
        <v>213998</v>
      </c>
      <c r="Z17" s="2">
        <v>43.05</v>
      </c>
      <c r="AA17" s="6">
        <v>497138</v>
      </c>
    </row>
    <row r="18" spans="1:27" ht="13.5">
      <c r="A18" s="25" t="s">
        <v>45</v>
      </c>
      <c r="B18" s="24"/>
      <c r="C18" s="6">
        <v>6360327</v>
      </c>
      <c r="D18" s="6">
        <v>0</v>
      </c>
      <c r="E18" s="7">
        <v>42992708</v>
      </c>
      <c r="F18" s="8">
        <v>42992708</v>
      </c>
      <c r="G18" s="8">
        <v>4229467</v>
      </c>
      <c r="H18" s="8">
        <v>3465853</v>
      </c>
      <c r="I18" s="8">
        <v>3894927</v>
      </c>
      <c r="J18" s="8">
        <v>11590247</v>
      </c>
      <c r="K18" s="8">
        <v>4162762</v>
      </c>
      <c r="L18" s="8">
        <v>-3519453</v>
      </c>
      <c r="M18" s="8">
        <v>3173806</v>
      </c>
      <c r="N18" s="8">
        <v>3817115</v>
      </c>
      <c r="O18" s="8">
        <v>4309181</v>
      </c>
      <c r="P18" s="8">
        <v>4799262</v>
      </c>
      <c r="Q18" s="8">
        <v>11226366</v>
      </c>
      <c r="R18" s="8">
        <v>20334809</v>
      </c>
      <c r="S18" s="8">
        <v>4023902</v>
      </c>
      <c r="T18" s="8">
        <v>3123825</v>
      </c>
      <c r="U18" s="8">
        <v>6327990</v>
      </c>
      <c r="V18" s="8">
        <v>13475717</v>
      </c>
      <c r="W18" s="8">
        <v>49217888</v>
      </c>
      <c r="X18" s="8">
        <v>42992707</v>
      </c>
      <c r="Y18" s="8">
        <v>6225181</v>
      </c>
      <c r="Z18" s="2">
        <v>14.48</v>
      </c>
      <c r="AA18" s="6">
        <v>42992708</v>
      </c>
    </row>
    <row r="19" spans="1:27" ht="13.5">
      <c r="A19" s="23" t="s">
        <v>46</v>
      </c>
      <c r="B19" s="29"/>
      <c r="C19" s="6">
        <v>243422871</v>
      </c>
      <c r="D19" s="6">
        <v>0</v>
      </c>
      <c r="E19" s="7">
        <v>256100550</v>
      </c>
      <c r="F19" s="8">
        <v>256100550</v>
      </c>
      <c r="G19" s="8">
        <v>95181000</v>
      </c>
      <c r="H19" s="8">
        <v>1856732</v>
      </c>
      <c r="I19" s="8">
        <v>885000</v>
      </c>
      <c r="J19" s="8">
        <v>97922732</v>
      </c>
      <c r="K19" s="8">
        <v>2200000</v>
      </c>
      <c r="L19" s="8">
        <v>-691635</v>
      </c>
      <c r="M19" s="8">
        <v>63621000</v>
      </c>
      <c r="N19" s="8">
        <v>65129365</v>
      </c>
      <c r="O19" s="8">
        <v>425652</v>
      </c>
      <c r="P19" s="8">
        <v>1161981</v>
      </c>
      <c r="Q19" s="8">
        <v>69622641</v>
      </c>
      <c r="R19" s="8">
        <v>71210274</v>
      </c>
      <c r="S19" s="8">
        <v>919375</v>
      </c>
      <c r="T19" s="8">
        <v>-765197</v>
      </c>
      <c r="U19" s="8">
        <v>618000</v>
      </c>
      <c r="V19" s="8">
        <v>772178</v>
      </c>
      <c r="W19" s="8">
        <v>235034549</v>
      </c>
      <c r="X19" s="8">
        <v>256100548</v>
      </c>
      <c r="Y19" s="8">
        <v>-21065999</v>
      </c>
      <c r="Z19" s="2">
        <v>-8.23</v>
      </c>
      <c r="AA19" s="6">
        <v>256100550</v>
      </c>
    </row>
    <row r="20" spans="1:27" ht="13.5">
      <c r="A20" s="23" t="s">
        <v>47</v>
      </c>
      <c r="B20" s="29"/>
      <c r="C20" s="6">
        <v>35536130</v>
      </c>
      <c r="D20" s="6">
        <v>0</v>
      </c>
      <c r="E20" s="7">
        <v>7030496</v>
      </c>
      <c r="F20" s="26">
        <v>38939592</v>
      </c>
      <c r="G20" s="26">
        <v>387685</v>
      </c>
      <c r="H20" s="26">
        <v>210561</v>
      </c>
      <c r="I20" s="26">
        <v>46751</v>
      </c>
      <c r="J20" s="26">
        <v>644997</v>
      </c>
      <c r="K20" s="26">
        <v>110671</v>
      </c>
      <c r="L20" s="26">
        <v>-1946357</v>
      </c>
      <c r="M20" s="26">
        <v>106574</v>
      </c>
      <c r="N20" s="26">
        <v>-1729112</v>
      </c>
      <c r="O20" s="26">
        <v>827541</v>
      </c>
      <c r="P20" s="26">
        <v>324109</v>
      </c>
      <c r="Q20" s="26">
        <v>8710144</v>
      </c>
      <c r="R20" s="26">
        <v>9861794</v>
      </c>
      <c r="S20" s="26">
        <v>-1039720</v>
      </c>
      <c r="T20" s="26">
        <v>4287518</v>
      </c>
      <c r="U20" s="26">
        <v>-21035</v>
      </c>
      <c r="V20" s="26">
        <v>3226763</v>
      </c>
      <c r="W20" s="26">
        <v>12004442</v>
      </c>
      <c r="X20" s="26">
        <v>7030496</v>
      </c>
      <c r="Y20" s="26">
        <v>4973946</v>
      </c>
      <c r="Z20" s="27">
        <v>70.75</v>
      </c>
      <c r="AA20" s="28">
        <v>38939592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2300000</v>
      </c>
      <c r="F21" s="8">
        <v>2300000</v>
      </c>
      <c r="G21" s="8">
        <v>300</v>
      </c>
      <c r="H21" s="8">
        <v>390</v>
      </c>
      <c r="I21" s="30">
        <v>260</v>
      </c>
      <c r="J21" s="8">
        <v>950</v>
      </c>
      <c r="K21" s="8">
        <v>440</v>
      </c>
      <c r="L21" s="8">
        <v>-360</v>
      </c>
      <c r="M21" s="8">
        <v>0</v>
      </c>
      <c r="N21" s="8">
        <v>80</v>
      </c>
      <c r="O21" s="8">
        <v>200</v>
      </c>
      <c r="P21" s="30">
        <v>140</v>
      </c>
      <c r="Q21" s="8">
        <v>720</v>
      </c>
      <c r="R21" s="8">
        <v>1060</v>
      </c>
      <c r="S21" s="8">
        <v>0</v>
      </c>
      <c r="T21" s="8">
        <v>0</v>
      </c>
      <c r="U21" s="8">
        <v>180</v>
      </c>
      <c r="V21" s="8">
        <v>180</v>
      </c>
      <c r="W21" s="30">
        <v>2270</v>
      </c>
      <c r="X21" s="8">
        <v>2300000</v>
      </c>
      <c r="Y21" s="8">
        <v>-2297730</v>
      </c>
      <c r="Z21" s="2">
        <v>-99.9</v>
      </c>
      <c r="AA21" s="6">
        <v>2300000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743449001</v>
      </c>
      <c r="D22" s="33">
        <f>SUM(D5:D21)</f>
        <v>0</v>
      </c>
      <c r="E22" s="34">
        <f t="shared" si="0"/>
        <v>824367771</v>
      </c>
      <c r="F22" s="35">
        <f t="shared" si="0"/>
        <v>856276867</v>
      </c>
      <c r="G22" s="35">
        <f t="shared" si="0"/>
        <v>148104561</v>
      </c>
      <c r="H22" s="35">
        <f t="shared" si="0"/>
        <v>54041309</v>
      </c>
      <c r="I22" s="35">
        <f t="shared" si="0"/>
        <v>52033937</v>
      </c>
      <c r="J22" s="35">
        <f t="shared" si="0"/>
        <v>254179807</v>
      </c>
      <c r="K22" s="35">
        <f t="shared" si="0"/>
        <v>148018751</v>
      </c>
      <c r="L22" s="35">
        <f t="shared" si="0"/>
        <v>52730873</v>
      </c>
      <c r="M22" s="35">
        <f t="shared" si="0"/>
        <v>114970019</v>
      </c>
      <c r="N22" s="35">
        <f t="shared" si="0"/>
        <v>315719643</v>
      </c>
      <c r="O22" s="35">
        <f t="shared" si="0"/>
        <v>46957322</v>
      </c>
      <c r="P22" s="35">
        <f t="shared" si="0"/>
        <v>46553928</v>
      </c>
      <c r="Q22" s="35">
        <f t="shared" si="0"/>
        <v>15459421</v>
      </c>
      <c r="R22" s="35">
        <f t="shared" si="0"/>
        <v>108970671</v>
      </c>
      <c r="S22" s="35">
        <f t="shared" si="0"/>
        <v>44284211</v>
      </c>
      <c r="T22" s="35">
        <f t="shared" si="0"/>
        <v>44120369</v>
      </c>
      <c r="U22" s="35">
        <f t="shared" si="0"/>
        <v>51583120</v>
      </c>
      <c r="V22" s="35">
        <f t="shared" si="0"/>
        <v>139987700</v>
      </c>
      <c r="W22" s="35">
        <f t="shared" si="0"/>
        <v>818857821</v>
      </c>
      <c r="X22" s="35">
        <f t="shared" si="0"/>
        <v>824367768</v>
      </c>
      <c r="Y22" s="35">
        <f t="shared" si="0"/>
        <v>-5509947</v>
      </c>
      <c r="Z22" s="36">
        <f>+IF(X22&lt;&gt;0,+(Y22/X22)*100,0)</f>
        <v>-0.6683845746865736</v>
      </c>
      <c r="AA22" s="33">
        <f>SUM(AA5:AA21)</f>
        <v>856276867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250365347</v>
      </c>
      <c r="D25" s="6">
        <v>0</v>
      </c>
      <c r="E25" s="7">
        <v>148315024</v>
      </c>
      <c r="F25" s="8">
        <v>148315024</v>
      </c>
      <c r="G25" s="8">
        <v>19324916</v>
      </c>
      <c r="H25" s="8">
        <v>18450452</v>
      </c>
      <c r="I25" s="8">
        <v>17557759</v>
      </c>
      <c r="J25" s="8">
        <v>55333127</v>
      </c>
      <c r="K25" s="8">
        <v>17278227</v>
      </c>
      <c r="L25" s="8">
        <v>17582396</v>
      </c>
      <c r="M25" s="8">
        <v>17856150</v>
      </c>
      <c r="N25" s="8">
        <v>52716773</v>
      </c>
      <c r="O25" s="8">
        <v>18497779</v>
      </c>
      <c r="P25" s="8">
        <v>17650701</v>
      </c>
      <c r="Q25" s="8">
        <v>17241817</v>
      </c>
      <c r="R25" s="8">
        <v>53390297</v>
      </c>
      <c r="S25" s="8">
        <v>17884521</v>
      </c>
      <c r="T25" s="8">
        <v>17139783</v>
      </c>
      <c r="U25" s="8">
        <v>16082377</v>
      </c>
      <c r="V25" s="8">
        <v>51106681</v>
      </c>
      <c r="W25" s="8">
        <v>212546878</v>
      </c>
      <c r="X25" s="8">
        <v>148315024</v>
      </c>
      <c r="Y25" s="8">
        <v>64231854</v>
      </c>
      <c r="Z25" s="2">
        <v>43.31</v>
      </c>
      <c r="AA25" s="6">
        <v>148315024</v>
      </c>
    </row>
    <row r="26" spans="1:27" ht="13.5">
      <c r="A26" s="25" t="s">
        <v>52</v>
      </c>
      <c r="B26" s="24"/>
      <c r="C26" s="6">
        <v>19031199</v>
      </c>
      <c r="D26" s="6">
        <v>0</v>
      </c>
      <c r="E26" s="7">
        <v>21028678</v>
      </c>
      <c r="F26" s="8">
        <v>21028678</v>
      </c>
      <c r="G26" s="8">
        <v>1622475</v>
      </c>
      <c r="H26" s="8">
        <v>1603564</v>
      </c>
      <c r="I26" s="8">
        <v>1768877</v>
      </c>
      <c r="J26" s="8">
        <v>4994916</v>
      </c>
      <c r="K26" s="8">
        <v>1602176</v>
      </c>
      <c r="L26" s="8">
        <v>1601696</v>
      </c>
      <c r="M26" s="8">
        <v>1602181</v>
      </c>
      <c r="N26" s="8">
        <v>4806053</v>
      </c>
      <c r="O26" s="8">
        <v>1601402</v>
      </c>
      <c r="P26" s="8">
        <v>1589039</v>
      </c>
      <c r="Q26" s="8">
        <v>1595310</v>
      </c>
      <c r="R26" s="8">
        <v>4785751</v>
      </c>
      <c r="S26" s="8">
        <v>2272804</v>
      </c>
      <c r="T26" s="8">
        <v>1680915</v>
      </c>
      <c r="U26" s="8">
        <v>1680241</v>
      </c>
      <c r="V26" s="8">
        <v>5633960</v>
      </c>
      <c r="W26" s="8">
        <v>20220680</v>
      </c>
      <c r="X26" s="8">
        <v>21028678</v>
      </c>
      <c r="Y26" s="8">
        <v>-807998</v>
      </c>
      <c r="Z26" s="2">
        <v>-3.84</v>
      </c>
      <c r="AA26" s="6">
        <v>21028678</v>
      </c>
    </row>
    <row r="27" spans="1:27" ht="13.5">
      <c r="A27" s="25" t="s">
        <v>53</v>
      </c>
      <c r="B27" s="24"/>
      <c r="C27" s="6">
        <v>21745127</v>
      </c>
      <c r="D27" s="6">
        <v>0</v>
      </c>
      <c r="E27" s="7">
        <v>16483459</v>
      </c>
      <c r="F27" s="8">
        <v>16483459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16483459</v>
      </c>
      <c r="Y27" s="8">
        <v>-16483459</v>
      </c>
      <c r="Z27" s="2">
        <v>-100</v>
      </c>
      <c r="AA27" s="6">
        <v>16483459</v>
      </c>
    </row>
    <row r="28" spans="1:27" ht="13.5">
      <c r="A28" s="25" t="s">
        <v>54</v>
      </c>
      <c r="B28" s="24"/>
      <c r="C28" s="6">
        <v>108129032</v>
      </c>
      <c r="D28" s="6">
        <v>0</v>
      </c>
      <c r="E28" s="7">
        <v>120057710</v>
      </c>
      <c r="F28" s="8">
        <v>120057710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-67458</v>
      </c>
      <c r="V28" s="8">
        <v>-67458</v>
      </c>
      <c r="W28" s="8">
        <v>-67458</v>
      </c>
      <c r="X28" s="8">
        <v>120057713</v>
      </c>
      <c r="Y28" s="8">
        <v>-120125171</v>
      </c>
      <c r="Z28" s="2">
        <v>-100.06</v>
      </c>
      <c r="AA28" s="6">
        <v>120057710</v>
      </c>
    </row>
    <row r="29" spans="1:27" ht="13.5">
      <c r="A29" s="25" t="s">
        <v>55</v>
      </c>
      <c r="B29" s="24"/>
      <c r="C29" s="6">
        <v>11786978</v>
      </c>
      <c r="D29" s="6">
        <v>0</v>
      </c>
      <c r="E29" s="7">
        <v>10223303</v>
      </c>
      <c r="F29" s="8">
        <v>10223303</v>
      </c>
      <c r="G29" s="8">
        <v>217193</v>
      </c>
      <c r="H29" s="8">
        <v>216605</v>
      </c>
      <c r="I29" s="8">
        <v>7000</v>
      </c>
      <c r="J29" s="8">
        <v>440798</v>
      </c>
      <c r="K29" s="8">
        <v>801207</v>
      </c>
      <c r="L29" s="8">
        <v>207854</v>
      </c>
      <c r="M29" s="8">
        <v>3840150</v>
      </c>
      <c r="N29" s="8">
        <v>4849211</v>
      </c>
      <c r="O29" s="8">
        <v>213536</v>
      </c>
      <c r="P29" s="8">
        <v>192440</v>
      </c>
      <c r="Q29" s="8">
        <v>0</v>
      </c>
      <c r="R29" s="8">
        <v>405976</v>
      </c>
      <c r="S29" s="8">
        <v>792840</v>
      </c>
      <c r="T29" s="8">
        <v>1672080</v>
      </c>
      <c r="U29" s="8">
        <v>2134216</v>
      </c>
      <c r="V29" s="8">
        <v>4599136</v>
      </c>
      <c r="W29" s="8">
        <v>10295121</v>
      </c>
      <c r="X29" s="8">
        <v>10223303</v>
      </c>
      <c r="Y29" s="8">
        <v>71818</v>
      </c>
      <c r="Z29" s="2">
        <v>0.7</v>
      </c>
      <c r="AA29" s="6">
        <v>10223303</v>
      </c>
    </row>
    <row r="30" spans="1:27" ht="13.5">
      <c r="A30" s="25" t="s">
        <v>56</v>
      </c>
      <c r="B30" s="24"/>
      <c r="C30" s="6">
        <v>239064261</v>
      </c>
      <c r="D30" s="6">
        <v>0</v>
      </c>
      <c r="E30" s="7">
        <v>268820574</v>
      </c>
      <c r="F30" s="8">
        <v>268820574</v>
      </c>
      <c r="G30" s="8">
        <v>0</v>
      </c>
      <c r="H30" s="8">
        <v>34705396</v>
      </c>
      <c r="I30" s="8">
        <v>17750012</v>
      </c>
      <c r="J30" s="8">
        <v>52455408</v>
      </c>
      <c r="K30" s="8">
        <v>18559673</v>
      </c>
      <c r="L30" s="8">
        <v>38515624</v>
      </c>
      <c r="M30" s="8">
        <v>19310840</v>
      </c>
      <c r="N30" s="8">
        <v>76386137</v>
      </c>
      <c r="O30" s="8">
        <v>17492983</v>
      </c>
      <c r="P30" s="8">
        <v>19600523</v>
      </c>
      <c r="Q30" s="8">
        <v>15795385</v>
      </c>
      <c r="R30" s="8">
        <v>52888891</v>
      </c>
      <c r="S30" s="8">
        <v>23199384</v>
      </c>
      <c r="T30" s="8">
        <v>17987450</v>
      </c>
      <c r="U30" s="8">
        <v>18146740</v>
      </c>
      <c r="V30" s="8">
        <v>59333574</v>
      </c>
      <c r="W30" s="8">
        <v>241064010</v>
      </c>
      <c r="X30" s="8">
        <v>268820575</v>
      </c>
      <c r="Y30" s="8">
        <v>-27756565</v>
      </c>
      <c r="Z30" s="2">
        <v>-10.33</v>
      </c>
      <c r="AA30" s="6">
        <v>268820574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40643480</v>
      </c>
      <c r="D32" s="6">
        <v>0</v>
      </c>
      <c r="E32" s="7">
        <v>39382693</v>
      </c>
      <c r="F32" s="8">
        <v>38492794</v>
      </c>
      <c r="G32" s="8">
        <v>2110191</v>
      </c>
      <c r="H32" s="8">
        <v>2894754</v>
      </c>
      <c r="I32" s="8">
        <v>5108537</v>
      </c>
      <c r="J32" s="8">
        <v>10113482</v>
      </c>
      <c r="K32" s="8">
        <v>465951</v>
      </c>
      <c r="L32" s="8">
        <v>3962768</v>
      </c>
      <c r="M32" s="8">
        <v>6135366</v>
      </c>
      <c r="N32" s="8">
        <v>10564085</v>
      </c>
      <c r="O32" s="8">
        <v>2645823</v>
      </c>
      <c r="P32" s="8">
        <v>2687717</v>
      </c>
      <c r="Q32" s="8">
        <v>2225337</v>
      </c>
      <c r="R32" s="8">
        <v>7558877</v>
      </c>
      <c r="S32" s="8">
        <v>2936284</v>
      </c>
      <c r="T32" s="8">
        <v>4733411</v>
      </c>
      <c r="U32" s="8">
        <v>4324698</v>
      </c>
      <c r="V32" s="8">
        <v>11994393</v>
      </c>
      <c r="W32" s="8">
        <v>40230837</v>
      </c>
      <c r="X32" s="8">
        <v>39382694</v>
      </c>
      <c r="Y32" s="8">
        <v>848143</v>
      </c>
      <c r="Z32" s="2">
        <v>2.15</v>
      </c>
      <c r="AA32" s="6">
        <v>38492794</v>
      </c>
    </row>
    <row r="33" spans="1:27" ht="13.5">
      <c r="A33" s="25" t="s">
        <v>59</v>
      </c>
      <c r="B33" s="24"/>
      <c r="C33" s="6">
        <v>32291162</v>
      </c>
      <c r="D33" s="6">
        <v>0</v>
      </c>
      <c r="E33" s="7">
        <v>17528499</v>
      </c>
      <c r="F33" s="8">
        <v>17528499</v>
      </c>
      <c r="G33" s="8">
        <v>966046</v>
      </c>
      <c r="H33" s="8">
        <v>1501998</v>
      </c>
      <c r="I33" s="8">
        <v>2748978</v>
      </c>
      <c r="J33" s="8">
        <v>5217022</v>
      </c>
      <c r="K33" s="8">
        <v>1547767</v>
      </c>
      <c r="L33" s="8">
        <v>3922615</v>
      </c>
      <c r="M33" s="8">
        <v>2835547</v>
      </c>
      <c r="N33" s="8">
        <v>8305929</v>
      </c>
      <c r="O33" s="8">
        <v>675708</v>
      </c>
      <c r="P33" s="8">
        <v>1847942</v>
      </c>
      <c r="Q33" s="8">
        <v>2209683</v>
      </c>
      <c r="R33" s="8">
        <v>4733333</v>
      </c>
      <c r="S33" s="8">
        <v>1827278</v>
      </c>
      <c r="T33" s="8">
        <v>1410733</v>
      </c>
      <c r="U33" s="8">
        <v>3658712</v>
      </c>
      <c r="V33" s="8">
        <v>6896723</v>
      </c>
      <c r="W33" s="8">
        <v>25153007</v>
      </c>
      <c r="X33" s="8">
        <v>17528499</v>
      </c>
      <c r="Y33" s="8">
        <v>7624508</v>
      </c>
      <c r="Z33" s="2">
        <v>43.5</v>
      </c>
      <c r="AA33" s="6">
        <v>17528499</v>
      </c>
    </row>
    <row r="34" spans="1:27" ht="13.5">
      <c r="A34" s="25" t="s">
        <v>60</v>
      </c>
      <c r="B34" s="24"/>
      <c r="C34" s="6">
        <v>84482444</v>
      </c>
      <c r="D34" s="6">
        <v>0</v>
      </c>
      <c r="E34" s="7">
        <v>209174409</v>
      </c>
      <c r="F34" s="8">
        <v>221973134</v>
      </c>
      <c r="G34" s="8">
        <v>11918230</v>
      </c>
      <c r="H34" s="8">
        <v>12542294</v>
      </c>
      <c r="I34" s="8">
        <v>11955315</v>
      </c>
      <c r="J34" s="8">
        <v>36415839</v>
      </c>
      <c r="K34" s="8">
        <v>11693093</v>
      </c>
      <c r="L34" s="8">
        <v>10234004</v>
      </c>
      <c r="M34" s="8">
        <v>9853908</v>
      </c>
      <c r="N34" s="8">
        <v>31781005</v>
      </c>
      <c r="O34" s="8">
        <v>10551296</v>
      </c>
      <c r="P34" s="8">
        <v>11185315</v>
      </c>
      <c r="Q34" s="8">
        <v>17321228</v>
      </c>
      <c r="R34" s="8">
        <v>39057839</v>
      </c>
      <c r="S34" s="8">
        <v>8963531</v>
      </c>
      <c r="T34" s="8">
        <v>10449770</v>
      </c>
      <c r="U34" s="8">
        <v>17765205</v>
      </c>
      <c r="V34" s="8">
        <v>37178506</v>
      </c>
      <c r="W34" s="8">
        <v>144433189</v>
      </c>
      <c r="X34" s="8">
        <v>209174409</v>
      </c>
      <c r="Y34" s="8">
        <v>-64741220</v>
      </c>
      <c r="Z34" s="2">
        <v>-30.95</v>
      </c>
      <c r="AA34" s="6">
        <v>221973134</v>
      </c>
    </row>
    <row r="35" spans="1:27" ht="13.5">
      <c r="A35" s="23" t="s">
        <v>61</v>
      </c>
      <c r="B35" s="29"/>
      <c r="C35" s="6">
        <v>8090237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815629267</v>
      </c>
      <c r="D36" s="33">
        <f>SUM(D25:D35)</f>
        <v>0</v>
      </c>
      <c r="E36" s="34">
        <f t="shared" si="1"/>
        <v>851014349</v>
      </c>
      <c r="F36" s="35">
        <f t="shared" si="1"/>
        <v>862923175</v>
      </c>
      <c r="G36" s="35">
        <f t="shared" si="1"/>
        <v>36159051</v>
      </c>
      <c r="H36" s="35">
        <f t="shared" si="1"/>
        <v>71915063</v>
      </c>
      <c r="I36" s="35">
        <f t="shared" si="1"/>
        <v>56896478</v>
      </c>
      <c r="J36" s="35">
        <f t="shared" si="1"/>
        <v>164970592</v>
      </c>
      <c r="K36" s="35">
        <f t="shared" si="1"/>
        <v>51948094</v>
      </c>
      <c r="L36" s="35">
        <f t="shared" si="1"/>
        <v>76026957</v>
      </c>
      <c r="M36" s="35">
        <f t="shared" si="1"/>
        <v>61434142</v>
      </c>
      <c r="N36" s="35">
        <f t="shared" si="1"/>
        <v>189409193</v>
      </c>
      <c r="O36" s="35">
        <f t="shared" si="1"/>
        <v>51678527</v>
      </c>
      <c r="P36" s="35">
        <f t="shared" si="1"/>
        <v>54753677</v>
      </c>
      <c r="Q36" s="35">
        <f t="shared" si="1"/>
        <v>56388760</v>
      </c>
      <c r="R36" s="35">
        <f t="shared" si="1"/>
        <v>162820964</v>
      </c>
      <c r="S36" s="35">
        <f t="shared" si="1"/>
        <v>57876642</v>
      </c>
      <c r="T36" s="35">
        <f t="shared" si="1"/>
        <v>55074142</v>
      </c>
      <c r="U36" s="35">
        <f t="shared" si="1"/>
        <v>63724731</v>
      </c>
      <c r="V36" s="35">
        <f t="shared" si="1"/>
        <v>176675515</v>
      </c>
      <c r="W36" s="35">
        <f t="shared" si="1"/>
        <v>693876264</v>
      </c>
      <c r="X36" s="35">
        <f t="shared" si="1"/>
        <v>851014354</v>
      </c>
      <c r="Y36" s="35">
        <f t="shared" si="1"/>
        <v>-157138090</v>
      </c>
      <c r="Z36" s="36">
        <f>+IF(X36&lt;&gt;0,+(Y36/X36)*100,0)</f>
        <v>-18.464799008548802</v>
      </c>
      <c r="AA36" s="33">
        <f>SUM(AA25:AA35)</f>
        <v>862923175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-72180266</v>
      </c>
      <c r="D38" s="46">
        <f>+D22-D36</f>
        <v>0</v>
      </c>
      <c r="E38" s="47">
        <f t="shared" si="2"/>
        <v>-26646578</v>
      </c>
      <c r="F38" s="48">
        <f t="shared" si="2"/>
        <v>-6646308</v>
      </c>
      <c r="G38" s="48">
        <f t="shared" si="2"/>
        <v>111945510</v>
      </c>
      <c r="H38" s="48">
        <f t="shared" si="2"/>
        <v>-17873754</v>
      </c>
      <c r="I38" s="48">
        <f t="shared" si="2"/>
        <v>-4862541</v>
      </c>
      <c r="J38" s="48">
        <f t="shared" si="2"/>
        <v>89209215</v>
      </c>
      <c r="K38" s="48">
        <f t="shared" si="2"/>
        <v>96070657</v>
      </c>
      <c r="L38" s="48">
        <f t="shared" si="2"/>
        <v>-23296084</v>
      </c>
      <c r="M38" s="48">
        <f t="shared" si="2"/>
        <v>53535877</v>
      </c>
      <c r="N38" s="48">
        <f t="shared" si="2"/>
        <v>126310450</v>
      </c>
      <c r="O38" s="48">
        <f t="shared" si="2"/>
        <v>-4721205</v>
      </c>
      <c r="P38" s="48">
        <f t="shared" si="2"/>
        <v>-8199749</v>
      </c>
      <c r="Q38" s="48">
        <f t="shared" si="2"/>
        <v>-40929339</v>
      </c>
      <c r="R38" s="48">
        <f t="shared" si="2"/>
        <v>-53850293</v>
      </c>
      <c r="S38" s="48">
        <f t="shared" si="2"/>
        <v>-13592431</v>
      </c>
      <c r="T38" s="48">
        <f t="shared" si="2"/>
        <v>-10953773</v>
      </c>
      <c r="U38" s="48">
        <f t="shared" si="2"/>
        <v>-12141611</v>
      </c>
      <c r="V38" s="48">
        <f t="shared" si="2"/>
        <v>-36687815</v>
      </c>
      <c r="W38" s="48">
        <f t="shared" si="2"/>
        <v>124981557</v>
      </c>
      <c r="X38" s="48">
        <f>IF(F22=F36,0,X22-X36)</f>
        <v>-26646586</v>
      </c>
      <c r="Y38" s="48">
        <f t="shared" si="2"/>
        <v>151628143</v>
      </c>
      <c r="Z38" s="49">
        <f>+IF(X38&lt;&gt;0,+(Y38/X38)*100,0)</f>
        <v>-569.0340331027772</v>
      </c>
      <c r="AA38" s="46">
        <f>+AA22-AA36</f>
        <v>-6646308</v>
      </c>
    </row>
    <row r="39" spans="1:27" ht="13.5">
      <c r="A39" s="23" t="s">
        <v>64</v>
      </c>
      <c r="B39" s="29"/>
      <c r="C39" s="6">
        <v>223939199</v>
      </c>
      <c r="D39" s="6">
        <v>0</v>
      </c>
      <c r="E39" s="7">
        <v>108744450</v>
      </c>
      <c r="F39" s="8">
        <v>170578502</v>
      </c>
      <c r="G39" s="8">
        <v>29042000</v>
      </c>
      <c r="H39" s="8">
        <v>0</v>
      </c>
      <c r="I39" s="8">
        <v>9875000</v>
      </c>
      <c r="J39" s="8">
        <v>38917000</v>
      </c>
      <c r="K39" s="8">
        <v>0</v>
      </c>
      <c r="L39" s="8">
        <v>-8636000</v>
      </c>
      <c r="M39" s="8">
        <v>29210000</v>
      </c>
      <c r="N39" s="8">
        <v>20574000</v>
      </c>
      <c r="O39" s="8">
        <v>0</v>
      </c>
      <c r="P39" s="8">
        <v>0</v>
      </c>
      <c r="Q39" s="8">
        <v>69253450</v>
      </c>
      <c r="R39" s="8">
        <v>69253450</v>
      </c>
      <c r="S39" s="8">
        <v>0</v>
      </c>
      <c r="T39" s="8">
        <v>0</v>
      </c>
      <c r="U39" s="8">
        <v>0</v>
      </c>
      <c r="V39" s="8">
        <v>0</v>
      </c>
      <c r="W39" s="8">
        <v>128744450</v>
      </c>
      <c r="X39" s="8">
        <v>108744450</v>
      </c>
      <c r="Y39" s="8">
        <v>20000000</v>
      </c>
      <c r="Z39" s="2">
        <v>18.39</v>
      </c>
      <c r="AA39" s="6">
        <v>170578502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151758933</v>
      </c>
      <c r="D42" s="55">
        <f>SUM(D38:D41)</f>
        <v>0</v>
      </c>
      <c r="E42" s="56">
        <f t="shared" si="3"/>
        <v>82097872</v>
      </c>
      <c r="F42" s="57">
        <f t="shared" si="3"/>
        <v>163932194</v>
      </c>
      <c r="G42" s="57">
        <f t="shared" si="3"/>
        <v>140987510</v>
      </c>
      <c r="H42" s="57">
        <f t="shared" si="3"/>
        <v>-17873754</v>
      </c>
      <c r="I42" s="57">
        <f t="shared" si="3"/>
        <v>5012459</v>
      </c>
      <c r="J42" s="57">
        <f t="shared" si="3"/>
        <v>128126215</v>
      </c>
      <c r="K42" s="57">
        <f t="shared" si="3"/>
        <v>96070657</v>
      </c>
      <c r="L42" s="57">
        <f t="shared" si="3"/>
        <v>-31932084</v>
      </c>
      <c r="M42" s="57">
        <f t="shared" si="3"/>
        <v>82745877</v>
      </c>
      <c r="N42" s="57">
        <f t="shared" si="3"/>
        <v>146884450</v>
      </c>
      <c r="O42" s="57">
        <f t="shared" si="3"/>
        <v>-4721205</v>
      </c>
      <c r="P42" s="57">
        <f t="shared" si="3"/>
        <v>-8199749</v>
      </c>
      <c r="Q42" s="57">
        <f t="shared" si="3"/>
        <v>28324111</v>
      </c>
      <c r="R42" s="57">
        <f t="shared" si="3"/>
        <v>15403157</v>
      </c>
      <c r="S42" s="57">
        <f t="shared" si="3"/>
        <v>-13592431</v>
      </c>
      <c r="T42" s="57">
        <f t="shared" si="3"/>
        <v>-10953773</v>
      </c>
      <c r="U42" s="57">
        <f t="shared" si="3"/>
        <v>-12141611</v>
      </c>
      <c r="V42" s="57">
        <f t="shared" si="3"/>
        <v>-36687815</v>
      </c>
      <c r="W42" s="57">
        <f t="shared" si="3"/>
        <v>253726007</v>
      </c>
      <c r="X42" s="57">
        <f t="shared" si="3"/>
        <v>82097864</v>
      </c>
      <c r="Y42" s="57">
        <f t="shared" si="3"/>
        <v>171628143</v>
      </c>
      <c r="Z42" s="58">
        <f>+IF(X42&lt;&gt;0,+(Y42/X42)*100,0)</f>
        <v>209.05311616877148</v>
      </c>
      <c r="AA42" s="55">
        <f>SUM(AA38:AA41)</f>
        <v>163932194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151758933</v>
      </c>
      <c r="D44" s="63">
        <f>+D42-D43</f>
        <v>0</v>
      </c>
      <c r="E44" s="64">
        <f t="shared" si="4"/>
        <v>82097872</v>
      </c>
      <c r="F44" s="65">
        <f t="shared" si="4"/>
        <v>163932194</v>
      </c>
      <c r="G44" s="65">
        <f t="shared" si="4"/>
        <v>140987510</v>
      </c>
      <c r="H44" s="65">
        <f t="shared" si="4"/>
        <v>-17873754</v>
      </c>
      <c r="I44" s="65">
        <f t="shared" si="4"/>
        <v>5012459</v>
      </c>
      <c r="J44" s="65">
        <f t="shared" si="4"/>
        <v>128126215</v>
      </c>
      <c r="K44" s="65">
        <f t="shared" si="4"/>
        <v>96070657</v>
      </c>
      <c r="L44" s="65">
        <f t="shared" si="4"/>
        <v>-31932084</v>
      </c>
      <c r="M44" s="65">
        <f t="shared" si="4"/>
        <v>82745877</v>
      </c>
      <c r="N44" s="65">
        <f t="shared" si="4"/>
        <v>146884450</v>
      </c>
      <c r="O44" s="65">
        <f t="shared" si="4"/>
        <v>-4721205</v>
      </c>
      <c r="P44" s="65">
        <f t="shared" si="4"/>
        <v>-8199749</v>
      </c>
      <c r="Q44" s="65">
        <f t="shared" si="4"/>
        <v>28324111</v>
      </c>
      <c r="R44" s="65">
        <f t="shared" si="4"/>
        <v>15403157</v>
      </c>
      <c r="S44" s="65">
        <f t="shared" si="4"/>
        <v>-13592431</v>
      </c>
      <c r="T44" s="65">
        <f t="shared" si="4"/>
        <v>-10953773</v>
      </c>
      <c r="U44" s="65">
        <f t="shared" si="4"/>
        <v>-12141611</v>
      </c>
      <c r="V44" s="65">
        <f t="shared" si="4"/>
        <v>-36687815</v>
      </c>
      <c r="W44" s="65">
        <f t="shared" si="4"/>
        <v>253726007</v>
      </c>
      <c r="X44" s="65">
        <f t="shared" si="4"/>
        <v>82097864</v>
      </c>
      <c r="Y44" s="65">
        <f t="shared" si="4"/>
        <v>171628143</v>
      </c>
      <c r="Z44" s="66">
        <f>+IF(X44&lt;&gt;0,+(Y44/X44)*100,0)</f>
        <v>209.05311616877148</v>
      </c>
      <c r="AA44" s="63">
        <f>+AA42-AA43</f>
        <v>163932194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151758933</v>
      </c>
      <c r="D46" s="55">
        <f>SUM(D44:D45)</f>
        <v>0</v>
      </c>
      <c r="E46" s="56">
        <f t="shared" si="5"/>
        <v>82097872</v>
      </c>
      <c r="F46" s="57">
        <f t="shared" si="5"/>
        <v>163932194</v>
      </c>
      <c r="G46" s="57">
        <f t="shared" si="5"/>
        <v>140987510</v>
      </c>
      <c r="H46" s="57">
        <f t="shared" si="5"/>
        <v>-17873754</v>
      </c>
      <c r="I46" s="57">
        <f t="shared" si="5"/>
        <v>5012459</v>
      </c>
      <c r="J46" s="57">
        <f t="shared" si="5"/>
        <v>128126215</v>
      </c>
      <c r="K46" s="57">
        <f t="shared" si="5"/>
        <v>96070657</v>
      </c>
      <c r="L46" s="57">
        <f t="shared" si="5"/>
        <v>-31932084</v>
      </c>
      <c r="M46" s="57">
        <f t="shared" si="5"/>
        <v>82745877</v>
      </c>
      <c r="N46" s="57">
        <f t="shared" si="5"/>
        <v>146884450</v>
      </c>
      <c r="O46" s="57">
        <f t="shared" si="5"/>
        <v>-4721205</v>
      </c>
      <c r="P46" s="57">
        <f t="shared" si="5"/>
        <v>-8199749</v>
      </c>
      <c r="Q46" s="57">
        <f t="shared" si="5"/>
        <v>28324111</v>
      </c>
      <c r="R46" s="57">
        <f t="shared" si="5"/>
        <v>15403157</v>
      </c>
      <c r="S46" s="57">
        <f t="shared" si="5"/>
        <v>-13592431</v>
      </c>
      <c r="T46" s="57">
        <f t="shared" si="5"/>
        <v>-10953773</v>
      </c>
      <c r="U46" s="57">
        <f t="shared" si="5"/>
        <v>-12141611</v>
      </c>
      <c r="V46" s="57">
        <f t="shared" si="5"/>
        <v>-36687815</v>
      </c>
      <c r="W46" s="57">
        <f t="shared" si="5"/>
        <v>253726007</v>
      </c>
      <c r="X46" s="57">
        <f t="shared" si="5"/>
        <v>82097864</v>
      </c>
      <c r="Y46" s="57">
        <f t="shared" si="5"/>
        <v>171628143</v>
      </c>
      <c r="Z46" s="58">
        <f>+IF(X46&lt;&gt;0,+(Y46/X46)*100,0)</f>
        <v>209.05311616877148</v>
      </c>
      <c r="AA46" s="55">
        <f>SUM(AA44:AA45)</f>
        <v>163932194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151758933</v>
      </c>
      <c r="D48" s="71">
        <f>SUM(D46:D47)</f>
        <v>0</v>
      </c>
      <c r="E48" s="72">
        <f t="shared" si="6"/>
        <v>82097872</v>
      </c>
      <c r="F48" s="73">
        <f t="shared" si="6"/>
        <v>163932194</v>
      </c>
      <c r="G48" s="73">
        <f t="shared" si="6"/>
        <v>140987510</v>
      </c>
      <c r="H48" s="74">
        <f t="shared" si="6"/>
        <v>-17873754</v>
      </c>
      <c r="I48" s="74">
        <f t="shared" si="6"/>
        <v>5012459</v>
      </c>
      <c r="J48" s="74">
        <f t="shared" si="6"/>
        <v>128126215</v>
      </c>
      <c r="K48" s="74">
        <f t="shared" si="6"/>
        <v>96070657</v>
      </c>
      <c r="L48" s="74">
        <f t="shared" si="6"/>
        <v>-31932084</v>
      </c>
      <c r="M48" s="73">
        <f t="shared" si="6"/>
        <v>82745877</v>
      </c>
      <c r="N48" s="73">
        <f t="shared" si="6"/>
        <v>146884450</v>
      </c>
      <c r="O48" s="74">
        <f t="shared" si="6"/>
        <v>-4721205</v>
      </c>
      <c r="P48" s="74">
        <f t="shared" si="6"/>
        <v>-8199749</v>
      </c>
      <c r="Q48" s="74">
        <f t="shared" si="6"/>
        <v>28324111</v>
      </c>
      <c r="R48" s="74">
        <f t="shared" si="6"/>
        <v>15403157</v>
      </c>
      <c r="S48" s="74">
        <f t="shared" si="6"/>
        <v>-13592431</v>
      </c>
      <c r="T48" s="73">
        <f t="shared" si="6"/>
        <v>-10953773</v>
      </c>
      <c r="U48" s="73">
        <f t="shared" si="6"/>
        <v>-12141611</v>
      </c>
      <c r="V48" s="74">
        <f t="shared" si="6"/>
        <v>-36687815</v>
      </c>
      <c r="W48" s="74">
        <f t="shared" si="6"/>
        <v>253726007</v>
      </c>
      <c r="X48" s="74">
        <f t="shared" si="6"/>
        <v>82097864</v>
      </c>
      <c r="Y48" s="74">
        <f t="shared" si="6"/>
        <v>171628143</v>
      </c>
      <c r="Z48" s="75">
        <f>+IF(X48&lt;&gt;0,+(Y48/X48)*100,0)</f>
        <v>209.05311616877148</v>
      </c>
      <c r="AA48" s="76">
        <f>SUM(AA46:AA47)</f>
        <v>163932194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19221957</v>
      </c>
      <c r="D5" s="6">
        <v>0</v>
      </c>
      <c r="E5" s="7">
        <v>19119703</v>
      </c>
      <c r="F5" s="8">
        <v>19119703</v>
      </c>
      <c r="G5" s="8">
        <v>1509248</v>
      </c>
      <c r="H5" s="8">
        <v>1415103</v>
      </c>
      <c r="I5" s="8">
        <v>1492822</v>
      </c>
      <c r="J5" s="8">
        <v>4417173</v>
      </c>
      <c r="K5" s="8">
        <v>1482933</v>
      </c>
      <c r="L5" s="8">
        <v>1388843</v>
      </c>
      <c r="M5" s="8">
        <v>1415203</v>
      </c>
      <c r="N5" s="8">
        <v>4286979</v>
      </c>
      <c r="O5" s="8">
        <v>1774371</v>
      </c>
      <c r="P5" s="8">
        <v>1409930</v>
      </c>
      <c r="Q5" s="8">
        <v>1383574</v>
      </c>
      <c r="R5" s="8">
        <v>4567875</v>
      </c>
      <c r="S5" s="8">
        <v>1388067</v>
      </c>
      <c r="T5" s="8">
        <v>1342278</v>
      </c>
      <c r="U5" s="8">
        <v>2783727</v>
      </c>
      <c r="V5" s="8">
        <v>5514072</v>
      </c>
      <c r="W5" s="8">
        <v>18786099</v>
      </c>
      <c r="X5" s="8">
        <v>19119703</v>
      </c>
      <c r="Y5" s="8">
        <v>-333604</v>
      </c>
      <c r="Z5" s="2">
        <v>-1.74</v>
      </c>
      <c r="AA5" s="6">
        <v>19119703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5301681</v>
      </c>
      <c r="D10" s="6">
        <v>0</v>
      </c>
      <c r="E10" s="7">
        <v>5851507</v>
      </c>
      <c r="F10" s="26">
        <v>5851507</v>
      </c>
      <c r="G10" s="26">
        <v>473754</v>
      </c>
      <c r="H10" s="26">
        <v>470264</v>
      </c>
      <c r="I10" s="26">
        <v>472551</v>
      </c>
      <c r="J10" s="26">
        <v>1416569</v>
      </c>
      <c r="K10" s="26">
        <v>472264</v>
      </c>
      <c r="L10" s="26">
        <v>436605</v>
      </c>
      <c r="M10" s="26">
        <v>475652</v>
      </c>
      <c r="N10" s="26">
        <v>1384521</v>
      </c>
      <c r="O10" s="26">
        <v>485384</v>
      </c>
      <c r="P10" s="26">
        <v>477863</v>
      </c>
      <c r="Q10" s="26">
        <v>479369</v>
      </c>
      <c r="R10" s="26">
        <v>1442616</v>
      </c>
      <c r="S10" s="26">
        <v>562568</v>
      </c>
      <c r="T10" s="26">
        <v>474641</v>
      </c>
      <c r="U10" s="26">
        <v>477206</v>
      </c>
      <c r="V10" s="26">
        <v>1514415</v>
      </c>
      <c r="W10" s="26">
        <v>5758121</v>
      </c>
      <c r="X10" s="26">
        <v>5851509</v>
      </c>
      <c r="Y10" s="26">
        <v>-93388</v>
      </c>
      <c r="Z10" s="27">
        <v>-1.6</v>
      </c>
      <c r="AA10" s="28">
        <v>5851507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212884</v>
      </c>
      <c r="D12" s="6">
        <v>0</v>
      </c>
      <c r="E12" s="7">
        <v>304425</v>
      </c>
      <c r="F12" s="8">
        <v>364425</v>
      </c>
      <c r="G12" s="8">
        <v>36748</v>
      </c>
      <c r="H12" s="8">
        <v>42121</v>
      </c>
      <c r="I12" s="8">
        <v>12917</v>
      </c>
      <c r="J12" s="8">
        <v>91786</v>
      </c>
      <c r="K12" s="8">
        <v>27445</v>
      </c>
      <c r="L12" s="8">
        <v>30033</v>
      </c>
      <c r="M12" s="8">
        <v>59326</v>
      </c>
      <c r="N12" s="8">
        <v>116804</v>
      </c>
      <c r="O12" s="8">
        <v>30257</v>
      </c>
      <c r="P12" s="8">
        <v>19994</v>
      </c>
      <c r="Q12" s="8">
        <v>20301</v>
      </c>
      <c r="R12" s="8">
        <v>70552</v>
      </c>
      <c r="S12" s="8">
        <v>24424</v>
      </c>
      <c r="T12" s="8">
        <v>23608</v>
      </c>
      <c r="U12" s="8">
        <v>18994</v>
      </c>
      <c r="V12" s="8">
        <v>67026</v>
      </c>
      <c r="W12" s="8">
        <v>346168</v>
      </c>
      <c r="X12" s="8">
        <v>304424</v>
      </c>
      <c r="Y12" s="8">
        <v>41744</v>
      </c>
      <c r="Z12" s="2">
        <v>13.71</v>
      </c>
      <c r="AA12" s="6">
        <v>364425</v>
      </c>
    </row>
    <row r="13" spans="1:27" ht="13.5">
      <c r="A13" s="23" t="s">
        <v>40</v>
      </c>
      <c r="B13" s="29"/>
      <c r="C13" s="6">
        <v>3866631</v>
      </c>
      <c r="D13" s="6">
        <v>0</v>
      </c>
      <c r="E13" s="7">
        <v>5018112</v>
      </c>
      <c r="F13" s="8">
        <v>5018112</v>
      </c>
      <c r="G13" s="8">
        <v>391273</v>
      </c>
      <c r="H13" s="8">
        <v>488980</v>
      </c>
      <c r="I13" s="8">
        <v>506387</v>
      </c>
      <c r="J13" s="8">
        <v>1386640</v>
      </c>
      <c r="K13" s="8">
        <v>480672</v>
      </c>
      <c r="L13" s="8">
        <v>440374</v>
      </c>
      <c r="M13" s="8">
        <v>412776</v>
      </c>
      <c r="N13" s="8">
        <v>1333822</v>
      </c>
      <c r="O13" s="8">
        <v>442699</v>
      </c>
      <c r="P13" s="8">
        <v>458590</v>
      </c>
      <c r="Q13" s="8">
        <v>402726</v>
      </c>
      <c r="R13" s="8">
        <v>1304015</v>
      </c>
      <c r="S13" s="8">
        <v>447295</v>
      </c>
      <c r="T13" s="8">
        <v>434392</v>
      </c>
      <c r="U13" s="8">
        <v>462682</v>
      </c>
      <c r="V13" s="8">
        <v>1344369</v>
      </c>
      <c r="W13" s="8">
        <v>5368846</v>
      </c>
      <c r="X13" s="8">
        <v>5018111</v>
      </c>
      <c r="Y13" s="8">
        <v>350735</v>
      </c>
      <c r="Z13" s="2">
        <v>6.99</v>
      </c>
      <c r="AA13" s="6">
        <v>5018112</v>
      </c>
    </row>
    <row r="14" spans="1:27" ht="13.5">
      <c r="A14" s="23" t="s">
        <v>41</v>
      </c>
      <c r="B14" s="29"/>
      <c r="C14" s="6">
        <v>-1180410</v>
      </c>
      <c r="D14" s="6">
        <v>0</v>
      </c>
      <c r="E14" s="7">
        <v>7805952</v>
      </c>
      <c r="F14" s="8">
        <v>4702249</v>
      </c>
      <c r="G14" s="8">
        <v>1110387</v>
      </c>
      <c r="H14" s="8">
        <v>1082231</v>
      </c>
      <c r="I14" s="8">
        <v>1117341</v>
      </c>
      <c r="J14" s="8">
        <v>3309959</v>
      </c>
      <c r="K14" s="8">
        <v>1153250</v>
      </c>
      <c r="L14" s="8">
        <v>1152593</v>
      </c>
      <c r="M14" s="8">
        <v>1215577</v>
      </c>
      <c r="N14" s="8">
        <v>3521420</v>
      </c>
      <c r="O14" s="8">
        <v>1230715</v>
      </c>
      <c r="P14" s="8">
        <v>975866</v>
      </c>
      <c r="Q14" s="8">
        <v>1310877</v>
      </c>
      <c r="R14" s="8">
        <v>3517458</v>
      </c>
      <c r="S14" s="8">
        <v>1337297</v>
      </c>
      <c r="T14" s="8">
        <v>1367931</v>
      </c>
      <c r="U14" s="8">
        <v>1406560</v>
      </c>
      <c r="V14" s="8">
        <v>4111788</v>
      </c>
      <c r="W14" s="8">
        <v>14460625</v>
      </c>
      <c r="X14" s="8">
        <v>7805952</v>
      </c>
      <c r="Y14" s="8">
        <v>6654673</v>
      </c>
      <c r="Z14" s="2">
        <v>85.25</v>
      </c>
      <c r="AA14" s="6">
        <v>4702249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893370</v>
      </c>
      <c r="D16" s="6">
        <v>0</v>
      </c>
      <c r="E16" s="7">
        <v>7603200</v>
      </c>
      <c r="F16" s="8">
        <v>7603200</v>
      </c>
      <c r="G16" s="8">
        <v>93860</v>
      </c>
      <c r="H16" s="8">
        <v>70395</v>
      </c>
      <c r="I16" s="8">
        <v>85485</v>
      </c>
      <c r="J16" s="8">
        <v>249740</v>
      </c>
      <c r="K16" s="8">
        <v>66050</v>
      </c>
      <c r="L16" s="8">
        <v>51815</v>
      </c>
      <c r="M16" s="8">
        <v>43270</v>
      </c>
      <c r="N16" s="8">
        <v>161135</v>
      </c>
      <c r="O16" s="8">
        <v>55155</v>
      </c>
      <c r="P16" s="8">
        <v>40505</v>
      </c>
      <c r="Q16" s="8">
        <v>46690</v>
      </c>
      <c r="R16" s="8">
        <v>142350</v>
      </c>
      <c r="S16" s="8">
        <v>34075</v>
      </c>
      <c r="T16" s="8">
        <v>32857</v>
      </c>
      <c r="U16" s="8">
        <v>38050</v>
      </c>
      <c r="V16" s="8">
        <v>104982</v>
      </c>
      <c r="W16" s="8">
        <v>658207</v>
      </c>
      <c r="X16" s="8">
        <v>7603200</v>
      </c>
      <c r="Y16" s="8">
        <v>-6944993</v>
      </c>
      <c r="Z16" s="2">
        <v>-91.34</v>
      </c>
      <c r="AA16" s="6">
        <v>7603200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34848</v>
      </c>
      <c r="F17" s="8">
        <v>0</v>
      </c>
      <c r="G17" s="8">
        <v>9381</v>
      </c>
      <c r="H17" s="8">
        <v>0</v>
      </c>
      <c r="I17" s="8">
        <v>0</v>
      </c>
      <c r="J17" s="8">
        <v>9381</v>
      </c>
      <c r="K17" s="8">
        <v>741</v>
      </c>
      <c r="L17" s="8">
        <v>2193</v>
      </c>
      <c r="M17" s="8">
        <v>1178</v>
      </c>
      <c r="N17" s="8">
        <v>4112</v>
      </c>
      <c r="O17" s="8">
        <v>125153</v>
      </c>
      <c r="P17" s="8">
        <v>0</v>
      </c>
      <c r="Q17" s="8">
        <v>0</v>
      </c>
      <c r="R17" s="8">
        <v>125153</v>
      </c>
      <c r="S17" s="8">
        <v>0</v>
      </c>
      <c r="T17" s="8">
        <v>0</v>
      </c>
      <c r="U17" s="8">
        <v>0</v>
      </c>
      <c r="V17" s="8">
        <v>0</v>
      </c>
      <c r="W17" s="8">
        <v>138646</v>
      </c>
      <c r="X17" s="8">
        <v>34848</v>
      </c>
      <c r="Y17" s="8">
        <v>103798</v>
      </c>
      <c r="Z17" s="2">
        <v>297.86</v>
      </c>
      <c r="AA17" s="6">
        <v>0</v>
      </c>
    </row>
    <row r="18" spans="1:27" ht="13.5">
      <c r="A18" s="25" t="s">
        <v>45</v>
      </c>
      <c r="B18" s="24"/>
      <c r="C18" s="6">
        <v>44105365</v>
      </c>
      <c r="D18" s="6">
        <v>0</v>
      </c>
      <c r="E18" s="7">
        <v>12612602</v>
      </c>
      <c r="F18" s="8">
        <v>9012602</v>
      </c>
      <c r="G18" s="8">
        <v>3559015</v>
      </c>
      <c r="H18" s="8">
        <v>3231025</v>
      </c>
      <c r="I18" s="8">
        <v>3354026</v>
      </c>
      <c r="J18" s="8">
        <v>10144066</v>
      </c>
      <c r="K18" s="8">
        <v>4052980</v>
      </c>
      <c r="L18" s="8">
        <v>3186061</v>
      </c>
      <c r="M18" s="8">
        <v>2846380</v>
      </c>
      <c r="N18" s="8">
        <v>10085421</v>
      </c>
      <c r="O18" s="8">
        <v>4010018</v>
      </c>
      <c r="P18" s="8">
        <v>3413583</v>
      </c>
      <c r="Q18" s="8">
        <v>3690807</v>
      </c>
      <c r="R18" s="8">
        <v>11114408</v>
      </c>
      <c r="S18" s="8">
        <v>3973154</v>
      </c>
      <c r="T18" s="8">
        <v>3728521</v>
      </c>
      <c r="U18" s="8">
        <v>3928983</v>
      </c>
      <c r="V18" s="8">
        <v>11630658</v>
      </c>
      <c r="W18" s="8">
        <v>42974553</v>
      </c>
      <c r="X18" s="8">
        <v>12612602</v>
      </c>
      <c r="Y18" s="8">
        <v>30361951</v>
      </c>
      <c r="Z18" s="2">
        <v>240.73</v>
      </c>
      <c r="AA18" s="6">
        <v>9012602</v>
      </c>
    </row>
    <row r="19" spans="1:27" ht="13.5">
      <c r="A19" s="23" t="s">
        <v>46</v>
      </c>
      <c r="B19" s="29"/>
      <c r="C19" s="6">
        <v>141645012</v>
      </c>
      <c r="D19" s="6">
        <v>0</v>
      </c>
      <c r="E19" s="7">
        <v>168448526</v>
      </c>
      <c r="F19" s="8">
        <v>169709126</v>
      </c>
      <c r="G19" s="8">
        <v>64931629</v>
      </c>
      <c r="H19" s="8">
        <v>-322042</v>
      </c>
      <c r="I19" s="8">
        <v>219381</v>
      </c>
      <c r="J19" s="8">
        <v>64828968</v>
      </c>
      <c r="K19" s="8">
        <v>586686</v>
      </c>
      <c r="L19" s="8">
        <v>51233756</v>
      </c>
      <c r="M19" s="8">
        <v>474072</v>
      </c>
      <c r="N19" s="8">
        <v>52294514</v>
      </c>
      <c r="O19" s="8">
        <v>389649</v>
      </c>
      <c r="P19" s="8">
        <v>668108</v>
      </c>
      <c r="Q19" s="8">
        <v>44194133</v>
      </c>
      <c r="R19" s="8">
        <v>45251890</v>
      </c>
      <c r="S19" s="8">
        <v>593279</v>
      </c>
      <c r="T19" s="8">
        <v>1120675</v>
      </c>
      <c r="U19" s="8">
        <v>1649764</v>
      </c>
      <c r="V19" s="8">
        <v>3363718</v>
      </c>
      <c r="W19" s="8">
        <v>165739090</v>
      </c>
      <c r="X19" s="8">
        <v>168448524</v>
      </c>
      <c r="Y19" s="8">
        <v>-2709434</v>
      </c>
      <c r="Z19" s="2">
        <v>-1.61</v>
      </c>
      <c r="AA19" s="6">
        <v>169709126</v>
      </c>
    </row>
    <row r="20" spans="1:27" ht="13.5">
      <c r="A20" s="23" t="s">
        <v>47</v>
      </c>
      <c r="B20" s="29"/>
      <c r="C20" s="6">
        <v>1025592</v>
      </c>
      <c r="D20" s="6">
        <v>0</v>
      </c>
      <c r="E20" s="7">
        <v>61675283</v>
      </c>
      <c r="F20" s="26">
        <v>60646398</v>
      </c>
      <c r="G20" s="26">
        <v>826894</v>
      </c>
      <c r="H20" s="26">
        <v>618664</v>
      </c>
      <c r="I20" s="26">
        <v>684934</v>
      </c>
      <c r="J20" s="26">
        <v>2130492</v>
      </c>
      <c r="K20" s="26">
        <v>308687</v>
      </c>
      <c r="L20" s="26">
        <v>786325</v>
      </c>
      <c r="M20" s="26">
        <v>280564</v>
      </c>
      <c r="N20" s="26">
        <v>1375576</v>
      </c>
      <c r="O20" s="26">
        <v>621396</v>
      </c>
      <c r="P20" s="26">
        <v>234003</v>
      </c>
      <c r="Q20" s="26">
        <v>284469</v>
      </c>
      <c r="R20" s="26">
        <v>1139868</v>
      </c>
      <c r="S20" s="26">
        <v>117349</v>
      </c>
      <c r="T20" s="26">
        <v>65781</v>
      </c>
      <c r="U20" s="26">
        <v>662044</v>
      </c>
      <c r="V20" s="26">
        <v>845174</v>
      </c>
      <c r="W20" s="26">
        <v>5491110</v>
      </c>
      <c r="X20" s="26">
        <v>61675284</v>
      </c>
      <c r="Y20" s="26">
        <v>-56184174</v>
      </c>
      <c r="Z20" s="27">
        <v>-91.1</v>
      </c>
      <c r="AA20" s="28">
        <v>60646398</v>
      </c>
    </row>
    <row r="21" spans="1:27" ht="13.5">
      <c r="A21" s="23" t="s">
        <v>48</v>
      </c>
      <c r="B21" s="29"/>
      <c r="C21" s="6">
        <v>291345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215383427</v>
      </c>
      <c r="D22" s="33">
        <f>SUM(D5:D21)</f>
        <v>0</v>
      </c>
      <c r="E22" s="34">
        <f t="shared" si="0"/>
        <v>288474158</v>
      </c>
      <c r="F22" s="35">
        <f t="shared" si="0"/>
        <v>282027322</v>
      </c>
      <c r="G22" s="35">
        <f t="shared" si="0"/>
        <v>72942189</v>
      </c>
      <c r="H22" s="35">
        <f t="shared" si="0"/>
        <v>7096741</v>
      </c>
      <c r="I22" s="35">
        <f t="shared" si="0"/>
        <v>7945844</v>
      </c>
      <c r="J22" s="35">
        <f t="shared" si="0"/>
        <v>87984774</v>
      </c>
      <c r="K22" s="35">
        <f t="shared" si="0"/>
        <v>8631708</v>
      </c>
      <c r="L22" s="35">
        <f t="shared" si="0"/>
        <v>58708598</v>
      </c>
      <c r="M22" s="35">
        <f t="shared" si="0"/>
        <v>7223998</v>
      </c>
      <c r="N22" s="35">
        <f t="shared" si="0"/>
        <v>74564304</v>
      </c>
      <c r="O22" s="35">
        <f t="shared" si="0"/>
        <v>9164797</v>
      </c>
      <c r="P22" s="35">
        <f t="shared" si="0"/>
        <v>7698442</v>
      </c>
      <c r="Q22" s="35">
        <f t="shared" si="0"/>
        <v>51812946</v>
      </c>
      <c r="R22" s="35">
        <f t="shared" si="0"/>
        <v>68676185</v>
      </c>
      <c r="S22" s="35">
        <f t="shared" si="0"/>
        <v>8477508</v>
      </c>
      <c r="T22" s="35">
        <f t="shared" si="0"/>
        <v>8590684</v>
      </c>
      <c r="U22" s="35">
        <f t="shared" si="0"/>
        <v>11428010</v>
      </c>
      <c r="V22" s="35">
        <f t="shared" si="0"/>
        <v>28496202</v>
      </c>
      <c r="W22" s="35">
        <f t="shared" si="0"/>
        <v>259721465</v>
      </c>
      <c r="X22" s="35">
        <f t="shared" si="0"/>
        <v>288474157</v>
      </c>
      <c r="Y22" s="35">
        <f t="shared" si="0"/>
        <v>-28752692</v>
      </c>
      <c r="Z22" s="36">
        <f>+IF(X22&lt;&gt;0,+(Y22/X22)*100,0)</f>
        <v>-9.967163887058348</v>
      </c>
      <c r="AA22" s="33">
        <f>SUM(AA5:AA21)</f>
        <v>282027322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60201026</v>
      </c>
      <c r="D25" s="6">
        <v>0</v>
      </c>
      <c r="E25" s="7">
        <v>72338843</v>
      </c>
      <c r="F25" s="8">
        <v>73088976</v>
      </c>
      <c r="G25" s="8">
        <v>4966670</v>
      </c>
      <c r="H25" s="8">
        <v>4591576</v>
      </c>
      <c r="I25" s="8">
        <v>5828063</v>
      </c>
      <c r="J25" s="8">
        <v>15386309</v>
      </c>
      <c r="K25" s="8">
        <v>5112987</v>
      </c>
      <c r="L25" s="8">
        <v>5408190</v>
      </c>
      <c r="M25" s="8">
        <v>5205672</v>
      </c>
      <c r="N25" s="8">
        <v>15726849</v>
      </c>
      <c r="O25" s="8">
        <v>5371678</v>
      </c>
      <c r="P25" s="8">
        <v>5077663</v>
      </c>
      <c r="Q25" s="8">
        <v>5403181</v>
      </c>
      <c r="R25" s="8">
        <v>15852522</v>
      </c>
      <c r="S25" s="8">
        <v>5298549</v>
      </c>
      <c r="T25" s="8">
        <v>5066657</v>
      </c>
      <c r="U25" s="8">
        <v>4439277</v>
      </c>
      <c r="V25" s="8">
        <v>14804483</v>
      </c>
      <c r="W25" s="8">
        <v>61770163</v>
      </c>
      <c r="X25" s="8">
        <v>72338845</v>
      </c>
      <c r="Y25" s="8">
        <v>-10568682</v>
      </c>
      <c r="Z25" s="2">
        <v>-14.61</v>
      </c>
      <c r="AA25" s="6">
        <v>73088976</v>
      </c>
    </row>
    <row r="26" spans="1:27" ht="13.5">
      <c r="A26" s="25" t="s">
        <v>52</v>
      </c>
      <c r="B26" s="24"/>
      <c r="C26" s="6">
        <v>11906137</v>
      </c>
      <c r="D26" s="6">
        <v>0</v>
      </c>
      <c r="E26" s="7">
        <v>16781949</v>
      </c>
      <c r="F26" s="8">
        <v>17303649</v>
      </c>
      <c r="G26" s="8">
        <v>1249061</v>
      </c>
      <c r="H26" s="8">
        <v>1247696</v>
      </c>
      <c r="I26" s="8">
        <v>1248245</v>
      </c>
      <c r="J26" s="8">
        <v>3745002</v>
      </c>
      <c r="K26" s="8">
        <v>1247906</v>
      </c>
      <c r="L26" s="8">
        <v>1248393</v>
      </c>
      <c r="M26" s="8">
        <v>1248268</v>
      </c>
      <c r="N26" s="8">
        <v>3744567</v>
      </c>
      <c r="O26" s="8">
        <v>1280752</v>
      </c>
      <c r="P26" s="8">
        <v>1255407</v>
      </c>
      <c r="Q26" s="8">
        <v>1266679</v>
      </c>
      <c r="R26" s="8">
        <v>3802838</v>
      </c>
      <c r="S26" s="8">
        <v>1936801</v>
      </c>
      <c r="T26" s="8">
        <v>1325054</v>
      </c>
      <c r="U26" s="8">
        <v>1116966</v>
      </c>
      <c r="V26" s="8">
        <v>4378821</v>
      </c>
      <c r="W26" s="8">
        <v>15671228</v>
      </c>
      <c r="X26" s="8">
        <v>16781947</v>
      </c>
      <c r="Y26" s="8">
        <v>-1110719</v>
      </c>
      <c r="Z26" s="2">
        <v>-6.62</v>
      </c>
      <c r="AA26" s="6">
        <v>17303649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29557299</v>
      </c>
      <c r="F27" s="8">
        <v>29557299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29557298</v>
      </c>
      <c r="Y27" s="8">
        <v>-29557298</v>
      </c>
      <c r="Z27" s="2">
        <v>-100</v>
      </c>
      <c r="AA27" s="6">
        <v>29557299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35178537</v>
      </c>
      <c r="F28" s="8">
        <v>35178537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35178537</v>
      </c>
      <c r="Y28" s="8">
        <v>-35178537</v>
      </c>
      <c r="Z28" s="2">
        <v>-100</v>
      </c>
      <c r="AA28" s="6">
        <v>35178537</v>
      </c>
    </row>
    <row r="29" spans="1:27" ht="13.5">
      <c r="A29" s="25" t="s">
        <v>55</v>
      </c>
      <c r="B29" s="24"/>
      <c r="C29" s="6">
        <v>54034</v>
      </c>
      <c r="D29" s="6">
        <v>0</v>
      </c>
      <c r="E29" s="7">
        <v>250848</v>
      </c>
      <c r="F29" s="8">
        <v>25000</v>
      </c>
      <c r="G29" s="8">
        <v>27330</v>
      </c>
      <c r="H29" s="8">
        <v>31487</v>
      </c>
      <c r="I29" s="8">
        <v>29351</v>
      </c>
      <c r="J29" s="8">
        <v>88168</v>
      </c>
      <c r="K29" s="8">
        <v>30286</v>
      </c>
      <c r="L29" s="8">
        <v>15255</v>
      </c>
      <c r="M29" s="8">
        <v>42508</v>
      </c>
      <c r="N29" s="8">
        <v>88049</v>
      </c>
      <c r="O29" s="8">
        <v>29686</v>
      </c>
      <c r="P29" s="8">
        <v>0</v>
      </c>
      <c r="Q29" s="8">
        <v>0</v>
      </c>
      <c r="R29" s="8">
        <v>29686</v>
      </c>
      <c r="S29" s="8">
        <v>0</v>
      </c>
      <c r="T29" s="8">
        <v>1862</v>
      </c>
      <c r="U29" s="8">
        <v>681</v>
      </c>
      <c r="V29" s="8">
        <v>2543</v>
      </c>
      <c r="W29" s="8">
        <v>208446</v>
      </c>
      <c r="X29" s="8">
        <v>250849</v>
      </c>
      <c r="Y29" s="8">
        <v>-42403</v>
      </c>
      <c r="Z29" s="2">
        <v>-16.9</v>
      </c>
      <c r="AA29" s="6">
        <v>25000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2660225</v>
      </c>
      <c r="D31" s="6">
        <v>0</v>
      </c>
      <c r="E31" s="7">
        <v>15425096</v>
      </c>
      <c r="F31" s="8">
        <v>14711746</v>
      </c>
      <c r="G31" s="8">
        <v>397129</v>
      </c>
      <c r="H31" s="8">
        <v>502559</v>
      </c>
      <c r="I31" s="8">
        <v>520482</v>
      </c>
      <c r="J31" s="8">
        <v>1420170</v>
      </c>
      <c r="K31" s="8">
        <v>647122</v>
      </c>
      <c r="L31" s="8">
        <v>635459</v>
      </c>
      <c r="M31" s="8">
        <v>604202</v>
      </c>
      <c r="N31" s="8">
        <v>1886783</v>
      </c>
      <c r="O31" s="8">
        <v>505286</v>
      </c>
      <c r="P31" s="8">
        <v>1109216</v>
      </c>
      <c r="Q31" s="8">
        <v>456471</v>
      </c>
      <c r="R31" s="8">
        <v>2070973</v>
      </c>
      <c r="S31" s="8">
        <v>597400</v>
      </c>
      <c r="T31" s="8">
        <v>551908</v>
      </c>
      <c r="U31" s="8">
        <v>690326</v>
      </c>
      <c r="V31" s="8">
        <v>1839634</v>
      </c>
      <c r="W31" s="8">
        <v>7217560</v>
      </c>
      <c r="X31" s="8">
        <v>15425096</v>
      </c>
      <c r="Y31" s="8">
        <v>-8207536</v>
      </c>
      <c r="Z31" s="2">
        <v>-53.21</v>
      </c>
      <c r="AA31" s="6">
        <v>14711746</v>
      </c>
    </row>
    <row r="32" spans="1:27" ht="13.5">
      <c r="A32" s="25" t="s">
        <v>58</v>
      </c>
      <c r="B32" s="24"/>
      <c r="C32" s="6">
        <v>2552587</v>
      </c>
      <c r="D32" s="6">
        <v>0</v>
      </c>
      <c r="E32" s="7">
        <v>7355720</v>
      </c>
      <c r="F32" s="8">
        <v>5205720</v>
      </c>
      <c r="G32" s="8">
        <v>191403</v>
      </c>
      <c r="H32" s="8">
        <v>602107</v>
      </c>
      <c r="I32" s="8">
        <v>198903</v>
      </c>
      <c r="J32" s="8">
        <v>992413</v>
      </c>
      <c r="K32" s="8">
        <v>266422</v>
      </c>
      <c r="L32" s="8">
        <v>681</v>
      </c>
      <c r="M32" s="8">
        <v>203085</v>
      </c>
      <c r="N32" s="8">
        <v>470188</v>
      </c>
      <c r="O32" s="8">
        <v>192720</v>
      </c>
      <c r="P32" s="8">
        <v>627871</v>
      </c>
      <c r="Q32" s="8">
        <v>314276</v>
      </c>
      <c r="R32" s="8">
        <v>1134867</v>
      </c>
      <c r="S32" s="8">
        <v>681</v>
      </c>
      <c r="T32" s="8">
        <v>632817</v>
      </c>
      <c r="U32" s="8">
        <v>3394127</v>
      </c>
      <c r="V32" s="8">
        <v>4027625</v>
      </c>
      <c r="W32" s="8">
        <v>6625093</v>
      </c>
      <c r="X32" s="8">
        <v>7355720</v>
      </c>
      <c r="Y32" s="8">
        <v>-730627</v>
      </c>
      <c r="Z32" s="2">
        <v>-9.93</v>
      </c>
      <c r="AA32" s="6">
        <v>5205720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4800000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4800000</v>
      </c>
      <c r="Y33" s="8">
        <v>-4800000</v>
      </c>
      <c r="Z33" s="2">
        <v>-100</v>
      </c>
      <c r="AA33" s="6">
        <v>0</v>
      </c>
    </row>
    <row r="34" spans="1:27" ht="13.5">
      <c r="A34" s="25" t="s">
        <v>60</v>
      </c>
      <c r="B34" s="24"/>
      <c r="C34" s="6">
        <v>56330370</v>
      </c>
      <c r="D34" s="6">
        <v>0</v>
      </c>
      <c r="E34" s="7">
        <v>55328729</v>
      </c>
      <c r="F34" s="8">
        <v>71727491</v>
      </c>
      <c r="G34" s="8">
        <v>2141185</v>
      </c>
      <c r="H34" s="8">
        <v>3228649</v>
      </c>
      <c r="I34" s="8">
        <v>4460261</v>
      </c>
      <c r="J34" s="8">
        <v>9830095</v>
      </c>
      <c r="K34" s="8">
        <v>2745762</v>
      </c>
      <c r="L34" s="8">
        <v>3654569</v>
      </c>
      <c r="M34" s="8">
        <v>5012197</v>
      </c>
      <c r="N34" s="8">
        <v>11412528</v>
      </c>
      <c r="O34" s="8">
        <v>2605279</v>
      </c>
      <c r="P34" s="8">
        <v>3503847</v>
      </c>
      <c r="Q34" s="8">
        <v>3312406</v>
      </c>
      <c r="R34" s="8">
        <v>9421532</v>
      </c>
      <c r="S34" s="8">
        <v>3485984</v>
      </c>
      <c r="T34" s="8">
        <v>3443955</v>
      </c>
      <c r="U34" s="8">
        <v>8125700</v>
      </c>
      <c r="V34" s="8">
        <v>15055639</v>
      </c>
      <c r="W34" s="8">
        <v>45719794</v>
      </c>
      <c r="X34" s="8">
        <v>55328729</v>
      </c>
      <c r="Y34" s="8">
        <v>-9608935</v>
      </c>
      <c r="Z34" s="2">
        <v>-17.37</v>
      </c>
      <c r="AA34" s="6">
        <v>71727491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133704379</v>
      </c>
      <c r="D36" s="33">
        <f>SUM(D25:D35)</f>
        <v>0</v>
      </c>
      <c r="E36" s="34">
        <f t="shared" si="1"/>
        <v>237017021</v>
      </c>
      <c r="F36" s="35">
        <f t="shared" si="1"/>
        <v>246798418</v>
      </c>
      <c r="G36" s="35">
        <f t="shared" si="1"/>
        <v>8972778</v>
      </c>
      <c r="H36" s="35">
        <f t="shared" si="1"/>
        <v>10204074</v>
      </c>
      <c r="I36" s="35">
        <f t="shared" si="1"/>
        <v>12285305</v>
      </c>
      <c r="J36" s="35">
        <f t="shared" si="1"/>
        <v>31462157</v>
      </c>
      <c r="K36" s="35">
        <f t="shared" si="1"/>
        <v>10050485</v>
      </c>
      <c r="L36" s="35">
        <f t="shared" si="1"/>
        <v>10962547</v>
      </c>
      <c r="M36" s="35">
        <f t="shared" si="1"/>
        <v>12315932</v>
      </c>
      <c r="N36" s="35">
        <f t="shared" si="1"/>
        <v>33328964</v>
      </c>
      <c r="O36" s="35">
        <f t="shared" si="1"/>
        <v>9985401</v>
      </c>
      <c r="P36" s="35">
        <f t="shared" si="1"/>
        <v>11574004</v>
      </c>
      <c r="Q36" s="35">
        <f t="shared" si="1"/>
        <v>10753013</v>
      </c>
      <c r="R36" s="35">
        <f t="shared" si="1"/>
        <v>32312418</v>
      </c>
      <c r="S36" s="35">
        <f t="shared" si="1"/>
        <v>11319415</v>
      </c>
      <c r="T36" s="35">
        <f t="shared" si="1"/>
        <v>11022253</v>
      </c>
      <c r="U36" s="35">
        <f t="shared" si="1"/>
        <v>17767077</v>
      </c>
      <c r="V36" s="35">
        <f t="shared" si="1"/>
        <v>40108745</v>
      </c>
      <c r="W36" s="35">
        <f t="shared" si="1"/>
        <v>137212284</v>
      </c>
      <c r="X36" s="35">
        <f t="shared" si="1"/>
        <v>237017021</v>
      </c>
      <c r="Y36" s="35">
        <f t="shared" si="1"/>
        <v>-99804737</v>
      </c>
      <c r="Z36" s="36">
        <f>+IF(X36&lt;&gt;0,+(Y36/X36)*100,0)</f>
        <v>-42.10867919059703</v>
      </c>
      <c r="AA36" s="33">
        <f>SUM(AA25:AA35)</f>
        <v>246798418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81679048</v>
      </c>
      <c r="D38" s="46">
        <f>+D22-D36</f>
        <v>0</v>
      </c>
      <c r="E38" s="47">
        <f t="shared" si="2"/>
        <v>51457137</v>
      </c>
      <c r="F38" s="48">
        <f t="shared" si="2"/>
        <v>35228904</v>
      </c>
      <c r="G38" s="48">
        <f t="shared" si="2"/>
        <v>63969411</v>
      </c>
      <c r="H38" s="48">
        <f t="shared" si="2"/>
        <v>-3107333</v>
      </c>
      <c r="I38" s="48">
        <f t="shared" si="2"/>
        <v>-4339461</v>
      </c>
      <c r="J38" s="48">
        <f t="shared" si="2"/>
        <v>56522617</v>
      </c>
      <c r="K38" s="48">
        <f t="shared" si="2"/>
        <v>-1418777</v>
      </c>
      <c r="L38" s="48">
        <f t="shared" si="2"/>
        <v>47746051</v>
      </c>
      <c r="M38" s="48">
        <f t="shared" si="2"/>
        <v>-5091934</v>
      </c>
      <c r="N38" s="48">
        <f t="shared" si="2"/>
        <v>41235340</v>
      </c>
      <c r="O38" s="48">
        <f t="shared" si="2"/>
        <v>-820604</v>
      </c>
      <c r="P38" s="48">
        <f t="shared" si="2"/>
        <v>-3875562</v>
      </c>
      <c r="Q38" s="48">
        <f t="shared" si="2"/>
        <v>41059933</v>
      </c>
      <c r="R38" s="48">
        <f t="shared" si="2"/>
        <v>36363767</v>
      </c>
      <c r="S38" s="48">
        <f t="shared" si="2"/>
        <v>-2841907</v>
      </c>
      <c r="T38" s="48">
        <f t="shared" si="2"/>
        <v>-2431569</v>
      </c>
      <c r="U38" s="48">
        <f t="shared" si="2"/>
        <v>-6339067</v>
      </c>
      <c r="V38" s="48">
        <f t="shared" si="2"/>
        <v>-11612543</v>
      </c>
      <c r="W38" s="48">
        <f t="shared" si="2"/>
        <v>122509181</v>
      </c>
      <c r="X38" s="48">
        <f>IF(F22=F36,0,X22-X36)</f>
        <v>51457136</v>
      </c>
      <c r="Y38" s="48">
        <f t="shared" si="2"/>
        <v>71052045</v>
      </c>
      <c r="Z38" s="49">
        <f>+IF(X38&lt;&gt;0,+(Y38/X38)*100,0)</f>
        <v>138.08006143210147</v>
      </c>
      <c r="AA38" s="46">
        <f>+AA22-AA36</f>
        <v>35228904</v>
      </c>
    </row>
    <row r="39" spans="1:27" ht="13.5">
      <c r="A39" s="23" t="s">
        <v>64</v>
      </c>
      <c r="B39" s="29"/>
      <c r="C39" s="6">
        <v>14841243</v>
      </c>
      <c r="D39" s="6">
        <v>0</v>
      </c>
      <c r="E39" s="7">
        <v>49920000</v>
      </c>
      <c r="F39" s="8">
        <v>64511628</v>
      </c>
      <c r="G39" s="8">
        <v>440660</v>
      </c>
      <c r="H39" s="8">
        <v>5190653</v>
      </c>
      <c r="I39" s="8">
        <v>3106236</v>
      </c>
      <c r="J39" s="8">
        <v>8737549</v>
      </c>
      <c r="K39" s="8">
        <v>8826085</v>
      </c>
      <c r="L39" s="8">
        <v>69141</v>
      </c>
      <c r="M39" s="8">
        <v>5430473</v>
      </c>
      <c r="N39" s="8">
        <v>14325699</v>
      </c>
      <c r="O39" s="8">
        <v>456759</v>
      </c>
      <c r="P39" s="8">
        <v>3563363</v>
      </c>
      <c r="Q39" s="8">
        <v>-1206270</v>
      </c>
      <c r="R39" s="8">
        <v>2813852</v>
      </c>
      <c r="S39" s="8">
        <v>174947</v>
      </c>
      <c r="T39" s="8">
        <v>1377521</v>
      </c>
      <c r="U39" s="8">
        <v>1082849</v>
      </c>
      <c r="V39" s="8">
        <v>2635317</v>
      </c>
      <c r="W39" s="8">
        <v>28512417</v>
      </c>
      <c r="X39" s="8">
        <v>49920000</v>
      </c>
      <c r="Y39" s="8">
        <v>-21407583</v>
      </c>
      <c r="Z39" s="2">
        <v>-42.88</v>
      </c>
      <c r="AA39" s="6">
        <v>64511628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96520291</v>
      </c>
      <c r="D42" s="55">
        <f>SUM(D38:D41)</f>
        <v>0</v>
      </c>
      <c r="E42" s="56">
        <f t="shared" si="3"/>
        <v>101377137</v>
      </c>
      <c r="F42" s="57">
        <f t="shared" si="3"/>
        <v>99740532</v>
      </c>
      <c r="G42" s="57">
        <f t="shared" si="3"/>
        <v>64410071</v>
      </c>
      <c r="H42" s="57">
        <f t="shared" si="3"/>
        <v>2083320</v>
      </c>
      <c r="I42" s="57">
        <f t="shared" si="3"/>
        <v>-1233225</v>
      </c>
      <c r="J42" s="57">
        <f t="shared" si="3"/>
        <v>65260166</v>
      </c>
      <c r="K42" s="57">
        <f t="shared" si="3"/>
        <v>7407308</v>
      </c>
      <c r="L42" s="57">
        <f t="shared" si="3"/>
        <v>47815192</v>
      </c>
      <c r="M42" s="57">
        <f t="shared" si="3"/>
        <v>338539</v>
      </c>
      <c r="N42" s="57">
        <f t="shared" si="3"/>
        <v>55561039</v>
      </c>
      <c r="O42" s="57">
        <f t="shared" si="3"/>
        <v>-363845</v>
      </c>
      <c r="P42" s="57">
        <f t="shared" si="3"/>
        <v>-312199</v>
      </c>
      <c r="Q42" s="57">
        <f t="shared" si="3"/>
        <v>39853663</v>
      </c>
      <c r="R42" s="57">
        <f t="shared" si="3"/>
        <v>39177619</v>
      </c>
      <c r="S42" s="57">
        <f t="shared" si="3"/>
        <v>-2666960</v>
      </c>
      <c r="T42" s="57">
        <f t="shared" si="3"/>
        <v>-1054048</v>
      </c>
      <c r="U42" s="57">
        <f t="shared" si="3"/>
        <v>-5256218</v>
      </c>
      <c r="V42" s="57">
        <f t="shared" si="3"/>
        <v>-8977226</v>
      </c>
      <c r="W42" s="57">
        <f t="shared" si="3"/>
        <v>151021598</v>
      </c>
      <c r="X42" s="57">
        <f t="shared" si="3"/>
        <v>101377136</v>
      </c>
      <c r="Y42" s="57">
        <f t="shared" si="3"/>
        <v>49644462</v>
      </c>
      <c r="Z42" s="58">
        <f>+IF(X42&lt;&gt;0,+(Y42/X42)*100,0)</f>
        <v>48.970077434422684</v>
      </c>
      <c r="AA42" s="55">
        <f>SUM(AA38:AA41)</f>
        <v>99740532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96520291</v>
      </c>
      <c r="D44" s="63">
        <f>+D42-D43</f>
        <v>0</v>
      </c>
      <c r="E44" s="64">
        <f t="shared" si="4"/>
        <v>101377137</v>
      </c>
      <c r="F44" s="65">
        <f t="shared" si="4"/>
        <v>99740532</v>
      </c>
      <c r="G44" s="65">
        <f t="shared" si="4"/>
        <v>64410071</v>
      </c>
      <c r="H44" s="65">
        <f t="shared" si="4"/>
        <v>2083320</v>
      </c>
      <c r="I44" s="65">
        <f t="shared" si="4"/>
        <v>-1233225</v>
      </c>
      <c r="J44" s="65">
        <f t="shared" si="4"/>
        <v>65260166</v>
      </c>
      <c r="K44" s="65">
        <f t="shared" si="4"/>
        <v>7407308</v>
      </c>
      <c r="L44" s="65">
        <f t="shared" si="4"/>
        <v>47815192</v>
      </c>
      <c r="M44" s="65">
        <f t="shared" si="4"/>
        <v>338539</v>
      </c>
      <c r="N44" s="65">
        <f t="shared" si="4"/>
        <v>55561039</v>
      </c>
      <c r="O44" s="65">
        <f t="shared" si="4"/>
        <v>-363845</v>
      </c>
      <c r="P44" s="65">
        <f t="shared" si="4"/>
        <v>-312199</v>
      </c>
      <c r="Q44" s="65">
        <f t="shared" si="4"/>
        <v>39853663</v>
      </c>
      <c r="R44" s="65">
        <f t="shared" si="4"/>
        <v>39177619</v>
      </c>
      <c r="S44" s="65">
        <f t="shared" si="4"/>
        <v>-2666960</v>
      </c>
      <c r="T44" s="65">
        <f t="shared" si="4"/>
        <v>-1054048</v>
      </c>
      <c r="U44" s="65">
        <f t="shared" si="4"/>
        <v>-5256218</v>
      </c>
      <c r="V44" s="65">
        <f t="shared" si="4"/>
        <v>-8977226</v>
      </c>
      <c r="W44" s="65">
        <f t="shared" si="4"/>
        <v>151021598</v>
      </c>
      <c r="X44" s="65">
        <f t="shared" si="4"/>
        <v>101377136</v>
      </c>
      <c r="Y44" s="65">
        <f t="shared" si="4"/>
        <v>49644462</v>
      </c>
      <c r="Z44" s="66">
        <f>+IF(X44&lt;&gt;0,+(Y44/X44)*100,0)</f>
        <v>48.970077434422684</v>
      </c>
      <c r="AA44" s="63">
        <f>+AA42-AA43</f>
        <v>99740532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96520291</v>
      </c>
      <c r="D46" s="55">
        <f>SUM(D44:D45)</f>
        <v>0</v>
      </c>
      <c r="E46" s="56">
        <f t="shared" si="5"/>
        <v>101377137</v>
      </c>
      <c r="F46" s="57">
        <f t="shared" si="5"/>
        <v>99740532</v>
      </c>
      <c r="G46" s="57">
        <f t="shared" si="5"/>
        <v>64410071</v>
      </c>
      <c r="H46" s="57">
        <f t="shared" si="5"/>
        <v>2083320</v>
      </c>
      <c r="I46" s="57">
        <f t="shared" si="5"/>
        <v>-1233225</v>
      </c>
      <c r="J46" s="57">
        <f t="shared" si="5"/>
        <v>65260166</v>
      </c>
      <c r="K46" s="57">
        <f t="shared" si="5"/>
        <v>7407308</v>
      </c>
      <c r="L46" s="57">
        <f t="shared" si="5"/>
        <v>47815192</v>
      </c>
      <c r="M46" s="57">
        <f t="shared" si="5"/>
        <v>338539</v>
      </c>
      <c r="N46" s="57">
        <f t="shared" si="5"/>
        <v>55561039</v>
      </c>
      <c r="O46" s="57">
        <f t="shared" si="5"/>
        <v>-363845</v>
      </c>
      <c r="P46" s="57">
        <f t="shared" si="5"/>
        <v>-312199</v>
      </c>
      <c r="Q46" s="57">
        <f t="shared" si="5"/>
        <v>39853663</v>
      </c>
      <c r="R46" s="57">
        <f t="shared" si="5"/>
        <v>39177619</v>
      </c>
      <c r="S46" s="57">
        <f t="shared" si="5"/>
        <v>-2666960</v>
      </c>
      <c r="T46" s="57">
        <f t="shared" si="5"/>
        <v>-1054048</v>
      </c>
      <c r="U46" s="57">
        <f t="shared" si="5"/>
        <v>-5256218</v>
      </c>
      <c r="V46" s="57">
        <f t="shared" si="5"/>
        <v>-8977226</v>
      </c>
      <c r="W46" s="57">
        <f t="shared" si="5"/>
        <v>151021598</v>
      </c>
      <c r="X46" s="57">
        <f t="shared" si="5"/>
        <v>101377136</v>
      </c>
      <c r="Y46" s="57">
        <f t="shared" si="5"/>
        <v>49644462</v>
      </c>
      <c r="Z46" s="58">
        <f>+IF(X46&lt;&gt;0,+(Y46/X46)*100,0)</f>
        <v>48.970077434422684</v>
      </c>
      <c r="AA46" s="55">
        <f>SUM(AA44:AA45)</f>
        <v>99740532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96520291</v>
      </c>
      <c r="D48" s="71">
        <f>SUM(D46:D47)</f>
        <v>0</v>
      </c>
      <c r="E48" s="72">
        <f t="shared" si="6"/>
        <v>101377137</v>
      </c>
      <c r="F48" s="73">
        <f t="shared" si="6"/>
        <v>99740532</v>
      </c>
      <c r="G48" s="73">
        <f t="shared" si="6"/>
        <v>64410071</v>
      </c>
      <c r="H48" s="74">
        <f t="shared" si="6"/>
        <v>2083320</v>
      </c>
      <c r="I48" s="74">
        <f t="shared" si="6"/>
        <v>-1233225</v>
      </c>
      <c r="J48" s="74">
        <f t="shared" si="6"/>
        <v>65260166</v>
      </c>
      <c r="K48" s="74">
        <f t="shared" si="6"/>
        <v>7407308</v>
      </c>
      <c r="L48" s="74">
        <f t="shared" si="6"/>
        <v>47815192</v>
      </c>
      <c r="M48" s="73">
        <f t="shared" si="6"/>
        <v>338539</v>
      </c>
      <c r="N48" s="73">
        <f t="shared" si="6"/>
        <v>55561039</v>
      </c>
      <c r="O48" s="74">
        <f t="shared" si="6"/>
        <v>-363845</v>
      </c>
      <c r="P48" s="74">
        <f t="shared" si="6"/>
        <v>-312199</v>
      </c>
      <c r="Q48" s="74">
        <f t="shared" si="6"/>
        <v>39853663</v>
      </c>
      <c r="R48" s="74">
        <f t="shared" si="6"/>
        <v>39177619</v>
      </c>
      <c r="S48" s="74">
        <f t="shared" si="6"/>
        <v>-2666960</v>
      </c>
      <c r="T48" s="73">
        <f t="shared" si="6"/>
        <v>-1054048</v>
      </c>
      <c r="U48" s="73">
        <f t="shared" si="6"/>
        <v>-5256218</v>
      </c>
      <c r="V48" s="74">
        <f t="shared" si="6"/>
        <v>-8977226</v>
      </c>
      <c r="W48" s="74">
        <f t="shared" si="6"/>
        <v>151021598</v>
      </c>
      <c r="X48" s="74">
        <f t="shared" si="6"/>
        <v>101377136</v>
      </c>
      <c r="Y48" s="74">
        <f t="shared" si="6"/>
        <v>49644462</v>
      </c>
      <c r="Z48" s="75">
        <f>+IF(X48&lt;&gt;0,+(Y48/X48)*100,0)</f>
        <v>48.970077434422684</v>
      </c>
      <c r="AA48" s="76">
        <f>SUM(AA46:AA47)</f>
        <v>99740532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41948076</v>
      </c>
      <c r="D5" s="6">
        <v>0</v>
      </c>
      <c r="E5" s="7">
        <v>47544438</v>
      </c>
      <c r="F5" s="8">
        <v>47544438</v>
      </c>
      <c r="G5" s="8">
        <v>3934000</v>
      </c>
      <c r="H5" s="8">
        <v>0</v>
      </c>
      <c r="I5" s="8">
        <v>0</v>
      </c>
      <c r="J5" s="8">
        <v>3934000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3934000</v>
      </c>
      <c r="X5" s="8">
        <v>47544440</v>
      </c>
      <c r="Y5" s="8">
        <v>-43610440</v>
      </c>
      <c r="Z5" s="2">
        <v>-91.73</v>
      </c>
      <c r="AA5" s="6">
        <v>47544438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112696464</v>
      </c>
      <c r="D7" s="6">
        <v>0</v>
      </c>
      <c r="E7" s="7">
        <v>120087240</v>
      </c>
      <c r="F7" s="8">
        <v>120087240</v>
      </c>
      <c r="G7" s="8">
        <v>11053000</v>
      </c>
      <c r="H7" s="8">
        <v>0</v>
      </c>
      <c r="I7" s="8">
        <v>0</v>
      </c>
      <c r="J7" s="8">
        <v>11053000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11053000</v>
      </c>
      <c r="X7" s="8">
        <v>120087241</v>
      </c>
      <c r="Y7" s="8">
        <v>-109034241</v>
      </c>
      <c r="Z7" s="2">
        <v>-90.8</v>
      </c>
      <c r="AA7" s="6">
        <v>120087240</v>
      </c>
    </row>
    <row r="8" spans="1:27" ht="13.5">
      <c r="A8" s="25" t="s">
        <v>35</v>
      </c>
      <c r="B8" s="24"/>
      <c r="C8" s="6">
        <v>29759309</v>
      </c>
      <c r="D8" s="6">
        <v>0</v>
      </c>
      <c r="E8" s="7">
        <v>34121696</v>
      </c>
      <c r="F8" s="8">
        <v>34121696</v>
      </c>
      <c r="G8" s="8">
        <v>2469000</v>
      </c>
      <c r="H8" s="8">
        <v>0</v>
      </c>
      <c r="I8" s="8">
        <v>0</v>
      </c>
      <c r="J8" s="8">
        <v>2469000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2469000</v>
      </c>
      <c r="X8" s="8">
        <v>34121970</v>
      </c>
      <c r="Y8" s="8">
        <v>-31652970</v>
      </c>
      <c r="Z8" s="2">
        <v>-92.76</v>
      </c>
      <c r="AA8" s="6">
        <v>34121696</v>
      </c>
    </row>
    <row r="9" spans="1:27" ht="13.5">
      <c r="A9" s="25" t="s">
        <v>36</v>
      </c>
      <c r="B9" s="24"/>
      <c r="C9" s="6">
        <v>12829364</v>
      </c>
      <c r="D9" s="6">
        <v>0</v>
      </c>
      <c r="E9" s="7">
        <v>14170062</v>
      </c>
      <c r="F9" s="8">
        <v>14170062</v>
      </c>
      <c r="G9" s="8">
        <v>1186000</v>
      </c>
      <c r="H9" s="8">
        <v>0</v>
      </c>
      <c r="I9" s="8">
        <v>0</v>
      </c>
      <c r="J9" s="8">
        <v>1186000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1186000</v>
      </c>
      <c r="X9" s="8">
        <v>14170062</v>
      </c>
      <c r="Y9" s="8">
        <v>-12984062</v>
      </c>
      <c r="Z9" s="2">
        <v>-91.63</v>
      </c>
      <c r="AA9" s="6">
        <v>14170062</v>
      </c>
    </row>
    <row r="10" spans="1:27" ht="13.5">
      <c r="A10" s="25" t="s">
        <v>37</v>
      </c>
      <c r="B10" s="24"/>
      <c r="C10" s="6">
        <v>7933637</v>
      </c>
      <c r="D10" s="6">
        <v>0</v>
      </c>
      <c r="E10" s="7">
        <v>8321052</v>
      </c>
      <c r="F10" s="26">
        <v>8321052</v>
      </c>
      <c r="G10" s="26">
        <v>919000</v>
      </c>
      <c r="H10" s="26">
        <v>0</v>
      </c>
      <c r="I10" s="26">
        <v>0</v>
      </c>
      <c r="J10" s="26">
        <v>919000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919000</v>
      </c>
      <c r="X10" s="26">
        <v>8321052</v>
      </c>
      <c r="Y10" s="26">
        <v>-7402052</v>
      </c>
      <c r="Z10" s="27">
        <v>-88.96</v>
      </c>
      <c r="AA10" s="28">
        <v>8321052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227210</v>
      </c>
      <c r="D12" s="6">
        <v>0</v>
      </c>
      <c r="E12" s="7">
        <v>1599092</v>
      </c>
      <c r="F12" s="8">
        <v>1599092</v>
      </c>
      <c r="G12" s="8">
        <v>18228</v>
      </c>
      <c r="H12" s="8">
        <v>0</v>
      </c>
      <c r="I12" s="8">
        <v>0</v>
      </c>
      <c r="J12" s="8">
        <v>18228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18228</v>
      </c>
      <c r="X12" s="8">
        <v>1599400</v>
      </c>
      <c r="Y12" s="8">
        <v>-1581172</v>
      </c>
      <c r="Z12" s="2">
        <v>-98.86</v>
      </c>
      <c r="AA12" s="6">
        <v>1599092</v>
      </c>
    </row>
    <row r="13" spans="1:27" ht="13.5">
      <c r="A13" s="23" t="s">
        <v>40</v>
      </c>
      <c r="B13" s="29"/>
      <c r="C13" s="6">
        <v>6096205</v>
      </c>
      <c r="D13" s="6">
        <v>0</v>
      </c>
      <c r="E13" s="7">
        <v>6415245</v>
      </c>
      <c r="F13" s="8">
        <v>6415245</v>
      </c>
      <c r="G13" s="8">
        <v>435773</v>
      </c>
      <c r="H13" s="8">
        <v>0</v>
      </c>
      <c r="I13" s="8">
        <v>0</v>
      </c>
      <c r="J13" s="8">
        <v>435773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435773</v>
      </c>
      <c r="X13" s="8">
        <v>6415243</v>
      </c>
      <c r="Y13" s="8">
        <v>-5979470</v>
      </c>
      <c r="Z13" s="2">
        <v>-93.21</v>
      </c>
      <c r="AA13" s="6">
        <v>6415245</v>
      </c>
    </row>
    <row r="14" spans="1:27" ht="13.5">
      <c r="A14" s="23" t="s">
        <v>41</v>
      </c>
      <c r="B14" s="29"/>
      <c r="C14" s="6">
        <v>5148846</v>
      </c>
      <c r="D14" s="6">
        <v>0</v>
      </c>
      <c r="E14" s="7">
        <v>8002119</v>
      </c>
      <c r="F14" s="8">
        <v>8002119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8002119</v>
      </c>
      <c r="Y14" s="8">
        <v>-8002119</v>
      </c>
      <c r="Z14" s="2">
        <v>-100</v>
      </c>
      <c r="AA14" s="6">
        <v>8002119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787211</v>
      </c>
      <c r="D16" s="6">
        <v>0</v>
      </c>
      <c r="E16" s="7">
        <v>212155</v>
      </c>
      <c r="F16" s="8">
        <v>212155</v>
      </c>
      <c r="G16" s="8">
        <v>780</v>
      </c>
      <c r="H16" s="8">
        <v>0</v>
      </c>
      <c r="I16" s="8">
        <v>0</v>
      </c>
      <c r="J16" s="8">
        <v>780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780</v>
      </c>
      <c r="X16" s="8">
        <v>212155</v>
      </c>
      <c r="Y16" s="8">
        <v>-211375</v>
      </c>
      <c r="Z16" s="2">
        <v>-99.63</v>
      </c>
      <c r="AA16" s="6">
        <v>212155</v>
      </c>
    </row>
    <row r="17" spans="1:27" ht="13.5">
      <c r="A17" s="23" t="s">
        <v>44</v>
      </c>
      <c r="B17" s="29"/>
      <c r="C17" s="6">
        <v>7292000</v>
      </c>
      <c r="D17" s="6">
        <v>0</v>
      </c>
      <c r="E17" s="7">
        <v>7711493</v>
      </c>
      <c r="F17" s="8">
        <v>7711493</v>
      </c>
      <c r="G17" s="8">
        <v>1162276</v>
      </c>
      <c r="H17" s="8">
        <v>0</v>
      </c>
      <c r="I17" s="8">
        <v>0</v>
      </c>
      <c r="J17" s="8">
        <v>1162276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1162276</v>
      </c>
      <c r="X17" s="8">
        <v>7711492</v>
      </c>
      <c r="Y17" s="8">
        <v>-6549216</v>
      </c>
      <c r="Z17" s="2">
        <v>-84.93</v>
      </c>
      <c r="AA17" s="6">
        <v>7711493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86091508</v>
      </c>
      <c r="D19" s="6">
        <v>0</v>
      </c>
      <c r="E19" s="7">
        <v>89499650</v>
      </c>
      <c r="F19" s="8">
        <v>89499650</v>
      </c>
      <c r="G19" s="8">
        <v>34333167</v>
      </c>
      <c r="H19" s="8">
        <v>0</v>
      </c>
      <c r="I19" s="8">
        <v>0</v>
      </c>
      <c r="J19" s="8">
        <v>34333167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34333167</v>
      </c>
      <c r="X19" s="8">
        <v>89500001</v>
      </c>
      <c r="Y19" s="8">
        <v>-55166834</v>
      </c>
      <c r="Z19" s="2">
        <v>-61.64</v>
      </c>
      <c r="AA19" s="6">
        <v>89499650</v>
      </c>
    </row>
    <row r="20" spans="1:27" ht="13.5">
      <c r="A20" s="23" t="s">
        <v>47</v>
      </c>
      <c r="B20" s="29"/>
      <c r="C20" s="6">
        <v>15515341</v>
      </c>
      <c r="D20" s="6">
        <v>0</v>
      </c>
      <c r="E20" s="7">
        <v>14386783</v>
      </c>
      <c r="F20" s="26">
        <v>14386783</v>
      </c>
      <c r="G20" s="26">
        <v>788156</v>
      </c>
      <c r="H20" s="26">
        <v>0</v>
      </c>
      <c r="I20" s="26">
        <v>0</v>
      </c>
      <c r="J20" s="26">
        <v>788156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788156</v>
      </c>
      <c r="X20" s="26">
        <v>14386931</v>
      </c>
      <c r="Y20" s="26">
        <v>-13598775</v>
      </c>
      <c r="Z20" s="27">
        <v>-94.52</v>
      </c>
      <c r="AA20" s="28">
        <v>14386783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326325171</v>
      </c>
      <c r="D22" s="33">
        <f>SUM(D5:D21)</f>
        <v>0</v>
      </c>
      <c r="E22" s="34">
        <f t="shared" si="0"/>
        <v>352071025</v>
      </c>
      <c r="F22" s="35">
        <f t="shared" si="0"/>
        <v>352071025</v>
      </c>
      <c r="G22" s="35">
        <f t="shared" si="0"/>
        <v>56299380</v>
      </c>
      <c r="H22" s="35">
        <f t="shared" si="0"/>
        <v>0</v>
      </c>
      <c r="I22" s="35">
        <f t="shared" si="0"/>
        <v>0</v>
      </c>
      <c r="J22" s="35">
        <f t="shared" si="0"/>
        <v>56299380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56299380</v>
      </c>
      <c r="X22" s="35">
        <f t="shared" si="0"/>
        <v>352072106</v>
      </c>
      <c r="Y22" s="35">
        <f t="shared" si="0"/>
        <v>-295772726</v>
      </c>
      <c r="Z22" s="36">
        <f>+IF(X22&lt;&gt;0,+(Y22/X22)*100,0)</f>
        <v>-84.00913362900724</v>
      </c>
      <c r="AA22" s="33">
        <f>SUM(AA5:AA21)</f>
        <v>352071025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111281299</v>
      </c>
      <c r="D25" s="6">
        <v>0</v>
      </c>
      <c r="E25" s="7">
        <v>124110840</v>
      </c>
      <c r="F25" s="8">
        <v>124110840</v>
      </c>
      <c r="G25" s="8">
        <v>10058859</v>
      </c>
      <c r="H25" s="8">
        <v>0</v>
      </c>
      <c r="I25" s="8">
        <v>0</v>
      </c>
      <c r="J25" s="8">
        <v>10058859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10058859</v>
      </c>
      <c r="X25" s="8">
        <v>124111145</v>
      </c>
      <c r="Y25" s="8">
        <v>-114052286</v>
      </c>
      <c r="Z25" s="2">
        <v>-91.9</v>
      </c>
      <c r="AA25" s="6">
        <v>124110840</v>
      </c>
    </row>
    <row r="26" spans="1:27" ht="13.5">
      <c r="A26" s="25" t="s">
        <v>52</v>
      </c>
      <c r="B26" s="24"/>
      <c r="C26" s="6">
        <v>7078606</v>
      </c>
      <c r="D26" s="6">
        <v>0</v>
      </c>
      <c r="E26" s="7">
        <v>6846533</v>
      </c>
      <c r="F26" s="8">
        <v>6846533</v>
      </c>
      <c r="G26" s="8">
        <v>598765</v>
      </c>
      <c r="H26" s="8">
        <v>0</v>
      </c>
      <c r="I26" s="8">
        <v>0</v>
      </c>
      <c r="J26" s="8">
        <v>598765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598765</v>
      </c>
      <c r="X26" s="8">
        <v>6846531</v>
      </c>
      <c r="Y26" s="8">
        <v>-6247766</v>
      </c>
      <c r="Z26" s="2">
        <v>-91.25</v>
      </c>
      <c r="AA26" s="6">
        <v>6846533</v>
      </c>
    </row>
    <row r="27" spans="1:27" ht="13.5">
      <c r="A27" s="25" t="s">
        <v>53</v>
      </c>
      <c r="B27" s="24"/>
      <c r="C27" s="6">
        <v>13072602</v>
      </c>
      <c r="D27" s="6">
        <v>0</v>
      </c>
      <c r="E27" s="7">
        <v>3500000</v>
      </c>
      <c r="F27" s="8">
        <v>3500000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3500000</v>
      </c>
      <c r="Y27" s="8">
        <v>-3500000</v>
      </c>
      <c r="Z27" s="2">
        <v>-100</v>
      </c>
      <c r="AA27" s="6">
        <v>3500000</v>
      </c>
    </row>
    <row r="28" spans="1:27" ht="13.5">
      <c r="A28" s="25" t="s">
        <v>54</v>
      </c>
      <c r="B28" s="24"/>
      <c r="C28" s="6">
        <v>54244863</v>
      </c>
      <c r="D28" s="6">
        <v>0</v>
      </c>
      <c r="E28" s="7">
        <v>60602666</v>
      </c>
      <c r="F28" s="8">
        <v>60602666</v>
      </c>
      <c r="G28" s="8">
        <v>5011721</v>
      </c>
      <c r="H28" s="8">
        <v>0</v>
      </c>
      <c r="I28" s="8">
        <v>0</v>
      </c>
      <c r="J28" s="8">
        <v>5011721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5011721</v>
      </c>
      <c r="X28" s="8">
        <v>60602668</v>
      </c>
      <c r="Y28" s="8">
        <v>-55590947</v>
      </c>
      <c r="Z28" s="2">
        <v>-91.73</v>
      </c>
      <c r="AA28" s="6">
        <v>60602666</v>
      </c>
    </row>
    <row r="29" spans="1:27" ht="13.5">
      <c r="A29" s="25" t="s">
        <v>55</v>
      </c>
      <c r="B29" s="24"/>
      <c r="C29" s="6">
        <v>14390522</v>
      </c>
      <c r="D29" s="6">
        <v>0</v>
      </c>
      <c r="E29" s="7">
        <v>11885283</v>
      </c>
      <c r="F29" s="8">
        <v>11885283</v>
      </c>
      <c r="G29" s="8">
        <v>1008641</v>
      </c>
      <c r="H29" s="8">
        <v>0</v>
      </c>
      <c r="I29" s="8">
        <v>0</v>
      </c>
      <c r="J29" s="8">
        <v>1008641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1008641</v>
      </c>
      <c r="X29" s="8">
        <v>11885283</v>
      </c>
      <c r="Y29" s="8">
        <v>-10876642</v>
      </c>
      <c r="Z29" s="2">
        <v>-91.51</v>
      </c>
      <c r="AA29" s="6">
        <v>11885283</v>
      </c>
    </row>
    <row r="30" spans="1:27" ht="13.5">
      <c r="A30" s="25" t="s">
        <v>56</v>
      </c>
      <c r="B30" s="24"/>
      <c r="C30" s="6">
        <v>94515646</v>
      </c>
      <c r="D30" s="6">
        <v>0</v>
      </c>
      <c r="E30" s="7">
        <v>106448088</v>
      </c>
      <c r="F30" s="8">
        <v>106448088</v>
      </c>
      <c r="G30" s="8">
        <v>10818228</v>
      </c>
      <c r="H30" s="8">
        <v>0</v>
      </c>
      <c r="I30" s="8">
        <v>0</v>
      </c>
      <c r="J30" s="8">
        <v>10818228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10818228</v>
      </c>
      <c r="X30" s="8">
        <v>106448088</v>
      </c>
      <c r="Y30" s="8">
        <v>-95629860</v>
      </c>
      <c r="Z30" s="2">
        <v>-89.84</v>
      </c>
      <c r="AA30" s="6">
        <v>106448088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8985914</v>
      </c>
      <c r="D32" s="6">
        <v>0</v>
      </c>
      <c r="E32" s="7">
        <v>7885506</v>
      </c>
      <c r="F32" s="8">
        <v>7885506</v>
      </c>
      <c r="G32" s="8">
        <v>420138</v>
      </c>
      <c r="H32" s="8">
        <v>0</v>
      </c>
      <c r="I32" s="8">
        <v>0</v>
      </c>
      <c r="J32" s="8">
        <v>420138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420138</v>
      </c>
      <c r="X32" s="8">
        <v>7885495</v>
      </c>
      <c r="Y32" s="8">
        <v>-7465357</v>
      </c>
      <c r="Z32" s="2">
        <v>-94.67</v>
      </c>
      <c r="AA32" s="6">
        <v>7885506</v>
      </c>
    </row>
    <row r="33" spans="1:27" ht="13.5">
      <c r="A33" s="25" t="s">
        <v>59</v>
      </c>
      <c r="B33" s="24"/>
      <c r="C33" s="6">
        <v>1125948</v>
      </c>
      <c r="D33" s="6">
        <v>0</v>
      </c>
      <c r="E33" s="7">
        <v>1182035</v>
      </c>
      <c r="F33" s="8">
        <v>1182035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1182035</v>
      </c>
      <c r="Y33" s="8">
        <v>-1182035</v>
      </c>
      <c r="Z33" s="2">
        <v>-100</v>
      </c>
      <c r="AA33" s="6">
        <v>1182035</v>
      </c>
    </row>
    <row r="34" spans="1:27" ht="13.5">
      <c r="A34" s="25" t="s">
        <v>60</v>
      </c>
      <c r="B34" s="24"/>
      <c r="C34" s="6">
        <v>62488856</v>
      </c>
      <c r="D34" s="6">
        <v>0</v>
      </c>
      <c r="E34" s="7">
        <v>72445041</v>
      </c>
      <c r="F34" s="8">
        <v>72445041</v>
      </c>
      <c r="G34" s="8">
        <v>5889340</v>
      </c>
      <c r="H34" s="8">
        <v>0</v>
      </c>
      <c r="I34" s="8">
        <v>0</v>
      </c>
      <c r="J34" s="8">
        <v>5889340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5889340</v>
      </c>
      <c r="X34" s="8">
        <v>72444612</v>
      </c>
      <c r="Y34" s="8">
        <v>-66555272</v>
      </c>
      <c r="Z34" s="2">
        <v>-91.87</v>
      </c>
      <c r="AA34" s="6">
        <v>72445041</v>
      </c>
    </row>
    <row r="35" spans="1:27" ht="13.5">
      <c r="A35" s="23" t="s">
        <v>61</v>
      </c>
      <c r="B35" s="29"/>
      <c r="C35" s="6">
        <v>7319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367191575</v>
      </c>
      <c r="D36" s="33">
        <f>SUM(D25:D35)</f>
        <v>0</v>
      </c>
      <c r="E36" s="34">
        <f t="shared" si="1"/>
        <v>394905992</v>
      </c>
      <c r="F36" s="35">
        <f t="shared" si="1"/>
        <v>394905992</v>
      </c>
      <c r="G36" s="35">
        <f t="shared" si="1"/>
        <v>33805692</v>
      </c>
      <c r="H36" s="35">
        <f t="shared" si="1"/>
        <v>0</v>
      </c>
      <c r="I36" s="35">
        <f t="shared" si="1"/>
        <v>0</v>
      </c>
      <c r="J36" s="35">
        <f t="shared" si="1"/>
        <v>33805692</v>
      </c>
      <c r="K36" s="35">
        <f t="shared" si="1"/>
        <v>0</v>
      </c>
      <c r="L36" s="35">
        <f t="shared" si="1"/>
        <v>0</v>
      </c>
      <c r="M36" s="35">
        <f t="shared" si="1"/>
        <v>0</v>
      </c>
      <c r="N36" s="35">
        <f t="shared" si="1"/>
        <v>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33805692</v>
      </c>
      <c r="X36" s="35">
        <f t="shared" si="1"/>
        <v>394905857</v>
      </c>
      <c r="Y36" s="35">
        <f t="shared" si="1"/>
        <v>-361100165</v>
      </c>
      <c r="Z36" s="36">
        <f>+IF(X36&lt;&gt;0,+(Y36/X36)*100,0)</f>
        <v>-91.43955669414142</v>
      </c>
      <c r="AA36" s="33">
        <f>SUM(AA25:AA35)</f>
        <v>394905992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-40866404</v>
      </c>
      <c r="D38" s="46">
        <f>+D22-D36</f>
        <v>0</v>
      </c>
      <c r="E38" s="47">
        <f t="shared" si="2"/>
        <v>-42834967</v>
      </c>
      <c r="F38" s="48">
        <f t="shared" si="2"/>
        <v>-42834967</v>
      </c>
      <c r="G38" s="48">
        <f t="shared" si="2"/>
        <v>22493688</v>
      </c>
      <c r="H38" s="48">
        <f t="shared" si="2"/>
        <v>0</v>
      </c>
      <c r="I38" s="48">
        <f t="shared" si="2"/>
        <v>0</v>
      </c>
      <c r="J38" s="48">
        <f t="shared" si="2"/>
        <v>22493688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22493688</v>
      </c>
      <c r="X38" s="48">
        <f>IF(F22=F36,0,X22-X36)</f>
        <v>-42833751</v>
      </c>
      <c r="Y38" s="48">
        <f t="shared" si="2"/>
        <v>65327439</v>
      </c>
      <c r="Z38" s="49">
        <f>+IF(X38&lt;&gt;0,+(Y38/X38)*100,0)</f>
        <v>-152.51393463066077</v>
      </c>
      <c r="AA38" s="46">
        <f>+AA22-AA36</f>
        <v>-42834967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49796347</v>
      </c>
      <c r="F39" s="8">
        <v>49796347</v>
      </c>
      <c r="G39" s="8">
        <v>1002750</v>
      </c>
      <c r="H39" s="8">
        <v>0</v>
      </c>
      <c r="I39" s="8">
        <v>0</v>
      </c>
      <c r="J39" s="8">
        <v>1002750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1002750</v>
      </c>
      <c r="X39" s="8">
        <v>49796347</v>
      </c>
      <c r="Y39" s="8">
        <v>-48793597</v>
      </c>
      <c r="Z39" s="2">
        <v>-97.99</v>
      </c>
      <c r="AA39" s="6">
        <v>49796347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-40866404</v>
      </c>
      <c r="D42" s="55">
        <f>SUM(D38:D41)</f>
        <v>0</v>
      </c>
      <c r="E42" s="56">
        <f t="shared" si="3"/>
        <v>6961380</v>
      </c>
      <c r="F42" s="57">
        <f t="shared" si="3"/>
        <v>6961380</v>
      </c>
      <c r="G42" s="57">
        <f t="shared" si="3"/>
        <v>23496438</v>
      </c>
      <c r="H42" s="57">
        <f t="shared" si="3"/>
        <v>0</v>
      </c>
      <c r="I42" s="57">
        <f t="shared" si="3"/>
        <v>0</v>
      </c>
      <c r="J42" s="57">
        <f t="shared" si="3"/>
        <v>23496438</v>
      </c>
      <c r="K42" s="57">
        <f t="shared" si="3"/>
        <v>0</v>
      </c>
      <c r="L42" s="57">
        <f t="shared" si="3"/>
        <v>0</v>
      </c>
      <c r="M42" s="57">
        <f t="shared" si="3"/>
        <v>0</v>
      </c>
      <c r="N42" s="57">
        <f t="shared" si="3"/>
        <v>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23496438</v>
      </c>
      <c r="X42" s="57">
        <f t="shared" si="3"/>
        <v>6962596</v>
      </c>
      <c r="Y42" s="57">
        <f t="shared" si="3"/>
        <v>16533842</v>
      </c>
      <c r="Z42" s="58">
        <f>+IF(X42&lt;&gt;0,+(Y42/X42)*100,0)</f>
        <v>237.46662882637452</v>
      </c>
      <c r="AA42" s="55">
        <f>SUM(AA38:AA41)</f>
        <v>6961380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-40866404</v>
      </c>
      <c r="D44" s="63">
        <f>+D42-D43</f>
        <v>0</v>
      </c>
      <c r="E44" s="64">
        <f t="shared" si="4"/>
        <v>6961380</v>
      </c>
      <c r="F44" s="65">
        <f t="shared" si="4"/>
        <v>6961380</v>
      </c>
      <c r="G44" s="65">
        <f t="shared" si="4"/>
        <v>23496438</v>
      </c>
      <c r="H44" s="65">
        <f t="shared" si="4"/>
        <v>0</v>
      </c>
      <c r="I44" s="65">
        <f t="shared" si="4"/>
        <v>0</v>
      </c>
      <c r="J44" s="65">
        <f t="shared" si="4"/>
        <v>23496438</v>
      </c>
      <c r="K44" s="65">
        <f t="shared" si="4"/>
        <v>0</v>
      </c>
      <c r="L44" s="65">
        <f t="shared" si="4"/>
        <v>0</v>
      </c>
      <c r="M44" s="65">
        <f t="shared" si="4"/>
        <v>0</v>
      </c>
      <c r="N44" s="65">
        <f t="shared" si="4"/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23496438</v>
      </c>
      <c r="X44" s="65">
        <f t="shared" si="4"/>
        <v>6962596</v>
      </c>
      <c r="Y44" s="65">
        <f t="shared" si="4"/>
        <v>16533842</v>
      </c>
      <c r="Z44" s="66">
        <f>+IF(X44&lt;&gt;0,+(Y44/X44)*100,0)</f>
        <v>237.46662882637452</v>
      </c>
      <c r="AA44" s="63">
        <f>+AA42-AA43</f>
        <v>6961380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-40866404</v>
      </c>
      <c r="D46" s="55">
        <f>SUM(D44:D45)</f>
        <v>0</v>
      </c>
      <c r="E46" s="56">
        <f t="shared" si="5"/>
        <v>6961380</v>
      </c>
      <c r="F46" s="57">
        <f t="shared" si="5"/>
        <v>6961380</v>
      </c>
      <c r="G46" s="57">
        <f t="shared" si="5"/>
        <v>23496438</v>
      </c>
      <c r="H46" s="57">
        <f t="shared" si="5"/>
        <v>0</v>
      </c>
      <c r="I46" s="57">
        <f t="shared" si="5"/>
        <v>0</v>
      </c>
      <c r="J46" s="57">
        <f t="shared" si="5"/>
        <v>23496438</v>
      </c>
      <c r="K46" s="57">
        <f t="shared" si="5"/>
        <v>0</v>
      </c>
      <c r="L46" s="57">
        <f t="shared" si="5"/>
        <v>0</v>
      </c>
      <c r="M46" s="57">
        <f t="shared" si="5"/>
        <v>0</v>
      </c>
      <c r="N46" s="57">
        <f t="shared" si="5"/>
        <v>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23496438</v>
      </c>
      <c r="X46" s="57">
        <f t="shared" si="5"/>
        <v>6962596</v>
      </c>
      <c r="Y46" s="57">
        <f t="shared" si="5"/>
        <v>16533842</v>
      </c>
      <c r="Z46" s="58">
        <f>+IF(X46&lt;&gt;0,+(Y46/X46)*100,0)</f>
        <v>237.46662882637452</v>
      </c>
      <c r="AA46" s="55">
        <f>SUM(AA44:AA45)</f>
        <v>6961380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-40866404</v>
      </c>
      <c r="D48" s="71">
        <f>SUM(D46:D47)</f>
        <v>0</v>
      </c>
      <c r="E48" s="72">
        <f t="shared" si="6"/>
        <v>6961380</v>
      </c>
      <c r="F48" s="73">
        <f t="shared" si="6"/>
        <v>6961380</v>
      </c>
      <c r="G48" s="73">
        <f t="shared" si="6"/>
        <v>23496438</v>
      </c>
      <c r="H48" s="74">
        <f t="shared" si="6"/>
        <v>0</v>
      </c>
      <c r="I48" s="74">
        <f t="shared" si="6"/>
        <v>0</v>
      </c>
      <c r="J48" s="74">
        <f t="shared" si="6"/>
        <v>23496438</v>
      </c>
      <c r="K48" s="74">
        <f t="shared" si="6"/>
        <v>0</v>
      </c>
      <c r="L48" s="74">
        <f t="shared" si="6"/>
        <v>0</v>
      </c>
      <c r="M48" s="73">
        <f t="shared" si="6"/>
        <v>0</v>
      </c>
      <c r="N48" s="73">
        <f t="shared" si="6"/>
        <v>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23496438</v>
      </c>
      <c r="X48" s="74">
        <f t="shared" si="6"/>
        <v>6962596</v>
      </c>
      <c r="Y48" s="74">
        <f t="shared" si="6"/>
        <v>16533842</v>
      </c>
      <c r="Z48" s="75">
        <f>+IF(X48&lt;&gt;0,+(Y48/X48)*100,0)</f>
        <v>237.46662882637452</v>
      </c>
      <c r="AA48" s="76">
        <f>SUM(AA46:AA47)</f>
        <v>6961380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28509751</v>
      </c>
      <c r="D5" s="6">
        <v>0</v>
      </c>
      <c r="E5" s="7">
        <v>35311000</v>
      </c>
      <c r="F5" s="8">
        <v>41666000</v>
      </c>
      <c r="G5" s="8">
        <v>2782000</v>
      </c>
      <c r="H5" s="8">
        <v>3258970</v>
      </c>
      <c r="I5" s="8">
        <v>3512500</v>
      </c>
      <c r="J5" s="8">
        <v>9553470</v>
      </c>
      <c r="K5" s="8">
        <v>3616484</v>
      </c>
      <c r="L5" s="8">
        <v>4457000</v>
      </c>
      <c r="M5" s="8">
        <v>3064000</v>
      </c>
      <c r="N5" s="8">
        <v>11137484</v>
      </c>
      <c r="O5" s="8">
        <v>3653581</v>
      </c>
      <c r="P5" s="8">
        <v>3682000</v>
      </c>
      <c r="Q5" s="8">
        <v>3709000</v>
      </c>
      <c r="R5" s="8">
        <v>11044581</v>
      </c>
      <c r="S5" s="8">
        <v>3683804</v>
      </c>
      <c r="T5" s="8">
        <v>3683804</v>
      </c>
      <c r="U5" s="8">
        <v>3818492</v>
      </c>
      <c r="V5" s="8">
        <v>11186100</v>
      </c>
      <c r="W5" s="8">
        <v>42921635</v>
      </c>
      <c r="X5" s="8">
        <v>35310813</v>
      </c>
      <c r="Y5" s="8">
        <v>7610822</v>
      </c>
      <c r="Z5" s="2">
        <v>21.55</v>
      </c>
      <c r="AA5" s="6">
        <v>41666000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231149603</v>
      </c>
      <c r="D7" s="6">
        <v>0</v>
      </c>
      <c r="E7" s="7">
        <v>256416000</v>
      </c>
      <c r="F7" s="8">
        <v>0</v>
      </c>
      <c r="G7" s="8">
        <v>17840000</v>
      </c>
      <c r="H7" s="8">
        <v>11551000</v>
      </c>
      <c r="I7" s="8">
        <v>21167302</v>
      </c>
      <c r="J7" s="8">
        <v>50558302</v>
      </c>
      <c r="K7" s="8">
        <v>21092015</v>
      </c>
      <c r="L7" s="8">
        <v>20493000</v>
      </c>
      <c r="M7" s="8">
        <v>21358000</v>
      </c>
      <c r="N7" s="8">
        <v>62943015</v>
      </c>
      <c r="O7" s="8">
        <v>19209060</v>
      </c>
      <c r="P7" s="8">
        <v>22039000</v>
      </c>
      <c r="Q7" s="8">
        <v>18314000</v>
      </c>
      <c r="R7" s="8">
        <v>59562060</v>
      </c>
      <c r="S7" s="8">
        <v>20736361</v>
      </c>
      <c r="T7" s="8">
        <v>21451562</v>
      </c>
      <c r="U7" s="8">
        <v>22608149</v>
      </c>
      <c r="V7" s="8">
        <v>64796072</v>
      </c>
      <c r="W7" s="8">
        <v>237859449</v>
      </c>
      <c r="X7" s="8">
        <v>256416402</v>
      </c>
      <c r="Y7" s="8">
        <v>-18556953</v>
      </c>
      <c r="Z7" s="2">
        <v>-7.24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6851821</v>
      </c>
      <c r="D10" s="6">
        <v>0</v>
      </c>
      <c r="E10" s="7">
        <v>7713000</v>
      </c>
      <c r="F10" s="26">
        <v>0</v>
      </c>
      <c r="G10" s="26">
        <v>647000</v>
      </c>
      <c r="H10" s="26">
        <v>666726</v>
      </c>
      <c r="I10" s="26">
        <v>583697</v>
      </c>
      <c r="J10" s="26">
        <v>1897423</v>
      </c>
      <c r="K10" s="26">
        <v>628021</v>
      </c>
      <c r="L10" s="26">
        <v>1078000</v>
      </c>
      <c r="M10" s="26">
        <v>653000</v>
      </c>
      <c r="N10" s="26">
        <v>2359021</v>
      </c>
      <c r="O10" s="26">
        <v>659061</v>
      </c>
      <c r="P10" s="26">
        <v>659061</v>
      </c>
      <c r="Q10" s="26">
        <v>586000</v>
      </c>
      <c r="R10" s="26">
        <v>1904122</v>
      </c>
      <c r="S10" s="26">
        <v>715098</v>
      </c>
      <c r="T10" s="26">
        <v>701452</v>
      </c>
      <c r="U10" s="26">
        <v>594077</v>
      </c>
      <c r="V10" s="26">
        <v>2010627</v>
      </c>
      <c r="W10" s="26">
        <v>8171193</v>
      </c>
      <c r="X10" s="26">
        <v>7713126</v>
      </c>
      <c r="Y10" s="26">
        <v>458067</v>
      </c>
      <c r="Z10" s="27">
        <v>5.94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266736000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266736000</v>
      </c>
    </row>
    <row r="12" spans="1:27" ht="13.5">
      <c r="A12" s="25" t="s">
        <v>39</v>
      </c>
      <c r="B12" s="29"/>
      <c r="C12" s="6">
        <v>505003</v>
      </c>
      <c r="D12" s="6">
        <v>0</v>
      </c>
      <c r="E12" s="7">
        <v>258000</v>
      </c>
      <c r="F12" s="8">
        <v>429000</v>
      </c>
      <c r="G12" s="8">
        <v>32000</v>
      </c>
      <c r="H12" s="8">
        <v>34538</v>
      </c>
      <c r="I12" s="8">
        <v>19962</v>
      </c>
      <c r="J12" s="8">
        <v>86500</v>
      </c>
      <c r="K12" s="8">
        <v>30140</v>
      </c>
      <c r="L12" s="8">
        <v>37968</v>
      </c>
      <c r="M12" s="8">
        <v>47000</v>
      </c>
      <c r="N12" s="8">
        <v>115108</v>
      </c>
      <c r="O12" s="8">
        <v>20054</v>
      </c>
      <c r="P12" s="8">
        <v>18148</v>
      </c>
      <c r="Q12" s="8">
        <v>11000</v>
      </c>
      <c r="R12" s="8">
        <v>49202</v>
      </c>
      <c r="S12" s="8">
        <v>27399</v>
      </c>
      <c r="T12" s="8">
        <v>20162</v>
      </c>
      <c r="U12" s="8">
        <v>21837</v>
      </c>
      <c r="V12" s="8">
        <v>69398</v>
      </c>
      <c r="W12" s="8">
        <v>320208</v>
      </c>
      <c r="X12" s="8">
        <v>258336</v>
      </c>
      <c r="Y12" s="8">
        <v>61872</v>
      </c>
      <c r="Z12" s="2">
        <v>23.95</v>
      </c>
      <c r="AA12" s="6">
        <v>429000</v>
      </c>
    </row>
    <row r="13" spans="1:27" ht="13.5">
      <c r="A13" s="23" t="s">
        <v>40</v>
      </c>
      <c r="B13" s="29"/>
      <c r="C13" s="6">
        <v>2044866</v>
      </c>
      <c r="D13" s="6">
        <v>0</v>
      </c>
      <c r="E13" s="7">
        <v>1734000</v>
      </c>
      <c r="F13" s="8">
        <v>3136000</v>
      </c>
      <c r="G13" s="8">
        <v>0</v>
      </c>
      <c r="H13" s="8">
        <v>0</v>
      </c>
      <c r="I13" s="8">
        <v>415709</v>
      </c>
      <c r="J13" s="8">
        <v>415709</v>
      </c>
      <c r="K13" s="8">
        <v>195099</v>
      </c>
      <c r="L13" s="8">
        <v>235566</v>
      </c>
      <c r="M13" s="8">
        <v>329659</v>
      </c>
      <c r="N13" s="8">
        <v>760324</v>
      </c>
      <c r="O13" s="8">
        <v>126136</v>
      </c>
      <c r="P13" s="8">
        <v>267326</v>
      </c>
      <c r="Q13" s="8">
        <v>254000</v>
      </c>
      <c r="R13" s="8">
        <v>647462</v>
      </c>
      <c r="S13" s="8">
        <v>259971</v>
      </c>
      <c r="T13" s="8">
        <v>244204</v>
      </c>
      <c r="U13" s="8">
        <v>295501</v>
      </c>
      <c r="V13" s="8">
        <v>799676</v>
      </c>
      <c r="W13" s="8">
        <v>2623171</v>
      </c>
      <c r="X13" s="8">
        <v>1734443</v>
      </c>
      <c r="Y13" s="8">
        <v>888728</v>
      </c>
      <c r="Z13" s="2">
        <v>51.24</v>
      </c>
      <c r="AA13" s="6">
        <v>3136000</v>
      </c>
    </row>
    <row r="14" spans="1:27" ht="13.5">
      <c r="A14" s="23" t="s">
        <v>41</v>
      </c>
      <c r="B14" s="29"/>
      <c r="C14" s="6">
        <v>13006579</v>
      </c>
      <c r="D14" s="6">
        <v>0</v>
      </c>
      <c r="E14" s="7">
        <v>20439000</v>
      </c>
      <c r="F14" s="8">
        <v>11439000</v>
      </c>
      <c r="G14" s="8">
        <v>884000</v>
      </c>
      <c r="H14" s="8">
        <v>402776</v>
      </c>
      <c r="I14" s="8">
        <v>846416</v>
      </c>
      <c r="J14" s="8">
        <v>2133192</v>
      </c>
      <c r="K14" s="8">
        <v>303258</v>
      </c>
      <c r="L14" s="8">
        <v>495588</v>
      </c>
      <c r="M14" s="8">
        <v>791392</v>
      </c>
      <c r="N14" s="8">
        <v>1590238</v>
      </c>
      <c r="O14" s="8">
        <v>992770</v>
      </c>
      <c r="P14" s="8">
        <v>614368</v>
      </c>
      <c r="Q14" s="8">
        <v>631000</v>
      </c>
      <c r="R14" s="8">
        <v>2238138</v>
      </c>
      <c r="S14" s="8">
        <v>636908</v>
      </c>
      <c r="T14" s="8">
        <v>617351</v>
      </c>
      <c r="U14" s="8">
        <v>636188</v>
      </c>
      <c r="V14" s="8">
        <v>1890447</v>
      </c>
      <c r="W14" s="8">
        <v>7852015</v>
      </c>
      <c r="X14" s="8">
        <v>20438563</v>
      </c>
      <c r="Y14" s="8">
        <v>-12586548</v>
      </c>
      <c r="Z14" s="2">
        <v>-61.58</v>
      </c>
      <c r="AA14" s="6">
        <v>11439000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1460989</v>
      </c>
      <c r="D16" s="6">
        <v>0</v>
      </c>
      <c r="E16" s="7">
        <v>3118000</v>
      </c>
      <c r="F16" s="8">
        <v>1566000</v>
      </c>
      <c r="G16" s="8">
        <v>149000</v>
      </c>
      <c r="H16" s="8">
        <v>128932</v>
      </c>
      <c r="I16" s="8">
        <v>71272</v>
      </c>
      <c r="J16" s="8">
        <v>349204</v>
      </c>
      <c r="K16" s="8">
        <v>106474</v>
      </c>
      <c r="L16" s="8">
        <v>86000</v>
      </c>
      <c r="M16" s="8">
        <v>86000</v>
      </c>
      <c r="N16" s="8">
        <v>278474</v>
      </c>
      <c r="O16" s="8">
        <v>119390</v>
      </c>
      <c r="P16" s="8">
        <v>85839</v>
      </c>
      <c r="Q16" s="8">
        <v>112000</v>
      </c>
      <c r="R16" s="8">
        <v>317229</v>
      </c>
      <c r="S16" s="8">
        <v>104274</v>
      </c>
      <c r="T16" s="8">
        <v>131393</v>
      </c>
      <c r="U16" s="8">
        <v>145652</v>
      </c>
      <c r="V16" s="8">
        <v>381319</v>
      </c>
      <c r="W16" s="8">
        <v>1326226</v>
      </c>
      <c r="X16" s="8">
        <v>3118476</v>
      </c>
      <c r="Y16" s="8">
        <v>-1792250</v>
      </c>
      <c r="Z16" s="2">
        <v>-57.47</v>
      </c>
      <c r="AA16" s="6">
        <v>1566000</v>
      </c>
    </row>
    <row r="17" spans="1:27" ht="13.5">
      <c r="A17" s="23" t="s">
        <v>44</v>
      </c>
      <c r="B17" s="29"/>
      <c r="C17" s="6">
        <v>11077738</v>
      </c>
      <c r="D17" s="6">
        <v>0</v>
      </c>
      <c r="E17" s="7">
        <v>13986000</v>
      </c>
      <c r="F17" s="8">
        <v>10741000</v>
      </c>
      <c r="G17" s="8">
        <v>944000</v>
      </c>
      <c r="H17" s="8">
        <v>496253</v>
      </c>
      <c r="I17" s="8">
        <v>1283604</v>
      </c>
      <c r="J17" s="8">
        <v>2723857</v>
      </c>
      <c r="K17" s="8">
        <v>840934</v>
      </c>
      <c r="L17" s="8">
        <v>791000</v>
      </c>
      <c r="M17" s="8">
        <v>315000</v>
      </c>
      <c r="N17" s="8">
        <v>1946934</v>
      </c>
      <c r="O17" s="8">
        <v>1221942</v>
      </c>
      <c r="P17" s="8">
        <v>799832</v>
      </c>
      <c r="Q17" s="8">
        <v>1323000</v>
      </c>
      <c r="R17" s="8">
        <v>3344774</v>
      </c>
      <c r="S17" s="8">
        <v>657290</v>
      </c>
      <c r="T17" s="8">
        <v>888126</v>
      </c>
      <c r="U17" s="8">
        <v>1048648</v>
      </c>
      <c r="V17" s="8">
        <v>2594064</v>
      </c>
      <c r="W17" s="8">
        <v>10609629</v>
      </c>
      <c r="X17" s="8">
        <v>13985785</v>
      </c>
      <c r="Y17" s="8">
        <v>-3376156</v>
      </c>
      <c r="Z17" s="2">
        <v>-24.14</v>
      </c>
      <c r="AA17" s="6">
        <v>10741000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262490367</v>
      </c>
      <c r="D19" s="6">
        <v>0</v>
      </c>
      <c r="E19" s="7">
        <v>291305000</v>
      </c>
      <c r="F19" s="8">
        <v>291305000</v>
      </c>
      <c r="G19" s="8">
        <v>113858000</v>
      </c>
      <c r="H19" s="8">
        <v>0</v>
      </c>
      <c r="I19" s="8">
        <v>0</v>
      </c>
      <c r="J19" s="8">
        <v>113858000</v>
      </c>
      <c r="K19" s="8">
        <v>0</v>
      </c>
      <c r="L19" s="8">
        <v>99124000</v>
      </c>
      <c r="M19" s="8">
        <v>541000</v>
      </c>
      <c r="N19" s="8">
        <v>99665000</v>
      </c>
      <c r="O19" s="8">
        <v>0</v>
      </c>
      <c r="P19" s="8">
        <v>0</v>
      </c>
      <c r="Q19" s="8">
        <v>0</v>
      </c>
      <c r="R19" s="8">
        <v>0</v>
      </c>
      <c r="S19" s="8">
        <v>77904000</v>
      </c>
      <c r="T19" s="8">
        <v>0</v>
      </c>
      <c r="U19" s="8">
        <v>0</v>
      </c>
      <c r="V19" s="8">
        <v>77904000</v>
      </c>
      <c r="W19" s="8">
        <v>291427000</v>
      </c>
      <c r="X19" s="8">
        <v>291305000</v>
      </c>
      <c r="Y19" s="8">
        <v>122000</v>
      </c>
      <c r="Z19" s="2">
        <v>0.04</v>
      </c>
      <c r="AA19" s="6">
        <v>291305000</v>
      </c>
    </row>
    <row r="20" spans="1:27" ht="13.5">
      <c r="A20" s="23" t="s">
        <v>47</v>
      </c>
      <c r="B20" s="29"/>
      <c r="C20" s="6">
        <v>12357533</v>
      </c>
      <c r="D20" s="6">
        <v>0</v>
      </c>
      <c r="E20" s="7">
        <v>25942000</v>
      </c>
      <c r="F20" s="26">
        <v>19809000</v>
      </c>
      <c r="G20" s="26">
        <v>7797841</v>
      </c>
      <c r="H20" s="26">
        <v>204642</v>
      </c>
      <c r="I20" s="26">
        <v>163193</v>
      </c>
      <c r="J20" s="26">
        <v>8165676</v>
      </c>
      <c r="K20" s="26">
        <v>194457</v>
      </c>
      <c r="L20" s="26">
        <v>690982</v>
      </c>
      <c r="M20" s="26">
        <v>490193</v>
      </c>
      <c r="N20" s="26">
        <v>1375632</v>
      </c>
      <c r="O20" s="26">
        <v>-215907</v>
      </c>
      <c r="P20" s="26">
        <v>193</v>
      </c>
      <c r="Q20" s="26">
        <v>2318000</v>
      </c>
      <c r="R20" s="26">
        <v>2102286</v>
      </c>
      <c r="S20" s="26">
        <v>2054651</v>
      </c>
      <c r="T20" s="26">
        <v>1516153</v>
      </c>
      <c r="U20" s="26">
        <v>456111</v>
      </c>
      <c r="V20" s="26">
        <v>4026915</v>
      </c>
      <c r="W20" s="26">
        <v>15670509</v>
      </c>
      <c r="X20" s="26">
        <v>25942000</v>
      </c>
      <c r="Y20" s="26">
        <v>-10271491</v>
      </c>
      <c r="Z20" s="27">
        <v>-39.59</v>
      </c>
      <c r="AA20" s="28">
        <v>19809000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569454250</v>
      </c>
      <c r="D22" s="33">
        <f>SUM(D5:D21)</f>
        <v>0</v>
      </c>
      <c r="E22" s="34">
        <f t="shared" si="0"/>
        <v>656222000</v>
      </c>
      <c r="F22" s="35">
        <f t="shared" si="0"/>
        <v>646827000</v>
      </c>
      <c r="G22" s="35">
        <f t="shared" si="0"/>
        <v>144933841</v>
      </c>
      <c r="H22" s="35">
        <f t="shared" si="0"/>
        <v>16743837</v>
      </c>
      <c r="I22" s="35">
        <f t="shared" si="0"/>
        <v>28063655</v>
      </c>
      <c r="J22" s="35">
        <f t="shared" si="0"/>
        <v>189741333</v>
      </c>
      <c r="K22" s="35">
        <f t="shared" si="0"/>
        <v>27006882</v>
      </c>
      <c r="L22" s="35">
        <f t="shared" si="0"/>
        <v>127489104</v>
      </c>
      <c r="M22" s="35">
        <f t="shared" si="0"/>
        <v>27675244</v>
      </c>
      <c r="N22" s="35">
        <f t="shared" si="0"/>
        <v>182171230</v>
      </c>
      <c r="O22" s="35">
        <f t="shared" si="0"/>
        <v>25786087</v>
      </c>
      <c r="P22" s="35">
        <f t="shared" si="0"/>
        <v>28165767</v>
      </c>
      <c r="Q22" s="35">
        <f t="shared" si="0"/>
        <v>27258000</v>
      </c>
      <c r="R22" s="35">
        <f t="shared" si="0"/>
        <v>81209854</v>
      </c>
      <c r="S22" s="35">
        <f t="shared" si="0"/>
        <v>106779756</v>
      </c>
      <c r="T22" s="35">
        <f t="shared" si="0"/>
        <v>29254207</v>
      </c>
      <c r="U22" s="35">
        <f t="shared" si="0"/>
        <v>29624655</v>
      </c>
      <c r="V22" s="35">
        <f t="shared" si="0"/>
        <v>165658618</v>
      </c>
      <c r="W22" s="35">
        <f t="shared" si="0"/>
        <v>618781035</v>
      </c>
      <c r="X22" s="35">
        <f t="shared" si="0"/>
        <v>656222944</v>
      </c>
      <c r="Y22" s="35">
        <f t="shared" si="0"/>
        <v>-37441909</v>
      </c>
      <c r="Z22" s="36">
        <f>+IF(X22&lt;&gt;0,+(Y22/X22)*100,0)</f>
        <v>-5.705668986788734</v>
      </c>
      <c r="AA22" s="33">
        <f>SUM(AA5:AA21)</f>
        <v>646827000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198567060</v>
      </c>
      <c r="D25" s="6">
        <v>0</v>
      </c>
      <c r="E25" s="7">
        <v>228090000</v>
      </c>
      <c r="F25" s="8">
        <v>229757000</v>
      </c>
      <c r="G25" s="8">
        <v>17477000</v>
      </c>
      <c r="H25" s="8">
        <v>17198000</v>
      </c>
      <c r="I25" s="8">
        <v>18337000</v>
      </c>
      <c r="J25" s="8">
        <v>53012000</v>
      </c>
      <c r="K25" s="8">
        <v>17170501</v>
      </c>
      <c r="L25" s="8">
        <v>17092421</v>
      </c>
      <c r="M25" s="8">
        <v>26388421</v>
      </c>
      <c r="N25" s="8">
        <v>60651343</v>
      </c>
      <c r="O25" s="8">
        <v>17974759</v>
      </c>
      <c r="P25" s="8">
        <v>17419000</v>
      </c>
      <c r="Q25" s="8">
        <v>16852000</v>
      </c>
      <c r="R25" s="8">
        <v>52245759</v>
      </c>
      <c r="S25" s="8">
        <v>18029013</v>
      </c>
      <c r="T25" s="8">
        <v>17703747</v>
      </c>
      <c r="U25" s="8">
        <v>17016161</v>
      </c>
      <c r="V25" s="8">
        <v>52748921</v>
      </c>
      <c r="W25" s="8">
        <v>218658023</v>
      </c>
      <c r="X25" s="8">
        <v>228090036</v>
      </c>
      <c r="Y25" s="8">
        <v>-9432013</v>
      </c>
      <c r="Z25" s="2">
        <v>-4.14</v>
      </c>
      <c r="AA25" s="6">
        <v>229757000</v>
      </c>
    </row>
    <row r="26" spans="1:27" ht="13.5">
      <c r="A26" s="25" t="s">
        <v>52</v>
      </c>
      <c r="B26" s="24"/>
      <c r="C26" s="6">
        <v>20781673</v>
      </c>
      <c r="D26" s="6">
        <v>0</v>
      </c>
      <c r="E26" s="7">
        <v>20675000</v>
      </c>
      <c r="F26" s="8">
        <v>21705000</v>
      </c>
      <c r="G26" s="8">
        <v>1733000</v>
      </c>
      <c r="H26" s="8">
        <v>1732533</v>
      </c>
      <c r="I26" s="8">
        <v>1732533</v>
      </c>
      <c r="J26" s="8">
        <v>5198066</v>
      </c>
      <c r="K26" s="8">
        <v>1730823</v>
      </c>
      <c r="L26" s="8">
        <v>1730823</v>
      </c>
      <c r="M26" s="8">
        <v>1730823</v>
      </c>
      <c r="N26" s="8">
        <v>5192469</v>
      </c>
      <c r="O26" s="8">
        <v>1712945</v>
      </c>
      <c r="P26" s="8">
        <v>1709000</v>
      </c>
      <c r="Q26" s="8">
        <v>1706000</v>
      </c>
      <c r="R26" s="8">
        <v>5127945</v>
      </c>
      <c r="S26" s="8">
        <v>2666832</v>
      </c>
      <c r="T26" s="8">
        <v>1806704</v>
      </c>
      <c r="U26" s="8">
        <v>1801267</v>
      </c>
      <c r="V26" s="8">
        <v>6274803</v>
      </c>
      <c r="W26" s="8">
        <v>21793283</v>
      </c>
      <c r="X26" s="8">
        <v>20675210</v>
      </c>
      <c r="Y26" s="8">
        <v>1118073</v>
      </c>
      <c r="Z26" s="2">
        <v>5.41</v>
      </c>
      <c r="AA26" s="6">
        <v>21705000</v>
      </c>
    </row>
    <row r="27" spans="1:27" ht="13.5">
      <c r="A27" s="25" t="s">
        <v>53</v>
      </c>
      <c r="B27" s="24"/>
      <c r="C27" s="6">
        <v>12893946</v>
      </c>
      <c r="D27" s="6">
        <v>0</v>
      </c>
      <c r="E27" s="7">
        <v>20000000</v>
      </c>
      <c r="F27" s="8">
        <v>20000000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20000000</v>
      </c>
      <c r="Y27" s="8">
        <v>-20000000</v>
      </c>
      <c r="Z27" s="2">
        <v>-100</v>
      </c>
      <c r="AA27" s="6">
        <v>20000000</v>
      </c>
    </row>
    <row r="28" spans="1:27" ht="13.5">
      <c r="A28" s="25" t="s">
        <v>54</v>
      </c>
      <c r="B28" s="24"/>
      <c r="C28" s="6">
        <v>104243423</v>
      </c>
      <c r="D28" s="6">
        <v>0</v>
      </c>
      <c r="E28" s="7">
        <v>145015000</v>
      </c>
      <c r="F28" s="8">
        <v>145015000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2152349</v>
      </c>
      <c r="V28" s="8">
        <v>2152349</v>
      </c>
      <c r="W28" s="8">
        <v>2152349</v>
      </c>
      <c r="X28" s="8">
        <v>145015425</v>
      </c>
      <c r="Y28" s="8">
        <v>-142863076</v>
      </c>
      <c r="Z28" s="2">
        <v>-98.52</v>
      </c>
      <c r="AA28" s="6">
        <v>145015000</v>
      </c>
    </row>
    <row r="29" spans="1:27" ht="13.5">
      <c r="A29" s="25" t="s">
        <v>55</v>
      </c>
      <c r="B29" s="24"/>
      <c r="C29" s="6">
        <v>5309560</v>
      </c>
      <c r="D29" s="6">
        <v>0</v>
      </c>
      <c r="E29" s="7">
        <v>5859000</v>
      </c>
      <c r="F29" s="8">
        <v>5901000</v>
      </c>
      <c r="G29" s="8">
        <v>0</v>
      </c>
      <c r="H29" s="8">
        <v>1520</v>
      </c>
      <c r="I29" s="8">
        <v>1469</v>
      </c>
      <c r="J29" s="8">
        <v>2989</v>
      </c>
      <c r="K29" s="8">
        <v>364980</v>
      </c>
      <c r="L29" s="8">
        <v>6000</v>
      </c>
      <c r="M29" s="8">
        <v>564000</v>
      </c>
      <c r="N29" s="8">
        <v>934980</v>
      </c>
      <c r="O29" s="8">
        <v>0</v>
      </c>
      <c r="P29" s="8">
        <v>7280</v>
      </c>
      <c r="Q29" s="8">
        <v>302000</v>
      </c>
      <c r="R29" s="8">
        <v>309280</v>
      </c>
      <c r="S29" s="8">
        <v>239989</v>
      </c>
      <c r="T29" s="8">
        <v>8983</v>
      </c>
      <c r="U29" s="8">
        <v>1405922</v>
      </c>
      <c r="V29" s="8">
        <v>1654894</v>
      </c>
      <c r="W29" s="8">
        <v>2902143</v>
      </c>
      <c r="X29" s="8">
        <v>5858552</v>
      </c>
      <c r="Y29" s="8">
        <v>-2956409</v>
      </c>
      <c r="Z29" s="2">
        <v>-50.46</v>
      </c>
      <c r="AA29" s="6">
        <v>5901000</v>
      </c>
    </row>
    <row r="30" spans="1:27" ht="13.5">
      <c r="A30" s="25" t="s">
        <v>56</v>
      </c>
      <c r="B30" s="24"/>
      <c r="C30" s="6">
        <v>157753908</v>
      </c>
      <c r="D30" s="6">
        <v>0</v>
      </c>
      <c r="E30" s="7">
        <v>188227000</v>
      </c>
      <c r="F30" s="8">
        <v>189898000</v>
      </c>
      <c r="G30" s="8">
        <v>47687946</v>
      </c>
      <c r="H30" s="8">
        <v>7610292</v>
      </c>
      <c r="I30" s="8">
        <v>7905276</v>
      </c>
      <c r="J30" s="8">
        <v>63203514</v>
      </c>
      <c r="K30" s="8">
        <v>2014304</v>
      </c>
      <c r="L30" s="8">
        <v>6122000</v>
      </c>
      <c r="M30" s="8">
        <v>49500000</v>
      </c>
      <c r="N30" s="8">
        <v>57636304</v>
      </c>
      <c r="O30" s="8">
        <v>6007305</v>
      </c>
      <c r="P30" s="8">
        <v>6526225</v>
      </c>
      <c r="Q30" s="8">
        <v>35370000</v>
      </c>
      <c r="R30" s="8">
        <v>47903530</v>
      </c>
      <c r="S30" s="8">
        <v>6118064</v>
      </c>
      <c r="T30" s="8">
        <v>5306216</v>
      </c>
      <c r="U30" s="8">
        <v>55628067</v>
      </c>
      <c r="V30" s="8">
        <v>67052347</v>
      </c>
      <c r="W30" s="8">
        <v>235795695</v>
      </c>
      <c r="X30" s="8">
        <v>188227060</v>
      </c>
      <c r="Y30" s="8">
        <v>47568635</v>
      </c>
      <c r="Z30" s="2">
        <v>25.27</v>
      </c>
      <c r="AA30" s="6">
        <v>189898000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155497151</v>
      </c>
      <c r="D34" s="6">
        <v>0</v>
      </c>
      <c r="E34" s="7">
        <v>138403000</v>
      </c>
      <c r="F34" s="8">
        <v>152390000</v>
      </c>
      <c r="G34" s="8">
        <v>34142502</v>
      </c>
      <c r="H34" s="8">
        <v>7323400</v>
      </c>
      <c r="I34" s="8">
        <v>10718000</v>
      </c>
      <c r="J34" s="8">
        <v>52183902</v>
      </c>
      <c r="K34" s="8">
        <v>8731502</v>
      </c>
      <c r="L34" s="8">
        <v>8169502</v>
      </c>
      <c r="M34" s="8">
        <v>12741805</v>
      </c>
      <c r="N34" s="8">
        <v>29642809</v>
      </c>
      <c r="O34" s="8">
        <v>7270665</v>
      </c>
      <c r="P34" s="8">
        <v>11575000</v>
      </c>
      <c r="Q34" s="8">
        <v>9544000</v>
      </c>
      <c r="R34" s="8">
        <v>28389665</v>
      </c>
      <c r="S34" s="8">
        <v>11027750</v>
      </c>
      <c r="T34" s="8">
        <v>9709331</v>
      </c>
      <c r="U34" s="8">
        <v>13851810</v>
      </c>
      <c r="V34" s="8">
        <v>34588891</v>
      </c>
      <c r="W34" s="8">
        <v>144805267</v>
      </c>
      <c r="X34" s="8">
        <v>138402658</v>
      </c>
      <c r="Y34" s="8">
        <v>6402609</v>
      </c>
      <c r="Z34" s="2">
        <v>4.63</v>
      </c>
      <c r="AA34" s="6">
        <v>152390000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655046721</v>
      </c>
      <c r="D36" s="33">
        <f>SUM(D25:D35)</f>
        <v>0</v>
      </c>
      <c r="E36" s="34">
        <f t="shared" si="1"/>
        <v>746269000</v>
      </c>
      <c r="F36" s="35">
        <f t="shared" si="1"/>
        <v>764666000</v>
      </c>
      <c r="G36" s="35">
        <f t="shared" si="1"/>
        <v>101040448</v>
      </c>
      <c r="H36" s="35">
        <f t="shared" si="1"/>
        <v>33865745</v>
      </c>
      <c r="I36" s="35">
        <f t="shared" si="1"/>
        <v>38694278</v>
      </c>
      <c r="J36" s="35">
        <f t="shared" si="1"/>
        <v>173600471</v>
      </c>
      <c r="K36" s="35">
        <f t="shared" si="1"/>
        <v>30012110</v>
      </c>
      <c r="L36" s="35">
        <f t="shared" si="1"/>
        <v>33120746</v>
      </c>
      <c r="M36" s="35">
        <f t="shared" si="1"/>
        <v>90925049</v>
      </c>
      <c r="N36" s="35">
        <f t="shared" si="1"/>
        <v>154057905</v>
      </c>
      <c r="O36" s="35">
        <f t="shared" si="1"/>
        <v>32965674</v>
      </c>
      <c r="P36" s="35">
        <f t="shared" si="1"/>
        <v>37236505</v>
      </c>
      <c r="Q36" s="35">
        <f t="shared" si="1"/>
        <v>63774000</v>
      </c>
      <c r="R36" s="35">
        <f t="shared" si="1"/>
        <v>133976179</v>
      </c>
      <c r="S36" s="35">
        <f t="shared" si="1"/>
        <v>38081648</v>
      </c>
      <c r="T36" s="35">
        <f t="shared" si="1"/>
        <v>34534981</v>
      </c>
      <c r="U36" s="35">
        <f t="shared" si="1"/>
        <v>91855576</v>
      </c>
      <c r="V36" s="35">
        <f t="shared" si="1"/>
        <v>164472205</v>
      </c>
      <c r="W36" s="35">
        <f t="shared" si="1"/>
        <v>626106760</v>
      </c>
      <c r="X36" s="35">
        <f t="shared" si="1"/>
        <v>746268941</v>
      </c>
      <c r="Y36" s="35">
        <f t="shared" si="1"/>
        <v>-120162181</v>
      </c>
      <c r="Z36" s="36">
        <f>+IF(X36&lt;&gt;0,+(Y36/X36)*100,0)</f>
        <v>-16.10172612020845</v>
      </c>
      <c r="AA36" s="33">
        <f>SUM(AA25:AA35)</f>
        <v>764666000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-85592471</v>
      </c>
      <c r="D38" s="46">
        <f>+D22-D36</f>
        <v>0</v>
      </c>
      <c r="E38" s="47">
        <f t="shared" si="2"/>
        <v>-90047000</v>
      </c>
      <c r="F38" s="48">
        <f t="shared" si="2"/>
        <v>-117839000</v>
      </c>
      <c r="G38" s="48">
        <f t="shared" si="2"/>
        <v>43893393</v>
      </c>
      <c r="H38" s="48">
        <f t="shared" si="2"/>
        <v>-17121908</v>
      </c>
      <c r="I38" s="48">
        <f t="shared" si="2"/>
        <v>-10630623</v>
      </c>
      <c r="J38" s="48">
        <f t="shared" si="2"/>
        <v>16140862</v>
      </c>
      <c r="K38" s="48">
        <f t="shared" si="2"/>
        <v>-3005228</v>
      </c>
      <c r="L38" s="48">
        <f t="shared" si="2"/>
        <v>94368358</v>
      </c>
      <c r="M38" s="48">
        <f t="shared" si="2"/>
        <v>-63249805</v>
      </c>
      <c r="N38" s="48">
        <f t="shared" si="2"/>
        <v>28113325</v>
      </c>
      <c r="O38" s="48">
        <f t="shared" si="2"/>
        <v>-7179587</v>
      </c>
      <c r="P38" s="48">
        <f t="shared" si="2"/>
        <v>-9070738</v>
      </c>
      <c r="Q38" s="48">
        <f t="shared" si="2"/>
        <v>-36516000</v>
      </c>
      <c r="R38" s="48">
        <f t="shared" si="2"/>
        <v>-52766325</v>
      </c>
      <c r="S38" s="48">
        <f t="shared" si="2"/>
        <v>68698108</v>
      </c>
      <c r="T38" s="48">
        <f t="shared" si="2"/>
        <v>-5280774</v>
      </c>
      <c r="U38" s="48">
        <f t="shared" si="2"/>
        <v>-62230921</v>
      </c>
      <c r="V38" s="48">
        <f t="shared" si="2"/>
        <v>1186413</v>
      </c>
      <c r="W38" s="48">
        <f t="shared" si="2"/>
        <v>-7325725</v>
      </c>
      <c r="X38" s="48">
        <f>IF(F22=F36,0,X22-X36)</f>
        <v>-90045997</v>
      </c>
      <c r="Y38" s="48">
        <f t="shared" si="2"/>
        <v>82720272</v>
      </c>
      <c r="Z38" s="49">
        <f>+IF(X38&lt;&gt;0,+(Y38/X38)*100,0)</f>
        <v>-91.86446344749784</v>
      </c>
      <c r="AA38" s="46">
        <f>+AA22-AA36</f>
        <v>-117839000</v>
      </c>
    </row>
    <row r="39" spans="1:27" ht="13.5">
      <c r="A39" s="23" t="s">
        <v>64</v>
      </c>
      <c r="B39" s="29"/>
      <c r="C39" s="6">
        <v>110875624</v>
      </c>
      <c r="D39" s="6">
        <v>0</v>
      </c>
      <c r="E39" s="7">
        <v>114087000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114087000</v>
      </c>
      <c r="Y39" s="8">
        <v>-114087000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25283153</v>
      </c>
      <c r="D42" s="55">
        <f>SUM(D38:D41)</f>
        <v>0</v>
      </c>
      <c r="E42" s="56">
        <f t="shared" si="3"/>
        <v>24040000</v>
      </c>
      <c r="F42" s="57">
        <f t="shared" si="3"/>
        <v>-117839000</v>
      </c>
      <c r="G42" s="57">
        <f t="shared" si="3"/>
        <v>43893393</v>
      </c>
      <c r="H42" s="57">
        <f t="shared" si="3"/>
        <v>-17121908</v>
      </c>
      <c r="I42" s="57">
        <f t="shared" si="3"/>
        <v>-10630623</v>
      </c>
      <c r="J42" s="57">
        <f t="shared" si="3"/>
        <v>16140862</v>
      </c>
      <c r="K42" s="57">
        <f t="shared" si="3"/>
        <v>-3005228</v>
      </c>
      <c r="L42" s="57">
        <f t="shared" si="3"/>
        <v>94368358</v>
      </c>
      <c r="M42" s="57">
        <f t="shared" si="3"/>
        <v>-63249805</v>
      </c>
      <c r="N42" s="57">
        <f t="shared" si="3"/>
        <v>28113325</v>
      </c>
      <c r="O42" s="57">
        <f t="shared" si="3"/>
        <v>-7179587</v>
      </c>
      <c r="P42" s="57">
        <f t="shared" si="3"/>
        <v>-9070738</v>
      </c>
      <c r="Q42" s="57">
        <f t="shared" si="3"/>
        <v>-36516000</v>
      </c>
      <c r="R42" s="57">
        <f t="shared" si="3"/>
        <v>-52766325</v>
      </c>
      <c r="S42" s="57">
        <f t="shared" si="3"/>
        <v>68698108</v>
      </c>
      <c r="T42" s="57">
        <f t="shared" si="3"/>
        <v>-5280774</v>
      </c>
      <c r="U42" s="57">
        <f t="shared" si="3"/>
        <v>-62230921</v>
      </c>
      <c r="V42" s="57">
        <f t="shared" si="3"/>
        <v>1186413</v>
      </c>
      <c r="W42" s="57">
        <f t="shared" si="3"/>
        <v>-7325725</v>
      </c>
      <c r="X42" s="57">
        <f t="shared" si="3"/>
        <v>24041003</v>
      </c>
      <c r="Y42" s="57">
        <f t="shared" si="3"/>
        <v>-31366728</v>
      </c>
      <c r="Z42" s="58">
        <f>+IF(X42&lt;&gt;0,+(Y42/X42)*100,0)</f>
        <v>-130.47179437563398</v>
      </c>
      <c r="AA42" s="55">
        <f>SUM(AA38:AA41)</f>
        <v>-117839000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25283153</v>
      </c>
      <c r="D44" s="63">
        <f>+D42-D43</f>
        <v>0</v>
      </c>
      <c r="E44" s="64">
        <f t="shared" si="4"/>
        <v>24040000</v>
      </c>
      <c r="F44" s="65">
        <f t="shared" si="4"/>
        <v>-117839000</v>
      </c>
      <c r="G44" s="65">
        <f t="shared" si="4"/>
        <v>43893393</v>
      </c>
      <c r="H44" s="65">
        <f t="shared" si="4"/>
        <v>-17121908</v>
      </c>
      <c r="I44" s="65">
        <f t="shared" si="4"/>
        <v>-10630623</v>
      </c>
      <c r="J44" s="65">
        <f t="shared" si="4"/>
        <v>16140862</v>
      </c>
      <c r="K44" s="65">
        <f t="shared" si="4"/>
        <v>-3005228</v>
      </c>
      <c r="L44" s="65">
        <f t="shared" si="4"/>
        <v>94368358</v>
      </c>
      <c r="M44" s="65">
        <f t="shared" si="4"/>
        <v>-63249805</v>
      </c>
      <c r="N44" s="65">
        <f t="shared" si="4"/>
        <v>28113325</v>
      </c>
      <c r="O44" s="65">
        <f t="shared" si="4"/>
        <v>-7179587</v>
      </c>
      <c r="P44" s="65">
        <f t="shared" si="4"/>
        <v>-9070738</v>
      </c>
      <c r="Q44" s="65">
        <f t="shared" si="4"/>
        <v>-36516000</v>
      </c>
      <c r="R44" s="65">
        <f t="shared" si="4"/>
        <v>-52766325</v>
      </c>
      <c r="S44" s="65">
        <f t="shared" si="4"/>
        <v>68698108</v>
      </c>
      <c r="T44" s="65">
        <f t="shared" si="4"/>
        <v>-5280774</v>
      </c>
      <c r="U44" s="65">
        <f t="shared" si="4"/>
        <v>-62230921</v>
      </c>
      <c r="V44" s="65">
        <f t="shared" si="4"/>
        <v>1186413</v>
      </c>
      <c r="W44" s="65">
        <f t="shared" si="4"/>
        <v>-7325725</v>
      </c>
      <c r="X44" s="65">
        <f t="shared" si="4"/>
        <v>24041003</v>
      </c>
      <c r="Y44" s="65">
        <f t="shared" si="4"/>
        <v>-31366728</v>
      </c>
      <c r="Z44" s="66">
        <f>+IF(X44&lt;&gt;0,+(Y44/X44)*100,0)</f>
        <v>-130.47179437563398</v>
      </c>
      <c r="AA44" s="63">
        <f>+AA42-AA43</f>
        <v>-117839000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25283153</v>
      </c>
      <c r="D46" s="55">
        <f>SUM(D44:D45)</f>
        <v>0</v>
      </c>
      <c r="E46" s="56">
        <f t="shared" si="5"/>
        <v>24040000</v>
      </c>
      <c r="F46" s="57">
        <f t="shared" si="5"/>
        <v>-117839000</v>
      </c>
      <c r="G46" s="57">
        <f t="shared" si="5"/>
        <v>43893393</v>
      </c>
      <c r="H46" s="57">
        <f t="shared" si="5"/>
        <v>-17121908</v>
      </c>
      <c r="I46" s="57">
        <f t="shared" si="5"/>
        <v>-10630623</v>
      </c>
      <c r="J46" s="57">
        <f t="shared" si="5"/>
        <v>16140862</v>
      </c>
      <c r="K46" s="57">
        <f t="shared" si="5"/>
        <v>-3005228</v>
      </c>
      <c r="L46" s="57">
        <f t="shared" si="5"/>
        <v>94368358</v>
      </c>
      <c r="M46" s="57">
        <f t="shared" si="5"/>
        <v>-63249805</v>
      </c>
      <c r="N46" s="57">
        <f t="shared" si="5"/>
        <v>28113325</v>
      </c>
      <c r="O46" s="57">
        <f t="shared" si="5"/>
        <v>-7179587</v>
      </c>
      <c r="P46" s="57">
        <f t="shared" si="5"/>
        <v>-9070738</v>
      </c>
      <c r="Q46" s="57">
        <f t="shared" si="5"/>
        <v>-36516000</v>
      </c>
      <c r="R46" s="57">
        <f t="shared" si="5"/>
        <v>-52766325</v>
      </c>
      <c r="S46" s="57">
        <f t="shared" si="5"/>
        <v>68698108</v>
      </c>
      <c r="T46" s="57">
        <f t="shared" si="5"/>
        <v>-5280774</v>
      </c>
      <c r="U46" s="57">
        <f t="shared" si="5"/>
        <v>-62230921</v>
      </c>
      <c r="V46" s="57">
        <f t="shared" si="5"/>
        <v>1186413</v>
      </c>
      <c r="W46" s="57">
        <f t="shared" si="5"/>
        <v>-7325725</v>
      </c>
      <c r="X46" s="57">
        <f t="shared" si="5"/>
        <v>24041003</v>
      </c>
      <c r="Y46" s="57">
        <f t="shared" si="5"/>
        <v>-31366728</v>
      </c>
      <c r="Z46" s="58">
        <f>+IF(X46&lt;&gt;0,+(Y46/X46)*100,0)</f>
        <v>-130.47179437563398</v>
      </c>
      <c r="AA46" s="55">
        <f>SUM(AA44:AA45)</f>
        <v>-117839000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25283153</v>
      </c>
      <c r="D48" s="71">
        <f>SUM(D46:D47)</f>
        <v>0</v>
      </c>
      <c r="E48" s="72">
        <f t="shared" si="6"/>
        <v>24040000</v>
      </c>
      <c r="F48" s="73">
        <f t="shared" si="6"/>
        <v>-117839000</v>
      </c>
      <c r="G48" s="73">
        <f t="shared" si="6"/>
        <v>43893393</v>
      </c>
      <c r="H48" s="74">
        <f t="shared" si="6"/>
        <v>-17121908</v>
      </c>
      <c r="I48" s="74">
        <f t="shared" si="6"/>
        <v>-10630623</v>
      </c>
      <c r="J48" s="74">
        <f t="shared" si="6"/>
        <v>16140862</v>
      </c>
      <c r="K48" s="74">
        <f t="shared" si="6"/>
        <v>-3005228</v>
      </c>
      <c r="L48" s="74">
        <f t="shared" si="6"/>
        <v>94368358</v>
      </c>
      <c r="M48" s="73">
        <f t="shared" si="6"/>
        <v>-63249805</v>
      </c>
      <c r="N48" s="73">
        <f t="shared" si="6"/>
        <v>28113325</v>
      </c>
      <c r="O48" s="74">
        <f t="shared" si="6"/>
        <v>-7179587</v>
      </c>
      <c r="P48" s="74">
        <f t="shared" si="6"/>
        <v>-9070738</v>
      </c>
      <c r="Q48" s="74">
        <f t="shared" si="6"/>
        <v>-36516000</v>
      </c>
      <c r="R48" s="74">
        <f t="shared" si="6"/>
        <v>-52766325</v>
      </c>
      <c r="S48" s="74">
        <f t="shared" si="6"/>
        <v>68698108</v>
      </c>
      <c r="T48" s="73">
        <f t="shared" si="6"/>
        <v>-5280774</v>
      </c>
      <c r="U48" s="73">
        <f t="shared" si="6"/>
        <v>-62230921</v>
      </c>
      <c r="V48" s="74">
        <f t="shared" si="6"/>
        <v>1186413</v>
      </c>
      <c r="W48" s="74">
        <f t="shared" si="6"/>
        <v>-7325725</v>
      </c>
      <c r="X48" s="74">
        <f t="shared" si="6"/>
        <v>24041003</v>
      </c>
      <c r="Y48" s="74">
        <f t="shared" si="6"/>
        <v>-31366728</v>
      </c>
      <c r="Z48" s="75">
        <f>+IF(X48&lt;&gt;0,+(Y48/X48)*100,0)</f>
        <v>-130.47179437563398</v>
      </c>
      <c r="AA48" s="76">
        <f>SUM(AA46:AA47)</f>
        <v>-117839000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43986731</v>
      </c>
      <c r="D5" s="6">
        <v>0</v>
      </c>
      <c r="E5" s="7">
        <v>35616305</v>
      </c>
      <c r="F5" s="8">
        <v>29843789</v>
      </c>
      <c r="G5" s="8">
        <v>2472899</v>
      </c>
      <c r="H5" s="8">
        <v>2472899</v>
      </c>
      <c r="I5" s="8">
        <v>2472899</v>
      </c>
      <c r="J5" s="8">
        <v>7418697</v>
      </c>
      <c r="K5" s="8">
        <v>2472899</v>
      </c>
      <c r="L5" s="8">
        <v>2472899</v>
      </c>
      <c r="M5" s="8">
        <v>2472899</v>
      </c>
      <c r="N5" s="8">
        <v>7418697</v>
      </c>
      <c r="O5" s="8">
        <v>2472899</v>
      </c>
      <c r="P5" s="8">
        <v>2472899</v>
      </c>
      <c r="Q5" s="8">
        <v>2514566</v>
      </c>
      <c r="R5" s="8">
        <v>7460364</v>
      </c>
      <c r="S5" s="8">
        <v>2514566</v>
      </c>
      <c r="T5" s="8">
        <v>2514566</v>
      </c>
      <c r="U5" s="8">
        <v>2514566</v>
      </c>
      <c r="V5" s="8">
        <v>7543698</v>
      </c>
      <c r="W5" s="8">
        <v>29841456</v>
      </c>
      <c r="X5" s="8">
        <v>35616306</v>
      </c>
      <c r="Y5" s="8">
        <v>-5774850</v>
      </c>
      <c r="Z5" s="2">
        <v>-16.21</v>
      </c>
      <c r="AA5" s="6">
        <v>29843789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75369</v>
      </c>
      <c r="D12" s="6">
        <v>0</v>
      </c>
      <c r="E12" s="7">
        <v>72600</v>
      </c>
      <c r="F12" s="8">
        <v>82600</v>
      </c>
      <c r="G12" s="8">
        <v>3000</v>
      </c>
      <c r="H12" s="8">
        <v>19575</v>
      </c>
      <c r="I12" s="8">
        <v>0</v>
      </c>
      <c r="J12" s="8">
        <v>22575</v>
      </c>
      <c r="K12" s="8">
        <v>0</v>
      </c>
      <c r="L12" s="8">
        <v>0</v>
      </c>
      <c r="M12" s="8">
        <v>0</v>
      </c>
      <c r="N12" s="8">
        <v>0</v>
      </c>
      <c r="O12" s="8">
        <v>3528</v>
      </c>
      <c r="P12" s="8">
        <v>5804</v>
      </c>
      <c r="Q12" s="8">
        <v>3523</v>
      </c>
      <c r="R12" s="8">
        <v>12855</v>
      </c>
      <c r="S12" s="8">
        <v>8287</v>
      </c>
      <c r="T12" s="8">
        <v>8287</v>
      </c>
      <c r="U12" s="8">
        <v>7184</v>
      </c>
      <c r="V12" s="8">
        <v>23758</v>
      </c>
      <c r="W12" s="8">
        <v>59188</v>
      </c>
      <c r="X12" s="8">
        <v>72600</v>
      </c>
      <c r="Y12" s="8">
        <v>-13412</v>
      </c>
      <c r="Z12" s="2">
        <v>-18.47</v>
      </c>
      <c r="AA12" s="6">
        <v>82600</v>
      </c>
    </row>
    <row r="13" spans="1:27" ht="13.5">
      <c r="A13" s="23" t="s">
        <v>40</v>
      </c>
      <c r="B13" s="29"/>
      <c r="C13" s="6">
        <v>7827305</v>
      </c>
      <c r="D13" s="6">
        <v>0</v>
      </c>
      <c r="E13" s="7">
        <v>11397643</v>
      </c>
      <c r="F13" s="8">
        <v>11547643</v>
      </c>
      <c r="G13" s="8">
        <v>590319</v>
      </c>
      <c r="H13" s="8">
        <v>766807</v>
      </c>
      <c r="I13" s="8">
        <v>804521</v>
      </c>
      <c r="J13" s="8">
        <v>2161647</v>
      </c>
      <c r="K13" s="8">
        <v>695551</v>
      </c>
      <c r="L13" s="8">
        <v>620458</v>
      </c>
      <c r="M13" s="8">
        <v>516194</v>
      </c>
      <c r="N13" s="8">
        <v>1832203</v>
      </c>
      <c r="O13" s="8">
        <v>577016</v>
      </c>
      <c r="P13" s="8">
        <v>613542</v>
      </c>
      <c r="Q13" s="8">
        <v>268342</v>
      </c>
      <c r="R13" s="8">
        <v>1458900</v>
      </c>
      <c r="S13" s="8">
        <v>1598707</v>
      </c>
      <c r="T13" s="8">
        <v>1598707</v>
      </c>
      <c r="U13" s="8">
        <v>2132673</v>
      </c>
      <c r="V13" s="8">
        <v>5330087</v>
      </c>
      <c r="W13" s="8">
        <v>10782837</v>
      </c>
      <c r="X13" s="8">
        <v>11397643</v>
      </c>
      <c r="Y13" s="8">
        <v>-614806</v>
      </c>
      <c r="Z13" s="2">
        <v>-5.39</v>
      </c>
      <c r="AA13" s="6">
        <v>11547643</v>
      </c>
    </row>
    <row r="14" spans="1:27" ht="13.5">
      <c r="A14" s="23" t="s">
        <v>41</v>
      </c>
      <c r="B14" s="29"/>
      <c r="C14" s="6">
        <v>12455292</v>
      </c>
      <c r="D14" s="6">
        <v>0</v>
      </c>
      <c r="E14" s="7">
        <v>10361493</v>
      </c>
      <c r="F14" s="8">
        <v>16361493</v>
      </c>
      <c r="G14" s="8">
        <v>1267223</v>
      </c>
      <c r="H14" s="8">
        <v>1295904</v>
      </c>
      <c r="I14" s="8">
        <v>1283041</v>
      </c>
      <c r="J14" s="8">
        <v>3846168</v>
      </c>
      <c r="K14" s="8">
        <v>1389371</v>
      </c>
      <c r="L14" s="8">
        <v>1374962</v>
      </c>
      <c r="M14" s="8">
        <v>1449794</v>
      </c>
      <c r="N14" s="8">
        <v>4214127</v>
      </c>
      <c r="O14" s="8">
        <v>1480606</v>
      </c>
      <c r="P14" s="8">
        <v>1366293</v>
      </c>
      <c r="Q14" s="8">
        <v>1544119</v>
      </c>
      <c r="R14" s="8">
        <v>4391018</v>
      </c>
      <c r="S14" s="8">
        <v>242390</v>
      </c>
      <c r="T14" s="8">
        <v>242390</v>
      </c>
      <c r="U14" s="8">
        <v>1544869</v>
      </c>
      <c r="V14" s="8">
        <v>2029649</v>
      </c>
      <c r="W14" s="8">
        <v>14480962</v>
      </c>
      <c r="X14" s="8">
        <v>10361493</v>
      </c>
      <c r="Y14" s="8">
        <v>4119469</v>
      </c>
      <c r="Z14" s="2">
        <v>39.76</v>
      </c>
      <c r="AA14" s="6">
        <v>16361493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156030</v>
      </c>
      <c r="D16" s="6">
        <v>0</v>
      </c>
      <c r="E16" s="7">
        <v>2500000</v>
      </c>
      <c r="F16" s="8">
        <v>500000</v>
      </c>
      <c r="G16" s="8">
        <v>3800</v>
      </c>
      <c r="H16" s="8">
        <v>6650</v>
      </c>
      <c r="I16" s="8">
        <v>18025</v>
      </c>
      <c r="J16" s="8">
        <v>28475</v>
      </c>
      <c r="K16" s="8">
        <v>9575</v>
      </c>
      <c r="L16" s="8">
        <v>13175</v>
      </c>
      <c r="M16" s="8">
        <v>16675</v>
      </c>
      <c r="N16" s="8">
        <v>39425</v>
      </c>
      <c r="O16" s="8">
        <v>7000</v>
      </c>
      <c r="P16" s="8">
        <v>11400</v>
      </c>
      <c r="Q16" s="8">
        <v>3000</v>
      </c>
      <c r="R16" s="8">
        <v>21400</v>
      </c>
      <c r="S16" s="8">
        <v>1850</v>
      </c>
      <c r="T16" s="8">
        <v>1850</v>
      </c>
      <c r="U16" s="8">
        <v>5525</v>
      </c>
      <c r="V16" s="8">
        <v>9225</v>
      </c>
      <c r="W16" s="8">
        <v>98525</v>
      </c>
      <c r="X16" s="8">
        <v>2500000</v>
      </c>
      <c r="Y16" s="8">
        <v>-2401475</v>
      </c>
      <c r="Z16" s="2">
        <v>-96.06</v>
      </c>
      <c r="AA16" s="6">
        <v>500000</v>
      </c>
    </row>
    <row r="17" spans="1:27" ht="13.5">
      <c r="A17" s="23" t="s">
        <v>44</v>
      </c>
      <c r="B17" s="29"/>
      <c r="C17" s="6">
        <v>4038872</v>
      </c>
      <c r="D17" s="6">
        <v>0</v>
      </c>
      <c r="E17" s="7">
        <v>5565352</v>
      </c>
      <c r="F17" s="8">
        <v>4565352</v>
      </c>
      <c r="G17" s="8">
        <v>417101</v>
      </c>
      <c r="H17" s="8">
        <v>350861</v>
      </c>
      <c r="I17" s="8">
        <v>342022</v>
      </c>
      <c r="J17" s="8">
        <v>1109984</v>
      </c>
      <c r="K17" s="8">
        <v>367863</v>
      </c>
      <c r="L17" s="8">
        <v>298346</v>
      </c>
      <c r="M17" s="8">
        <v>314284</v>
      </c>
      <c r="N17" s="8">
        <v>980493</v>
      </c>
      <c r="O17" s="8">
        <v>398674</v>
      </c>
      <c r="P17" s="8">
        <v>346391</v>
      </c>
      <c r="Q17" s="8">
        <v>395619</v>
      </c>
      <c r="R17" s="8">
        <v>1140684</v>
      </c>
      <c r="S17" s="8">
        <v>376319</v>
      </c>
      <c r="T17" s="8">
        <v>376319</v>
      </c>
      <c r="U17" s="8">
        <v>370938</v>
      </c>
      <c r="V17" s="8">
        <v>1123576</v>
      </c>
      <c r="W17" s="8">
        <v>4354737</v>
      </c>
      <c r="X17" s="8">
        <v>5565352</v>
      </c>
      <c r="Y17" s="8">
        <v>-1210615</v>
      </c>
      <c r="Z17" s="2">
        <v>-21.75</v>
      </c>
      <c r="AA17" s="6">
        <v>4565352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187342</v>
      </c>
      <c r="L18" s="8">
        <v>0</v>
      </c>
      <c r="M18" s="8">
        <v>0</v>
      </c>
      <c r="N18" s="8">
        <v>187342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187342</v>
      </c>
      <c r="X18" s="8"/>
      <c r="Y18" s="8">
        <v>187342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162144001</v>
      </c>
      <c r="D19" s="6">
        <v>0</v>
      </c>
      <c r="E19" s="7">
        <v>185336000</v>
      </c>
      <c r="F19" s="8">
        <v>185336000</v>
      </c>
      <c r="G19" s="8">
        <v>72363784</v>
      </c>
      <c r="H19" s="8">
        <v>1347000</v>
      </c>
      <c r="I19" s="8">
        <v>0</v>
      </c>
      <c r="J19" s="8">
        <v>73710784</v>
      </c>
      <c r="K19" s="8">
        <v>0</v>
      </c>
      <c r="L19" s="8">
        <v>158730</v>
      </c>
      <c r="M19" s="8">
        <v>49969049</v>
      </c>
      <c r="N19" s="8">
        <v>50127779</v>
      </c>
      <c r="O19" s="8">
        <v>204937</v>
      </c>
      <c r="P19" s="8">
        <v>870344</v>
      </c>
      <c r="Q19" s="8">
        <v>49459604</v>
      </c>
      <c r="R19" s="8">
        <v>50534885</v>
      </c>
      <c r="S19" s="8">
        <v>87644</v>
      </c>
      <c r="T19" s="8">
        <v>87644</v>
      </c>
      <c r="U19" s="8">
        <v>87644</v>
      </c>
      <c r="V19" s="8">
        <v>262932</v>
      </c>
      <c r="W19" s="8">
        <v>174636380</v>
      </c>
      <c r="X19" s="8">
        <v>185336000</v>
      </c>
      <c r="Y19" s="8">
        <v>-10699620</v>
      </c>
      <c r="Z19" s="2">
        <v>-5.77</v>
      </c>
      <c r="AA19" s="6">
        <v>185336000</v>
      </c>
    </row>
    <row r="20" spans="1:27" ht="13.5">
      <c r="A20" s="23" t="s">
        <v>47</v>
      </c>
      <c r="B20" s="29"/>
      <c r="C20" s="6">
        <v>2226641</v>
      </c>
      <c r="D20" s="6">
        <v>0</v>
      </c>
      <c r="E20" s="7">
        <v>1430000</v>
      </c>
      <c r="F20" s="26">
        <v>1230000</v>
      </c>
      <c r="G20" s="26">
        <v>147564</v>
      </c>
      <c r="H20" s="26">
        <v>5772370</v>
      </c>
      <c r="I20" s="26">
        <v>39000</v>
      </c>
      <c r="J20" s="26">
        <v>5958934</v>
      </c>
      <c r="K20" s="26">
        <v>10088</v>
      </c>
      <c r="L20" s="26">
        <v>154591</v>
      </c>
      <c r="M20" s="26">
        <v>4386</v>
      </c>
      <c r="N20" s="26">
        <v>169065</v>
      </c>
      <c r="O20" s="26">
        <v>30990</v>
      </c>
      <c r="P20" s="26">
        <v>119475</v>
      </c>
      <c r="Q20" s="26">
        <v>88092</v>
      </c>
      <c r="R20" s="26">
        <v>238557</v>
      </c>
      <c r="S20" s="26">
        <v>38771</v>
      </c>
      <c r="T20" s="26">
        <v>38771</v>
      </c>
      <c r="U20" s="26">
        <v>38914</v>
      </c>
      <c r="V20" s="26">
        <v>116456</v>
      </c>
      <c r="W20" s="26">
        <v>6483012</v>
      </c>
      <c r="X20" s="26">
        <v>1430000</v>
      </c>
      <c r="Y20" s="26">
        <v>5053012</v>
      </c>
      <c r="Z20" s="27">
        <v>353.36</v>
      </c>
      <c r="AA20" s="28">
        <v>1230000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232910241</v>
      </c>
      <c r="D22" s="33">
        <f>SUM(D5:D21)</f>
        <v>0</v>
      </c>
      <c r="E22" s="34">
        <f t="shared" si="0"/>
        <v>252279393</v>
      </c>
      <c r="F22" s="35">
        <f t="shared" si="0"/>
        <v>249466877</v>
      </c>
      <c r="G22" s="35">
        <f t="shared" si="0"/>
        <v>77265690</v>
      </c>
      <c r="H22" s="35">
        <f t="shared" si="0"/>
        <v>12032066</v>
      </c>
      <c r="I22" s="35">
        <f t="shared" si="0"/>
        <v>4959508</v>
      </c>
      <c r="J22" s="35">
        <f t="shared" si="0"/>
        <v>94257264</v>
      </c>
      <c r="K22" s="35">
        <f t="shared" si="0"/>
        <v>5132689</v>
      </c>
      <c r="L22" s="35">
        <f t="shared" si="0"/>
        <v>5093161</v>
      </c>
      <c r="M22" s="35">
        <f t="shared" si="0"/>
        <v>54743281</v>
      </c>
      <c r="N22" s="35">
        <f t="shared" si="0"/>
        <v>64969131</v>
      </c>
      <c r="O22" s="35">
        <f t="shared" si="0"/>
        <v>5175650</v>
      </c>
      <c r="P22" s="35">
        <f t="shared" si="0"/>
        <v>5806148</v>
      </c>
      <c r="Q22" s="35">
        <f t="shared" si="0"/>
        <v>54276865</v>
      </c>
      <c r="R22" s="35">
        <f t="shared" si="0"/>
        <v>65258663</v>
      </c>
      <c r="S22" s="35">
        <f t="shared" si="0"/>
        <v>4868534</v>
      </c>
      <c r="T22" s="35">
        <f t="shared" si="0"/>
        <v>4868534</v>
      </c>
      <c r="U22" s="35">
        <f t="shared" si="0"/>
        <v>6702313</v>
      </c>
      <c r="V22" s="35">
        <f t="shared" si="0"/>
        <v>16439381</v>
      </c>
      <c r="W22" s="35">
        <f t="shared" si="0"/>
        <v>240924439</v>
      </c>
      <c r="X22" s="35">
        <f t="shared" si="0"/>
        <v>252279394</v>
      </c>
      <c r="Y22" s="35">
        <f t="shared" si="0"/>
        <v>-11354955</v>
      </c>
      <c r="Z22" s="36">
        <f>+IF(X22&lt;&gt;0,+(Y22/X22)*100,0)</f>
        <v>-4.500944298288587</v>
      </c>
      <c r="AA22" s="33">
        <f>SUM(AA5:AA21)</f>
        <v>249466877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43738747</v>
      </c>
      <c r="D25" s="6">
        <v>0</v>
      </c>
      <c r="E25" s="7">
        <v>63225262</v>
      </c>
      <c r="F25" s="8">
        <v>54320811</v>
      </c>
      <c r="G25" s="8">
        <v>3842302</v>
      </c>
      <c r="H25" s="8">
        <v>3858778</v>
      </c>
      <c r="I25" s="8">
        <v>3780278</v>
      </c>
      <c r="J25" s="8">
        <v>11481358</v>
      </c>
      <c r="K25" s="8">
        <v>3978597</v>
      </c>
      <c r="L25" s="8">
        <v>3690449</v>
      </c>
      <c r="M25" s="8">
        <v>3790080</v>
      </c>
      <c r="N25" s="8">
        <v>11459126</v>
      </c>
      <c r="O25" s="8">
        <v>3979537</v>
      </c>
      <c r="P25" s="8">
        <v>3961138</v>
      </c>
      <c r="Q25" s="8">
        <v>3958694</v>
      </c>
      <c r="R25" s="8">
        <v>11899369</v>
      </c>
      <c r="S25" s="8">
        <v>3634321</v>
      </c>
      <c r="T25" s="8">
        <v>3634321</v>
      </c>
      <c r="U25" s="8">
        <v>3658545</v>
      </c>
      <c r="V25" s="8">
        <v>10927187</v>
      </c>
      <c r="W25" s="8">
        <v>45767040</v>
      </c>
      <c r="X25" s="8">
        <v>63225264</v>
      </c>
      <c r="Y25" s="8">
        <v>-17458224</v>
      </c>
      <c r="Z25" s="2">
        <v>-27.61</v>
      </c>
      <c r="AA25" s="6">
        <v>54320811</v>
      </c>
    </row>
    <row r="26" spans="1:27" ht="13.5">
      <c r="A26" s="25" t="s">
        <v>52</v>
      </c>
      <c r="B26" s="24"/>
      <c r="C26" s="6">
        <v>16688275</v>
      </c>
      <c r="D26" s="6">
        <v>0</v>
      </c>
      <c r="E26" s="7">
        <v>18373380</v>
      </c>
      <c r="F26" s="8">
        <v>18462919</v>
      </c>
      <c r="G26" s="8">
        <v>1377706</v>
      </c>
      <c r="H26" s="8">
        <v>1381138</v>
      </c>
      <c r="I26" s="8">
        <v>1378517</v>
      </c>
      <c r="J26" s="8">
        <v>4137361</v>
      </c>
      <c r="K26" s="8">
        <v>1363914</v>
      </c>
      <c r="L26" s="8">
        <v>1388702</v>
      </c>
      <c r="M26" s="8">
        <v>1397252</v>
      </c>
      <c r="N26" s="8">
        <v>4149868</v>
      </c>
      <c r="O26" s="8">
        <v>1384142</v>
      </c>
      <c r="P26" s="8">
        <v>1381855</v>
      </c>
      <c r="Q26" s="8">
        <v>1390084</v>
      </c>
      <c r="R26" s="8">
        <v>4156081</v>
      </c>
      <c r="S26" s="8">
        <v>2148609</v>
      </c>
      <c r="T26" s="8">
        <v>2148609</v>
      </c>
      <c r="U26" s="8">
        <v>1471932</v>
      </c>
      <c r="V26" s="8">
        <v>5769150</v>
      </c>
      <c r="W26" s="8">
        <v>18212460</v>
      </c>
      <c r="X26" s="8">
        <v>18373380</v>
      </c>
      <c r="Y26" s="8">
        <v>-160920</v>
      </c>
      <c r="Z26" s="2">
        <v>-0.88</v>
      </c>
      <c r="AA26" s="6">
        <v>18462919</v>
      </c>
    </row>
    <row r="27" spans="1:27" ht="13.5">
      <c r="A27" s="25" t="s">
        <v>53</v>
      </c>
      <c r="B27" s="24"/>
      <c r="C27" s="6">
        <v>36155334</v>
      </c>
      <c r="D27" s="6">
        <v>0</v>
      </c>
      <c r="E27" s="7">
        <v>1637591</v>
      </c>
      <c r="F27" s="8">
        <v>18935152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1637591</v>
      </c>
      <c r="Y27" s="8">
        <v>-1637591</v>
      </c>
      <c r="Z27" s="2">
        <v>-100</v>
      </c>
      <c r="AA27" s="6">
        <v>18935152</v>
      </c>
    </row>
    <row r="28" spans="1:27" ht="13.5">
      <c r="A28" s="25" t="s">
        <v>54</v>
      </c>
      <c r="B28" s="24"/>
      <c r="C28" s="6">
        <v>10955840</v>
      </c>
      <c r="D28" s="6">
        <v>0</v>
      </c>
      <c r="E28" s="7">
        <v>15105200</v>
      </c>
      <c r="F28" s="8">
        <v>12407721</v>
      </c>
      <c r="G28" s="8">
        <v>1146959</v>
      </c>
      <c r="H28" s="8">
        <v>1266939</v>
      </c>
      <c r="I28" s="8">
        <v>1282266</v>
      </c>
      <c r="J28" s="8">
        <v>3696164</v>
      </c>
      <c r="K28" s="8">
        <v>1166000</v>
      </c>
      <c r="L28" s="8">
        <v>1166000</v>
      </c>
      <c r="M28" s="8">
        <v>0</v>
      </c>
      <c r="N28" s="8">
        <v>2332000</v>
      </c>
      <c r="O28" s="8">
        <v>992880</v>
      </c>
      <c r="P28" s="8">
        <v>728410</v>
      </c>
      <c r="Q28" s="8">
        <v>989845</v>
      </c>
      <c r="R28" s="8">
        <v>2711135</v>
      </c>
      <c r="S28" s="8">
        <v>1017427</v>
      </c>
      <c r="T28" s="8">
        <v>1017427</v>
      </c>
      <c r="U28" s="8">
        <v>989657</v>
      </c>
      <c r="V28" s="8">
        <v>3024511</v>
      </c>
      <c r="W28" s="8">
        <v>11763810</v>
      </c>
      <c r="X28" s="8">
        <v>15105204</v>
      </c>
      <c r="Y28" s="8">
        <v>-3341394</v>
      </c>
      <c r="Z28" s="2">
        <v>-22.12</v>
      </c>
      <c r="AA28" s="6">
        <v>12407721</v>
      </c>
    </row>
    <row r="29" spans="1:27" ht="13.5">
      <c r="A29" s="25" t="s">
        <v>55</v>
      </c>
      <c r="B29" s="24"/>
      <c r="C29" s="6">
        <v>283366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707452</v>
      </c>
      <c r="L31" s="8">
        <v>0</v>
      </c>
      <c r="M31" s="8">
        <v>0</v>
      </c>
      <c r="N31" s="8">
        <v>707452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707452</v>
      </c>
      <c r="X31" s="8"/>
      <c r="Y31" s="8">
        <v>707452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28483939</v>
      </c>
      <c r="D32" s="6">
        <v>0</v>
      </c>
      <c r="E32" s="7">
        <v>35711560</v>
      </c>
      <c r="F32" s="8">
        <v>45904860</v>
      </c>
      <c r="G32" s="8">
        <v>1756964</v>
      </c>
      <c r="H32" s="8">
        <v>1145551</v>
      </c>
      <c r="I32" s="8">
        <v>1264786</v>
      </c>
      <c r="J32" s="8">
        <v>4167301</v>
      </c>
      <c r="K32" s="8">
        <v>21802</v>
      </c>
      <c r="L32" s="8">
        <v>1097771</v>
      </c>
      <c r="M32" s="8">
        <v>302170</v>
      </c>
      <c r="N32" s="8">
        <v>1421743</v>
      </c>
      <c r="O32" s="8">
        <v>2824694</v>
      </c>
      <c r="P32" s="8">
        <v>8770451</v>
      </c>
      <c r="Q32" s="8">
        <v>2564470</v>
      </c>
      <c r="R32" s="8">
        <v>14159615</v>
      </c>
      <c r="S32" s="8">
        <v>3348081</v>
      </c>
      <c r="T32" s="8">
        <v>3348081</v>
      </c>
      <c r="U32" s="8">
        <v>8788967</v>
      </c>
      <c r="V32" s="8">
        <v>15485129</v>
      </c>
      <c r="W32" s="8">
        <v>35233788</v>
      </c>
      <c r="X32" s="8">
        <v>35711556</v>
      </c>
      <c r="Y32" s="8">
        <v>-477768</v>
      </c>
      <c r="Z32" s="2">
        <v>-1.34</v>
      </c>
      <c r="AA32" s="6">
        <v>45904860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91926</v>
      </c>
      <c r="P33" s="8">
        <v>0</v>
      </c>
      <c r="Q33" s="8">
        <v>217893</v>
      </c>
      <c r="R33" s="8">
        <v>309819</v>
      </c>
      <c r="S33" s="8">
        <v>0</v>
      </c>
      <c r="T33" s="8">
        <v>0</v>
      </c>
      <c r="U33" s="8">
        <v>0</v>
      </c>
      <c r="V33" s="8">
        <v>0</v>
      </c>
      <c r="W33" s="8">
        <v>309819</v>
      </c>
      <c r="X33" s="8"/>
      <c r="Y33" s="8">
        <v>309819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41566670</v>
      </c>
      <c r="D34" s="6">
        <v>0</v>
      </c>
      <c r="E34" s="7">
        <v>56806182</v>
      </c>
      <c r="F34" s="8">
        <v>57725668</v>
      </c>
      <c r="G34" s="8">
        <v>4330988</v>
      </c>
      <c r="H34" s="8">
        <v>2805653</v>
      </c>
      <c r="I34" s="8">
        <v>4958507</v>
      </c>
      <c r="J34" s="8">
        <v>12095148</v>
      </c>
      <c r="K34" s="8">
        <v>3101897</v>
      </c>
      <c r="L34" s="8">
        <v>3049565</v>
      </c>
      <c r="M34" s="8">
        <v>3334420</v>
      </c>
      <c r="N34" s="8">
        <v>9485882</v>
      </c>
      <c r="O34" s="8">
        <v>2593905</v>
      </c>
      <c r="P34" s="8">
        <v>2460888</v>
      </c>
      <c r="Q34" s="8">
        <v>4075339</v>
      </c>
      <c r="R34" s="8">
        <v>9130132</v>
      </c>
      <c r="S34" s="8">
        <v>2371681</v>
      </c>
      <c r="T34" s="8">
        <v>2371681</v>
      </c>
      <c r="U34" s="8">
        <v>2926657</v>
      </c>
      <c r="V34" s="8">
        <v>7670019</v>
      </c>
      <c r="W34" s="8">
        <v>38381181</v>
      </c>
      <c r="X34" s="8">
        <v>56806179</v>
      </c>
      <c r="Y34" s="8">
        <v>-18424998</v>
      </c>
      <c r="Z34" s="2">
        <v>-32.43</v>
      </c>
      <c r="AA34" s="6">
        <v>57725668</v>
      </c>
    </row>
    <row r="35" spans="1:27" ht="13.5">
      <c r="A35" s="23" t="s">
        <v>61</v>
      </c>
      <c r="B35" s="29"/>
      <c r="C35" s="6">
        <v>17909314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195781485</v>
      </c>
      <c r="D36" s="33">
        <f>SUM(D25:D35)</f>
        <v>0</v>
      </c>
      <c r="E36" s="34">
        <f t="shared" si="1"/>
        <v>190859175</v>
      </c>
      <c r="F36" s="35">
        <f t="shared" si="1"/>
        <v>207757131</v>
      </c>
      <c r="G36" s="35">
        <f t="shared" si="1"/>
        <v>12454919</v>
      </c>
      <c r="H36" s="35">
        <f t="shared" si="1"/>
        <v>10458059</v>
      </c>
      <c r="I36" s="35">
        <f t="shared" si="1"/>
        <v>12664354</v>
      </c>
      <c r="J36" s="35">
        <f t="shared" si="1"/>
        <v>35577332</v>
      </c>
      <c r="K36" s="35">
        <f t="shared" si="1"/>
        <v>10339662</v>
      </c>
      <c r="L36" s="35">
        <f t="shared" si="1"/>
        <v>10392487</v>
      </c>
      <c r="M36" s="35">
        <f t="shared" si="1"/>
        <v>8823922</v>
      </c>
      <c r="N36" s="35">
        <f t="shared" si="1"/>
        <v>29556071</v>
      </c>
      <c r="O36" s="35">
        <f t="shared" si="1"/>
        <v>11867084</v>
      </c>
      <c r="P36" s="35">
        <f t="shared" si="1"/>
        <v>17302742</v>
      </c>
      <c r="Q36" s="35">
        <f t="shared" si="1"/>
        <v>13196325</v>
      </c>
      <c r="R36" s="35">
        <f t="shared" si="1"/>
        <v>42366151</v>
      </c>
      <c r="S36" s="35">
        <f t="shared" si="1"/>
        <v>12520119</v>
      </c>
      <c r="T36" s="35">
        <f t="shared" si="1"/>
        <v>12520119</v>
      </c>
      <c r="U36" s="35">
        <f t="shared" si="1"/>
        <v>17835758</v>
      </c>
      <c r="V36" s="35">
        <f t="shared" si="1"/>
        <v>42875996</v>
      </c>
      <c r="W36" s="35">
        <f t="shared" si="1"/>
        <v>150375550</v>
      </c>
      <c r="X36" s="35">
        <f t="shared" si="1"/>
        <v>190859174</v>
      </c>
      <c r="Y36" s="35">
        <f t="shared" si="1"/>
        <v>-40483624</v>
      </c>
      <c r="Z36" s="36">
        <f>+IF(X36&lt;&gt;0,+(Y36/X36)*100,0)</f>
        <v>-21.21125390598201</v>
      </c>
      <c r="AA36" s="33">
        <f>SUM(AA25:AA35)</f>
        <v>207757131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37128756</v>
      </c>
      <c r="D38" s="46">
        <f>+D22-D36</f>
        <v>0</v>
      </c>
      <c r="E38" s="47">
        <f t="shared" si="2"/>
        <v>61420218</v>
      </c>
      <c r="F38" s="48">
        <f t="shared" si="2"/>
        <v>41709746</v>
      </c>
      <c r="G38" s="48">
        <f t="shared" si="2"/>
        <v>64810771</v>
      </c>
      <c r="H38" s="48">
        <f t="shared" si="2"/>
        <v>1574007</v>
      </c>
      <c r="I38" s="48">
        <f t="shared" si="2"/>
        <v>-7704846</v>
      </c>
      <c r="J38" s="48">
        <f t="shared" si="2"/>
        <v>58679932</v>
      </c>
      <c r="K38" s="48">
        <f t="shared" si="2"/>
        <v>-5206973</v>
      </c>
      <c r="L38" s="48">
        <f t="shared" si="2"/>
        <v>-5299326</v>
      </c>
      <c r="M38" s="48">
        <f t="shared" si="2"/>
        <v>45919359</v>
      </c>
      <c r="N38" s="48">
        <f t="shared" si="2"/>
        <v>35413060</v>
      </c>
      <c r="O38" s="48">
        <f t="shared" si="2"/>
        <v>-6691434</v>
      </c>
      <c r="P38" s="48">
        <f t="shared" si="2"/>
        <v>-11496594</v>
      </c>
      <c r="Q38" s="48">
        <f t="shared" si="2"/>
        <v>41080540</v>
      </c>
      <c r="R38" s="48">
        <f t="shared" si="2"/>
        <v>22892512</v>
      </c>
      <c r="S38" s="48">
        <f t="shared" si="2"/>
        <v>-7651585</v>
      </c>
      <c r="T38" s="48">
        <f t="shared" si="2"/>
        <v>-7651585</v>
      </c>
      <c r="U38" s="48">
        <f t="shared" si="2"/>
        <v>-11133445</v>
      </c>
      <c r="V38" s="48">
        <f t="shared" si="2"/>
        <v>-26436615</v>
      </c>
      <c r="W38" s="48">
        <f t="shared" si="2"/>
        <v>90548889</v>
      </c>
      <c r="X38" s="48">
        <f>IF(F22=F36,0,X22-X36)</f>
        <v>61420220</v>
      </c>
      <c r="Y38" s="48">
        <f t="shared" si="2"/>
        <v>29128669</v>
      </c>
      <c r="Z38" s="49">
        <f>+IF(X38&lt;&gt;0,+(Y38/X38)*100,0)</f>
        <v>47.42521111125945</v>
      </c>
      <c r="AA38" s="46">
        <f>+AA22-AA36</f>
        <v>41709746</v>
      </c>
    </row>
    <row r="39" spans="1:27" ht="13.5">
      <c r="A39" s="23" t="s">
        <v>64</v>
      </c>
      <c r="B39" s="29"/>
      <c r="C39" s="6">
        <v>41539106</v>
      </c>
      <c r="D39" s="6">
        <v>0</v>
      </c>
      <c r="E39" s="7">
        <v>57452000</v>
      </c>
      <c r="F39" s="8">
        <v>57452000</v>
      </c>
      <c r="G39" s="8">
        <v>21277000</v>
      </c>
      <c r="H39" s="8">
        <v>0</v>
      </c>
      <c r="I39" s="8">
        <v>0</v>
      </c>
      <c r="J39" s="8">
        <v>21277000</v>
      </c>
      <c r="K39" s="8">
        <v>0</v>
      </c>
      <c r="L39" s="8">
        <v>0</v>
      </c>
      <c r="M39" s="8">
        <v>0</v>
      </c>
      <c r="N39" s="8">
        <v>0</v>
      </c>
      <c r="O39" s="8">
        <v>3946748</v>
      </c>
      <c r="P39" s="8">
        <v>6295524</v>
      </c>
      <c r="Q39" s="8">
        <v>0</v>
      </c>
      <c r="R39" s="8">
        <v>10242272</v>
      </c>
      <c r="S39" s="8">
        <v>6902784</v>
      </c>
      <c r="T39" s="8">
        <v>6902784</v>
      </c>
      <c r="U39" s="8">
        <v>8436269</v>
      </c>
      <c r="V39" s="8">
        <v>22241837</v>
      </c>
      <c r="W39" s="8">
        <v>53761109</v>
      </c>
      <c r="X39" s="8">
        <v>57452000</v>
      </c>
      <c r="Y39" s="8">
        <v>-3690891</v>
      </c>
      <c r="Z39" s="2">
        <v>-6.42</v>
      </c>
      <c r="AA39" s="6">
        <v>57452000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78667862</v>
      </c>
      <c r="D42" s="55">
        <f>SUM(D38:D41)</f>
        <v>0</v>
      </c>
      <c r="E42" s="56">
        <f t="shared" si="3"/>
        <v>118872218</v>
      </c>
      <c r="F42" s="57">
        <f t="shared" si="3"/>
        <v>99161746</v>
      </c>
      <c r="G42" s="57">
        <f t="shared" si="3"/>
        <v>86087771</v>
      </c>
      <c r="H42" s="57">
        <f t="shared" si="3"/>
        <v>1574007</v>
      </c>
      <c r="I42" s="57">
        <f t="shared" si="3"/>
        <v>-7704846</v>
      </c>
      <c r="J42" s="57">
        <f t="shared" si="3"/>
        <v>79956932</v>
      </c>
      <c r="K42" s="57">
        <f t="shared" si="3"/>
        <v>-5206973</v>
      </c>
      <c r="L42" s="57">
        <f t="shared" si="3"/>
        <v>-5299326</v>
      </c>
      <c r="M42" s="57">
        <f t="shared" si="3"/>
        <v>45919359</v>
      </c>
      <c r="N42" s="57">
        <f t="shared" si="3"/>
        <v>35413060</v>
      </c>
      <c r="O42" s="57">
        <f t="shared" si="3"/>
        <v>-2744686</v>
      </c>
      <c r="P42" s="57">
        <f t="shared" si="3"/>
        <v>-5201070</v>
      </c>
      <c r="Q42" s="57">
        <f t="shared" si="3"/>
        <v>41080540</v>
      </c>
      <c r="R42" s="57">
        <f t="shared" si="3"/>
        <v>33134784</v>
      </c>
      <c r="S42" s="57">
        <f t="shared" si="3"/>
        <v>-748801</v>
      </c>
      <c r="T42" s="57">
        <f t="shared" si="3"/>
        <v>-748801</v>
      </c>
      <c r="U42" s="57">
        <f t="shared" si="3"/>
        <v>-2697176</v>
      </c>
      <c r="V42" s="57">
        <f t="shared" si="3"/>
        <v>-4194778</v>
      </c>
      <c r="W42" s="57">
        <f t="shared" si="3"/>
        <v>144309998</v>
      </c>
      <c r="X42" s="57">
        <f t="shared" si="3"/>
        <v>118872220</v>
      </c>
      <c r="Y42" s="57">
        <f t="shared" si="3"/>
        <v>25437778</v>
      </c>
      <c r="Z42" s="58">
        <f>+IF(X42&lt;&gt;0,+(Y42/X42)*100,0)</f>
        <v>21.399262165710372</v>
      </c>
      <c r="AA42" s="55">
        <f>SUM(AA38:AA41)</f>
        <v>99161746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78667862</v>
      </c>
      <c r="D44" s="63">
        <f>+D42-D43</f>
        <v>0</v>
      </c>
      <c r="E44" s="64">
        <f t="shared" si="4"/>
        <v>118872218</v>
      </c>
      <c r="F44" s="65">
        <f t="shared" si="4"/>
        <v>99161746</v>
      </c>
      <c r="G44" s="65">
        <f t="shared" si="4"/>
        <v>86087771</v>
      </c>
      <c r="H44" s="65">
        <f t="shared" si="4"/>
        <v>1574007</v>
      </c>
      <c r="I44" s="65">
        <f t="shared" si="4"/>
        <v>-7704846</v>
      </c>
      <c r="J44" s="65">
        <f t="shared" si="4"/>
        <v>79956932</v>
      </c>
      <c r="K44" s="65">
        <f t="shared" si="4"/>
        <v>-5206973</v>
      </c>
      <c r="L44" s="65">
        <f t="shared" si="4"/>
        <v>-5299326</v>
      </c>
      <c r="M44" s="65">
        <f t="shared" si="4"/>
        <v>45919359</v>
      </c>
      <c r="N44" s="65">
        <f t="shared" si="4"/>
        <v>35413060</v>
      </c>
      <c r="O44" s="65">
        <f t="shared" si="4"/>
        <v>-2744686</v>
      </c>
      <c r="P44" s="65">
        <f t="shared" si="4"/>
        <v>-5201070</v>
      </c>
      <c r="Q44" s="65">
        <f t="shared" si="4"/>
        <v>41080540</v>
      </c>
      <c r="R44" s="65">
        <f t="shared" si="4"/>
        <v>33134784</v>
      </c>
      <c r="S44" s="65">
        <f t="shared" si="4"/>
        <v>-748801</v>
      </c>
      <c r="T44" s="65">
        <f t="shared" si="4"/>
        <v>-748801</v>
      </c>
      <c r="U44" s="65">
        <f t="shared" si="4"/>
        <v>-2697176</v>
      </c>
      <c r="V44" s="65">
        <f t="shared" si="4"/>
        <v>-4194778</v>
      </c>
      <c r="W44" s="65">
        <f t="shared" si="4"/>
        <v>144309998</v>
      </c>
      <c r="X44" s="65">
        <f t="shared" si="4"/>
        <v>118872220</v>
      </c>
      <c r="Y44" s="65">
        <f t="shared" si="4"/>
        <v>25437778</v>
      </c>
      <c r="Z44" s="66">
        <f>+IF(X44&lt;&gt;0,+(Y44/X44)*100,0)</f>
        <v>21.399262165710372</v>
      </c>
      <c r="AA44" s="63">
        <f>+AA42-AA43</f>
        <v>99161746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78667862</v>
      </c>
      <c r="D46" s="55">
        <f>SUM(D44:D45)</f>
        <v>0</v>
      </c>
      <c r="E46" s="56">
        <f t="shared" si="5"/>
        <v>118872218</v>
      </c>
      <c r="F46" s="57">
        <f t="shared" si="5"/>
        <v>99161746</v>
      </c>
      <c r="G46" s="57">
        <f t="shared" si="5"/>
        <v>86087771</v>
      </c>
      <c r="H46" s="57">
        <f t="shared" si="5"/>
        <v>1574007</v>
      </c>
      <c r="I46" s="57">
        <f t="shared" si="5"/>
        <v>-7704846</v>
      </c>
      <c r="J46" s="57">
        <f t="shared" si="5"/>
        <v>79956932</v>
      </c>
      <c r="K46" s="57">
        <f t="shared" si="5"/>
        <v>-5206973</v>
      </c>
      <c r="L46" s="57">
        <f t="shared" si="5"/>
        <v>-5299326</v>
      </c>
      <c r="M46" s="57">
        <f t="shared" si="5"/>
        <v>45919359</v>
      </c>
      <c r="N46" s="57">
        <f t="shared" si="5"/>
        <v>35413060</v>
      </c>
      <c r="O46" s="57">
        <f t="shared" si="5"/>
        <v>-2744686</v>
      </c>
      <c r="P46" s="57">
        <f t="shared" si="5"/>
        <v>-5201070</v>
      </c>
      <c r="Q46" s="57">
        <f t="shared" si="5"/>
        <v>41080540</v>
      </c>
      <c r="R46" s="57">
        <f t="shared" si="5"/>
        <v>33134784</v>
      </c>
      <c r="S46" s="57">
        <f t="shared" si="5"/>
        <v>-748801</v>
      </c>
      <c r="T46" s="57">
        <f t="shared" si="5"/>
        <v>-748801</v>
      </c>
      <c r="U46" s="57">
        <f t="shared" si="5"/>
        <v>-2697176</v>
      </c>
      <c r="V46" s="57">
        <f t="shared" si="5"/>
        <v>-4194778</v>
      </c>
      <c r="W46" s="57">
        <f t="shared" si="5"/>
        <v>144309998</v>
      </c>
      <c r="X46" s="57">
        <f t="shared" si="5"/>
        <v>118872220</v>
      </c>
      <c r="Y46" s="57">
        <f t="shared" si="5"/>
        <v>25437778</v>
      </c>
      <c r="Z46" s="58">
        <f>+IF(X46&lt;&gt;0,+(Y46/X46)*100,0)</f>
        <v>21.399262165710372</v>
      </c>
      <c r="AA46" s="55">
        <f>SUM(AA44:AA45)</f>
        <v>99161746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78667862</v>
      </c>
      <c r="D48" s="71">
        <f>SUM(D46:D47)</f>
        <v>0</v>
      </c>
      <c r="E48" s="72">
        <f t="shared" si="6"/>
        <v>118872218</v>
      </c>
      <c r="F48" s="73">
        <f t="shared" si="6"/>
        <v>99161746</v>
      </c>
      <c r="G48" s="73">
        <f t="shared" si="6"/>
        <v>86087771</v>
      </c>
      <c r="H48" s="74">
        <f t="shared" si="6"/>
        <v>1574007</v>
      </c>
      <c r="I48" s="74">
        <f t="shared" si="6"/>
        <v>-7704846</v>
      </c>
      <c r="J48" s="74">
        <f t="shared" si="6"/>
        <v>79956932</v>
      </c>
      <c r="K48" s="74">
        <f t="shared" si="6"/>
        <v>-5206973</v>
      </c>
      <c r="L48" s="74">
        <f t="shared" si="6"/>
        <v>-5299326</v>
      </c>
      <c r="M48" s="73">
        <f t="shared" si="6"/>
        <v>45919359</v>
      </c>
      <c r="N48" s="73">
        <f t="shared" si="6"/>
        <v>35413060</v>
      </c>
      <c r="O48" s="74">
        <f t="shared" si="6"/>
        <v>-2744686</v>
      </c>
      <c r="P48" s="74">
        <f t="shared" si="6"/>
        <v>-5201070</v>
      </c>
      <c r="Q48" s="74">
        <f t="shared" si="6"/>
        <v>41080540</v>
      </c>
      <c r="R48" s="74">
        <f t="shared" si="6"/>
        <v>33134784</v>
      </c>
      <c r="S48" s="74">
        <f t="shared" si="6"/>
        <v>-748801</v>
      </c>
      <c r="T48" s="73">
        <f t="shared" si="6"/>
        <v>-748801</v>
      </c>
      <c r="U48" s="73">
        <f t="shared" si="6"/>
        <v>-2697176</v>
      </c>
      <c r="V48" s="74">
        <f t="shared" si="6"/>
        <v>-4194778</v>
      </c>
      <c r="W48" s="74">
        <f t="shared" si="6"/>
        <v>144309998</v>
      </c>
      <c r="X48" s="74">
        <f t="shared" si="6"/>
        <v>118872220</v>
      </c>
      <c r="Y48" s="74">
        <f t="shared" si="6"/>
        <v>25437778</v>
      </c>
      <c r="Z48" s="75">
        <f>+IF(X48&lt;&gt;0,+(Y48/X48)*100,0)</f>
        <v>21.399262165710372</v>
      </c>
      <c r="AA48" s="76">
        <f>SUM(AA46:AA47)</f>
        <v>99161746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12594085</v>
      </c>
      <c r="D5" s="6">
        <v>0</v>
      </c>
      <c r="E5" s="7">
        <v>13393944</v>
      </c>
      <c r="F5" s="8">
        <v>13393944</v>
      </c>
      <c r="G5" s="8">
        <v>1076083</v>
      </c>
      <c r="H5" s="8">
        <v>2304756</v>
      </c>
      <c r="I5" s="8">
        <v>2299262</v>
      </c>
      <c r="J5" s="8">
        <v>5680101</v>
      </c>
      <c r="K5" s="8">
        <v>2285133</v>
      </c>
      <c r="L5" s="8">
        <v>2280239</v>
      </c>
      <c r="M5" s="8">
        <v>2297220</v>
      </c>
      <c r="N5" s="8">
        <v>6862592</v>
      </c>
      <c r="O5" s="8">
        <v>2289098</v>
      </c>
      <c r="P5" s="8">
        <v>2356967</v>
      </c>
      <c r="Q5" s="8">
        <v>2363395</v>
      </c>
      <c r="R5" s="8">
        <v>7009460</v>
      </c>
      <c r="S5" s="8">
        <v>2365518</v>
      </c>
      <c r="T5" s="8">
        <v>2365518</v>
      </c>
      <c r="U5" s="8">
        <v>0</v>
      </c>
      <c r="V5" s="8">
        <v>4731036</v>
      </c>
      <c r="W5" s="8">
        <v>24283189</v>
      </c>
      <c r="X5" s="8">
        <v>13393944</v>
      </c>
      <c r="Y5" s="8">
        <v>10889245</v>
      </c>
      <c r="Z5" s="2">
        <v>81.3</v>
      </c>
      <c r="AA5" s="6">
        <v>13393944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2564209</v>
      </c>
      <c r="D10" s="6">
        <v>0</v>
      </c>
      <c r="E10" s="7">
        <v>2655000</v>
      </c>
      <c r="F10" s="26">
        <v>2655000</v>
      </c>
      <c r="G10" s="26">
        <v>0</v>
      </c>
      <c r="H10" s="26">
        <v>347768</v>
      </c>
      <c r="I10" s="26">
        <v>243752</v>
      </c>
      <c r="J10" s="26">
        <v>591520</v>
      </c>
      <c r="K10" s="26">
        <v>313370</v>
      </c>
      <c r="L10" s="26">
        <v>96736</v>
      </c>
      <c r="M10" s="26">
        <v>219220</v>
      </c>
      <c r="N10" s="26">
        <v>629326</v>
      </c>
      <c r="O10" s="26">
        <v>139591</v>
      </c>
      <c r="P10" s="26">
        <v>299505</v>
      </c>
      <c r="Q10" s="26">
        <v>278771</v>
      </c>
      <c r="R10" s="26">
        <v>717867</v>
      </c>
      <c r="S10" s="26">
        <v>253843</v>
      </c>
      <c r="T10" s="26">
        <v>260796</v>
      </c>
      <c r="U10" s="26">
        <v>0</v>
      </c>
      <c r="V10" s="26">
        <v>514639</v>
      </c>
      <c r="W10" s="26">
        <v>2453352</v>
      </c>
      <c r="X10" s="26">
        <v>2655000</v>
      </c>
      <c r="Y10" s="26">
        <v>-201648</v>
      </c>
      <c r="Z10" s="27">
        <v>-7.6</v>
      </c>
      <c r="AA10" s="28">
        <v>2655000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269430</v>
      </c>
      <c r="D12" s="6">
        <v>0</v>
      </c>
      <c r="E12" s="7">
        <v>364657</v>
      </c>
      <c r="F12" s="8">
        <v>364657</v>
      </c>
      <c r="G12" s="8">
        <v>22525</v>
      </c>
      <c r="H12" s="8">
        <v>19802</v>
      </c>
      <c r="I12" s="8">
        <v>19802</v>
      </c>
      <c r="J12" s="8">
        <v>62129</v>
      </c>
      <c r="K12" s="8">
        <v>19802</v>
      </c>
      <c r="L12" s="8">
        <v>19802</v>
      </c>
      <c r="M12" s="8">
        <v>19802</v>
      </c>
      <c r="N12" s="8">
        <v>59406</v>
      </c>
      <c r="O12" s="8">
        <v>19802</v>
      </c>
      <c r="P12" s="8">
        <v>17815</v>
      </c>
      <c r="Q12" s="8">
        <v>17815</v>
      </c>
      <c r="R12" s="8">
        <v>55432</v>
      </c>
      <c r="S12" s="8">
        <v>17815</v>
      </c>
      <c r="T12" s="8">
        <v>17815</v>
      </c>
      <c r="U12" s="8">
        <v>0</v>
      </c>
      <c r="V12" s="8">
        <v>35630</v>
      </c>
      <c r="W12" s="8">
        <v>212597</v>
      </c>
      <c r="X12" s="8">
        <v>364657</v>
      </c>
      <c r="Y12" s="8">
        <v>-152060</v>
      </c>
      <c r="Z12" s="2">
        <v>-41.7</v>
      </c>
      <c r="AA12" s="6">
        <v>364657</v>
      </c>
    </row>
    <row r="13" spans="1:27" ht="13.5">
      <c r="A13" s="23" t="s">
        <v>40</v>
      </c>
      <c r="B13" s="29"/>
      <c r="C13" s="6">
        <v>1609882</v>
      </c>
      <c r="D13" s="6">
        <v>0</v>
      </c>
      <c r="E13" s="7">
        <v>1500000</v>
      </c>
      <c r="F13" s="8">
        <v>1500000</v>
      </c>
      <c r="G13" s="8">
        <v>0</v>
      </c>
      <c r="H13" s="8">
        <v>0</v>
      </c>
      <c r="I13" s="8">
        <v>619918</v>
      </c>
      <c r="J13" s="8">
        <v>619918</v>
      </c>
      <c r="K13" s="8">
        <v>0</v>
      </c>
      <c r="L13" s="8">
        <v>0</v>
      </c>
      <c r="M13" s="8">
        <v>697077</v>
      </c>
      <c r="N13" s="8">
        <v>697077</v>
      </c>
      <c r="O13" s="8">
        <v>235737</v>
      </c>
      <c r="P13" s="8">
        <v>0</v>
      </c>
      <c r="Q13" s="8">
        <v>0</v>
      </c>
      <c r="R13" s="8">
        <v>235737</v>
      </c>
      <c r="S13" s="8">
        <v>787021</v>
      </c>
      <c r="T13" s="8">
        <v>787021</v>
      </c>
      <c r="U13" s="8">
        <v>0</v>
      </c>
      <c r="V13" s="8">
        <v>1574042</v>
      </c>
      <c r="W13" s="8">
        <v>3126774</v>
      </c>
      <c r="X13" s="8">
        <v>1500003</v>
      </c>
      <c r="Y13" s="8">
        <v>1626771</v>
      </c>
      <c r="Z13" s="2">
        <v>108.45</v>
      </c>
      <c r="AA13" s="6">
        <v>1500000</v>
      </c>
    </row>
    <row r="14" spans="1:27" ht="13.5">
      <c r="A14" s="23" t="s">
        <v>41</v>
      </c>
      <c r="B14" s="29"/>
      <c r="C14" s="6">
        <v>206333</v>
      </c>
      <c r="D14" s="6">
        <v>0</v>
      </c>
      <c r="E14" s="7">
        <v>125000</v>
      </c>
      <c r="F14" s="8">
        <v>125000</v>
      </c>
      <c r="G14" s="8">
        <v>33837</v>
      </c>
      <c r="H14" s="8">
        <v>0</v>
      </c>
      <c r="I14" s="8">
        <v>18482</v>
      </c>
      <c r="J14" s="8">
        <v>52319</v>
      </c>
      <c r="K14" s="8">
        <v>13344</v>
      </c>
      <c r="L14" s="8">
        <v>44244</v>
      </c>
      <c r="M14" s="8">
        <v>54836</v>
      </c>
      <c r="N14" s="8">
        <v>112424</v>
      </c>
      <c r="O14" s="8">
        <v>66134</v>
      </c>
      <c r="P14" s="8">
        <v>75276</v>
      </c>
      <c r="Q14" s="8">
        <v>80098</v>
      </c>
      <c r="R14" s="8">
        <v>221508</v>
      </c>
      <c r="S14" s="8">
        <v>166458</v>
      </c>
      <c r="T14" s="8">
        <v>264794</v>
      </c>
      <c r="U14" s="8">
        <v>0</v>
      </c>
      <c r="V14" s="8">
        <v>431252</v>
      </c>
      <c r="W14" s="8">
        <v>817503</v>
      </c>
      <c r="X14" s="8">
        <v>125000</v>
      </c>
      <c r="Y14" s="8">
        <v>692503</v>
      </c>
      <c r="Z14" s="2">
        <v>554</v>
      </c>
      <c r="AA14" s="6">
        <v>125000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220000</v>
      </c>
      <c r="F16" s="8">
        <v>220000</v>
      </c>
      <c r="G16" s="8">
        <v>20725</v>
      </c>
      <c r="H16" s="8">
        <v>18650</v>
      </c>
      <c r="I16" s="8">
        <v>15350</v>
      </c>
      <c r="J16" s="8">
        <v>54725</v>
      </c>
      <c r="K16" s="8">
        <v>49169</v>
      </c>
      <c r="L16" s="8">
        <v>32080</v>
      </c>
      <c r="M16" s="8">
        <v>14200</v>
      </c>
      <c r="N16" s="8">
        <v>95449</v>
      </c>
      <c r="O16" s="8">
        <v>24300</v>
      </c>
      <c r="P16" s="8">
        <v>23650</v>
      </c>
      <c r="Q16" s="8">
        <v>31918</v>
      </c>
      <c r="R16" s="8">
        <v>79868</v>
      </c>
      <c r="S16" s="8">
        <v>14400</v>
      </c>
      <c r="T16" s="8">
        <v>18769</v>
      </c>
      <c r="U16" s="8">
        <v>0</v>
      </c>
      <c r="V16" s="8">
        <v>33169</v>
      </c>
      <c r="W16" s="8">
        <v>263211</v>
      </c>
      <c r="X16" s="8">
        <v>220000</v>
      </c>
      <c r="Y16" s="8">
        <v>43211</v>
      </c>
      <c r="Z16" s="2">
        <v>19.64</v>
      </c>
      <c r="AA16" s="6">
        <v>220000</v>
      </c>
    </row>
    <row r="17" spans="1:27" ht="13.5">
      <c r="A17" s="23" t="s">
        <v>44</v>
      </c>
      <c r="B17" s="29"/>
      <c r="C17" s="6">
        <v>2328118</v>
      </c>
      <c r="D17" s="6">
        <v>0</v>
      </c>
      <c r="E17" s="7">
        <v>2867400</v>
      </c>
      <c r="F17" s="8">
        <v>2867400</v>
      </c>
      <c r="G17" s="8">
        <v>0</v>
      </c>
      <c r="H17" s="8">
        <v>207790</v>
      </c>
      <c r="I17" s="8">
        <v>194029</v>
      </c>
      <c r="J17" s="8">
        <v>401819</v>
      </c>
      <c r="K17" s="8">
        <v>186822</v>
      </c>
      <c r="L17" s="8">
        <v>294556</v>
      </c>
      <c r="M17" s="8">
        <v>244951</v>
      </c>
      <c r="N17" s="8">
        <v>726329</v>
      </c>
      <c r="O17" s="8">
        <v>214738</v>
      </c>
      <c r="P17" s="8">
        <v>0</v>
      </c>
      <c r="Q17" s="8">
        <v>246314</v>
      </c>
      <c r="R17" s="8">
        <v>461052</v>
      </c>
      <c r="S17" s="8">
        <v>184028</v>
      </c>
      <c r="T17" s="8">
        <v>246213</v>
      </c>
      <c r="U17" s="8">
        <v>0</v>
      </c>
      <c r="V17" s="8">
        <v>430241</v>
      </c>
      <c r="W17" s="8">
        <v>2019441</v>
      </c>
      <c r="X17" s="8">
        <v>2867400</v>
      </c>
      <c r="Y17" s="8">
        <v>-847959</v>
      </c>
      <c r="Z17" s="2">
        <v>-29.57</v>
      </c>
      <c r="AA17" s="6">
        <v>2867400</v>
      </c>
    </row>
    <row r="18" spans="1:27" ht="13.5">
      <c r="A18" s="25" t="s">
        <v>45</v>
      </c>
      <c r="B18" s="24"/>
      <c r="C18" s="6">
        <v>1952081</v>
      </c>
      <c r="D18" s="6">
        <v>0</v>
      </c>
      <c r="E18" s="7">
        <v>851567</v>
      </c>
      <c r="F18" s="8">
        <v>851567</v>
      </c>
      <c r="G18" s="8">
        <v>392904</v>
      </c>
      <c r="H18" s="8">
        <v>88971</v>
      </c>
      <c r="I18" s="8">
        <v>-10181</v>
      </c>
      <c r="J18" s="8">
        <v>471694</v>
      </c>
      <c r="K18" s="8">
        <v>191136</v>
      </c>
      <c r="L18" s="8">
        <v>191136</v>
      </c>
      <c r="M18" s="8">
        <v>-384256</v>
      </c>
      <c r="N18" s="8">
        <v>-1984</v>
      </c>
      <c r="O18" s="8">
        <v>401523</v>
      </c>
      <c r="P18" s="8">
        <v>19510</v>
      </c>
      <c r="Q18" s="8">
        <v>396911</v>
      </c>
      <c r="R18" s="8">
        <v>817944</v>
      </c>
      <c r="S18" s="8">
        <v>206994</v>
      </c>
      <c r="T18" s="8">
        <v>11729</v>
      </c>
      <c r="U18" s="8">
        <v>0</v>
      </c>
      <c r="V18" s="8">
        <v>218723</v>
      </c>
      <c r="W18" s="8">
        <v>1506377</v>
      </c>
      <c r="X18" s="8">
        <v>851567</v>
      </c>
      <c r="Y18" s="8">
        <v>654810</v>
      </c>
      <c r="Z18" s="2">
        <v>76.89</v>
      </c>
      <c r="AA18" s="6">
        <v>851567</v>
      </c>
    </row>
    <row r="19" spans="1:27" ht="13.5">
      <c r="A19" s="23" t="s">
        <v>46</v>
      </c>
      <c r="B19" s="29"/>
      <c r="C19" s="6">
        <v>68062483</v>
      </c>
      <c r="D19" s="6">
        <v>0</v>
      </c>
      <c r="E19" s="7">
        <v>77054000</v>
      </c>
      <c r="F19" s="8">
        <v>77054000</v>
      </c>
      <c r="G19" s="8">
        <v>28525132</v>
      </c>
      <c r="H19" s="8">
        <v>488804</v>
      </c>
      <c r="I19" s="8">
        <v>405869</v>
      </c>
      <c r="J19" s="8">
        <v>29419805</v>
      </c>
      <c r="K19" s="8">
        <v>804767</v>
      </c>
      <c r="L19" s="8">
        <v>24179606</v>
      </c>
      <c r="M19" s="8">
        <v>219731</v>
      </c>
      <c r="N19" s="8">
        <v>25204104</v>
      </c>
      <c r="O19" s="8">
        <v>598814</v>
      </c>
      <c r="P19" s="8">
        <v>402232</v>
      </c>
      <c r="Q19" s="8">
        <v>726118</v>
      </c>
      <c r="R19" s="8">
        <v>1727164</v>
      </c>
      <c r="S19" s="8">
        <v>133770</v>
      </c>
      <c r="T19" s="8">
        <v>478058</v>
      </c>
      <c r="U19" s="8">
        <v>0</v>
      </c>
      <c r="V19" s="8">
        <v>611828</v>
      </c>
      <c r="W19" s="8">
        <v>56962901</v>
      </c>
      <c r="X19" s="8">
        <v>77054000</v>
      </c>
      <c r="Y19" s="8">
        <v>-20091099</v>
      </c>
      <c r="Z19" s="2">
        <v>-26.07</v>
      </c>
      <c r="AA19" s="6">
        <v>77054000</v>
      </c>
    </row>
    <row r="20" spans="1:27" ht="13.5">
      <c r="A20" s="23" t="s">
        <v>47</v>
      </c>
      <c r="B20" s="29"/>
      <c r="C20" s="6">
        <v>1557005</v>
      </c>
      <c r="D20" s="6">
        <v>0</v>
      </c>
      <c r="E20" s="7">
        <v>1060247</v>
      </c>
      <c r="F20" s="26">
        <v>1060247</v>
      </c>
      <c r="G20" s="26">
        <v>275872</v>
      </c>
      <c r="H20" s="26">
        <v>70611</v>
      </c>
      <c r="I20" s="26">
        <v>155202</v>
      </c>
      <c r="J20" s="26">
        <v>501685</v>
      </c>
      <c r="K20" s="26">
        <v>115359</v>
      </c>
      <c r="L20" s="26">
        <v>68917</v>
      </c>
      <c r="M20" s="26">
        <v>12000656</v>
      </c>
      <c r="N20" s="26">
        <v>12184932</v>
      </c>
      <c r="O20" s="26">
        <v>89034</v>
      </c>
      <c r="P20" s="26">
        <v>50816</v>
      </c>
      <c r="Q20" s="26">
        <v>27089175</v>
      </c>
      <c r="R20" s="26">
        <v>27229025</v>
      </c>
      <c r="S20" s="26">
        <v>84781</v>
      </c>
      <c r="T20" s="26">
        <v>100128</v>
      </c>
      <c r="U20" s="26">
        <v>0</v>
      </c>
      <c r="V20" s="26">
        <v>184909</v>
      </c>
      <c r="W20" s="26">
        <v>40100551</v>
      </c>
      <c r="X20" s="26">
        <v>1060246</v>
      </c>
      <c r="Y20" s="26">
        <v>39040305</v>
      </c>
      <c r="Z20" s="27">
        <v>3682.19</v>
      </c>
      <c r="AA20" s="28">
        <v>1060247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2075000</v>
      </c>
      <c r="F21" s="8">
        <v>2075000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2075000</v>
      </c>
      <c r="Y21" s="8">
        <v>-2075000</v>
      </c>
      <c r="Z21" s="2">
        <v>-100</v>
      </c>
      <c r="AA21" s="6">
        <v>2075000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91143626</v>
      </c>
      <c r="D22" s="33">
        <f>SUM(D5:D21)</f>
        <v>0</v>
      </c>
      <c r="E22" s="34">
        <f t="shared" si="0"/>
        <v>102166815</v>
      </c>
      <c r="F22" s="35">
        <f t="shared" si="0"/>
        <v>102166815</v>
      </c>
      <c r="G22" s="35">
        <f t="shared" si="0"/>
        <v>30347078</v>
      </c>
      <c r="H22" s="35">
        <f t="shared" si="0"/>
        <v>3547152</v>
      </c>
      <c r="I22" s="35">
        <f t="shared" si="0"/>
        <v>3961485</v>
      </c>
      <c r="J22" s="35">
        <f t="shared" si="0"/>
        <v>37855715</v>
      </c>
      <c r="K22" s="35">
        <f t="shared" si="0"/>
        <v>3978902</v>
      </c>
      <c r="L22" s="35">
        <f t="shared" si="0"/>
        <v>27207316</v>
      </c>
      <c r="M22" s="35">
        <f t="shared" si="0"/>
        <v>15383437</v>
      </c>
      <c r="N22" s="35">
        <f t="shared" si="0"/>
        <v>46569655</v>
      </c>
      <c r="O22" s="35">
        <f t="shared" si="0"/>
        <v>4078771</v>
      </c>
      <c r="P22" s="35">
        <f t="shared" si="0"/>
        <v>3245771</v>
      </c>
      <c r="Q22" s="35">
        <f t="shared" si="0"/>
        <v>31230515</v>
      </c>
      <c r="R22" s="35">
        <f t="shared" si="0"/>
        <v>38555057</v>
      </c>
      <c r="S22" s="35">
        <f t="shared" si="0"/>
        <v>4214628</v>
      </c>
      <c r="T22" s="35">
        <f t="shared" si="0"/>
        <v>4550841</v>
      </c>
      <c r="U22" s="35">
        <f t="shared" si="0"/>
        <v>0</v>
      </c>
      <c r="V22" s="35">
        <f t="shared" si="0"/>
        <v>8765469</v>
      </c>
      <c r="W22" s="35">
        <f t="shared" si="0"/>
        <v>131745896</v>
      </c>
      <c r="X22" s="35">
        <f t="shared" si="0"/>
        <v>102166817</v>
      </c>
      <c r="Y22" s="35">
        <f t="shared" si="0"/>
        <v>29579079</v>
      </c>
      <c r="Z22" s="36">
        <f>+IF(X22&lt;&gt;0,+(Y22/X22)*100,0)</f>
        <v>28.951747610968443</v>
      </c>
      <c r="AA22" s="33">
        <f>SUM(AA5:AA21)</f>
        <v>102166815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30704716</v>
      </c>
      <c r="D25" s="6">
        <v>0</v>
      </c>
      <c r="E25" s="7">
        <v>43045251</v>
      </c>
      <c r="F25" s="8">
        <v>43045251</v>
      </c>
      <c r="G25" s="8">
        <v>3260588</v>
      </c>
      <c r="H25" s="8">
        <v>2811469</v>
      </c>
      <c r="I25" s="8">
        <v>2706677</v>
      </c>
      <c r="J25" s="8">
        <v>8778734</v>
      </c>
      <c r="K25" s="8">
        <v>3010538</v>
      </c>
      <c r="L25" s="8">
        <v>3028074</v>
      </c>
      <c r="M25" s="8">
        <v>3034701</v>
      </c>
      <c r="N25" s="8">
        <v>9073313</v>
      </c>
      <c r="O25" s="8">
        <v>2995992</v>
      </c>
      <c r="P25" s="8">
        <v>3010133</v>
      </c>
      <c r="Q25" s="8">
        <v>3026669</v>
      </c>
      <c r="R25" s="8">
        <v>9032794</v>
      </c>
      <c r="S25" s="8">
        <v>2933884</v>
      </c>
      <c r="T25" s="8">
        <v>2941010</v>
      </c>
      <c r="U25" s="8">
        <v>0</v>
      </c>
      <c r="V25" s="8">
        <v>5874894</v>
      </c>
      <c r="W25" s="8">
        <v>32759735</v>
      </c>
      <c r="X25" s="8">
        <v>43045251</v>
      </c>
      <c r="Y25" s="8">
        <v>-10285516</v>
      </c>
      <c r="Z25" s="2">
        <v>-23.89</v>
      </c>
      <c r="AA25" s="6">
        <v>43045251</v>
      </c>
    </row>
    <row r="26" spans="1:27" ht="13.5">
      <c r="A26" s="25" t="s">
        <v>52</v>
      </c>
      <c r="B26" s="24"/>
      <c r="C26" s="6">
        <v>7664592</v>
      </c>
      <c r="D26" s="6">
        <v>0</v>
      </c>
      <c r="E26" s="7">
        <v>8522116</v>
      </c>
      <c r="F26" s="8">
        <v>8522116</v>
      </c>
      <c r="G26" s="8">
        <v>627476</v>
      </c>
      <c r="H26" s="8">
        <v>627491</v>
      </c>
      <c r="I26" s="8">
        <v>627490</v>
      </c>
      <c r="J26" s="8">
        <v>1882457</v>
      </c>
      <c r="K26" s="8">
        <v>627490</v>
      </c>
      <c r="L26" s="8">
        <v>626993</v>
      </c>
      <c r="M26" s="8">
        <v>627013</v>
      </c>
      <c r="N26" s="8">
        <v>1881496</v>
      </c>
      <c r="O26" s="8">
        <v>626993</v>
      </c>
      <c r="P26" s="8">
        <v>609843</v>
      </c>
      <c r="Q26" s="8">
        <v>603441</v>
      </c>
      <c r="R26" s="8">
        <v>1840277</v>
      </c>
      <c r="S26" s="8">
        <v>954163</v>
      </c>
      <c r="T26" s="8">
        <v>655712</v>
      </c>
      <c r="U26" s="8">
        <v>0</v>
      </c>
      <c r="V26" s="8">
        <v>1609875</v>
      </c>
      <c r="W26" s="8">
        <v>7214105</v>
      </c>
      <c r="X26" s="8">
        <v>8522117</v>
      </c>
      <c r="Y26" s="8">
        <v>-1308012</v>
      </c>
      <c r="Z26" s="2">
        <v>-15.35</v>
      </c>
      <c r="AA26" s="6">
        <v>8522116</v>
      </c>
    </row>
    <row r="27" spans="1:27" ht="13.5">
      <c r="A27" s="25" t="s">
        <v>53</v>
      </c>
      <c r="B27" s="24"/>
      <c r="C27" s="6">
        <v>2771424</v>
      </c>
      <c r="D27" s="6">
        <v>0</v>
      </c>
      <c r="E27" s="7">
        <v>3700000</v>
      </c>
      <c r="F27" s="8">
        <v>3700000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3700000</v>
      </c>
      <c r="Y27" s="8">
        <v>-3700000</v>
      </c>
      <c r="Z27" s="2">
        <v>-100</v>
      </c>
      <c r="AA27" s="6">
        <v>3700000</v>
      </c>
    </row>
    <row r="28" spans="1:27" ht="13.5">
      <c r="A28" s="25" t="s">
        <v>54</v>
      </c>
      <c r="B28" s="24"/>
      <c r="C28" s="6">
        <v>24729183</v>
      </c>
      <c r="D28" s="6">
        <v>0</v>
      </c>
      <c r="E28" s="7">
        <v>33000000</v>
      </c>
      <c r="F28" s="8">
        <v>33000000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33000000</v>
      </c>
      <c r="Y28" s="8">
        <v>-33000000</v>
      </c>
      <c r="Z28" s="2">
        <v>-100</v>
      </c>
      <c r="AA28" s="6">
        <v>33000000</v>
      </c>
    </row>
    <row r="29" spans="1:27" ht="13.5">
      <c r="A29" s="25" t="s">
        <v>55</v>
      </c>
      <c r="B29" s="24"/>
      <c r="C29" s="6">
        <v>86022</v>
      </c>
      <c r="D29" s="6">
        <v>0</v>
      </c>
      <c r="E29" s="7">
        <v>78000</v>
      </c>
      <c r="F29" s="8">
        <v>78000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78000</v>
      </c>
      <c r="Y29" s="8">
        <v>-78000</v>
      </c>
      <c r="Z29" s="2">
        <v>-100</v>
      </c>
      <c r="AA29" s="6">
        <v>78000</v>
      </c>
    </row>
    <row r="30" spans="1:27" ht="13.5">
      <c r="A30" s="25" t="s">
        <v>56</v>
      </c>
      <c r="B30" s="24"/>
      <c r="C30" s="6">
        <v>812848</v>
      </c>
      <c r="D30" s="6">
        <v>0</v>
      </c>
      <c r="E30" s="7">
        <v>900000</v>
      </c>
      <c r="F30" s="8">
        <v>900000</v>
      </c>
      <c r="G30" s="8">
        <v>68680</v>
      </c>
      <c r="H30" s="8">
        <v>71768</v>
      </c>
      <c r="I30" s="8">
        <v>0</v>
      </c>
      <c r="J30" s="8">
        <v>140448</v>
      </c>
      <c r="K30" s="8">
        <v>0</v>
      </c>
      <c r="L30" s="8">
        <v>143369</v>
      </c>
      <c r="M30" s="8">
        <v>71990</v>
      </c>
      <c r="N30" s="8">
        <v>215359</v>
      </c>
      <c r="O30" s="8">
        <v>70110</v>
      </c>
      <c r="P30" s="8">
        <v>0</v>
      </c>
      <c r="Q30" s="8">
        <v>137613</v>
      </c>
      <c r="R30" s="8">
        <v>207723</v>
      </c>
      <c r="S30" s="8">
        <v>137613</v>
      </c>
      <c r="T30" s="8">
        <v>0</v>
      </c>
      <c r="U30" s="8">
        <v>0</v>
      </c>
      <c r="V30" s="8">
        <v>137613</v>
      </c>
      <c r="W30" s="8">
        <v>701143</v>
      </c>
      <c r="X30" s="8">
        <v>900000</v>
      </c>
      <c r="Y30" s="8">
        <v>-198857</v>
      </c>
      <c r="Z30" s="2">
        <v>-22.1</v>
      </c>
      <c r="AA30" s="6">
        <v>900000</v>
      </c>
    </row>
    <row r="31" spans="1:27" ht="13.5">
      <c r="A31" s="25" t="s">
        <v>57</v>
      </c>
      <c r="B31" s="24"/>
      <c r="C31" s="6">
        <v>1296906</v>
      </c>
      <c r="D31" s="6">
        <v>0</v>
      </c>
      <c r="E31" s="7">
        <v>2808318</v>
      </c>
      <c r="F31" s="8">
        <v>2808318</v>
      </c>
      <c r="G31" s="8">
        <v>107893</v>
      </c>
      <c r="H31" s="8">
        <v>28675</v>
      </c>
      <c r="I31" s="8">
        <v>66417</v>
      </c>
      <c r="J31" s="8">
        <v>202985</v>
      </c>
      <c r="K31" s="8">
        <v>72400</v>
      </c>
      <c r="L31" s="8">
        <v>22293</v>
      </c>
      <c r="M31" s="8">
        <v>21805</v>
      </c>
      <c r="N31" s="8">
        <v>116498</v>
      </c>
      <c r="O31" s="8">
        <v>157506</v>
      </c>
      <c r="P31" s="8">
        <v>158487</v>
      </c>
      <c r="Q31" s="8">
        <v>46825</v>
      </c>
      <c r="R31" s="8">
        <v>362818</v>
      </c>
      <c r="S31" s="8">
        <v>514959</v>
      </c>
      <c r="T31" s="8">
        <v>260068</v>
      </c>
      <c r="U31" s="8">
        <v>0</v>
      </c>
      <c r="V31" s="8">
        <v>775027</v>
      </c>
      <c r="W31" s="8">
        <v>1457328</v>
      </c>
      <c r="X31" s="8">
        <v>2808318</v>
      </c>
      <c r="Y31" s="8">
        <v>-1350990</v>
      </c>
      <c r="Z31" s="2">
        <v>-48.11</v>
      </c>
      <c r="AA31" s="6">
        <v>2808318</v>
      </c>
    </row>
    <row r="32" spans="1:27" ht="13.5">
      <c r="A32" s="25" t="s">
        <v>58</v>
      </c>
      <c r="B32" s="24"/>
      <c r="C32" s="6">
        <v>5613865</v>
      </c>
      <c r="D32" s="6">
        <v>0</v>
      </c>
      <c r="E32" s="7">
        <v>7426247</v>
      </c>
      <c r="F32" s="8">
        <v>7426247</v>
      </c>
      <c r="G32" s="8">
        <v>527665</v>
      </c>
      <c r="H32" s="8">
        <v>527665</v>
      </c>
      <c r="I32" s="8">
        <v>527665</v>
      </c>
      <c r="J32" s="8">
        <v>1582995</v>
      </c>
      <c r="K32" s="8">
        <v>527665</v>
      </c>
      <c r="L32" s="8">
        <v>169210</v>
      </c>
      <c r="M32" s="8">
        <v>886120</v>
      </c>
      <c r="N32" s="8">
        <v>1582995</v>
      </c>
      <c r="O32" s="8">
        <v>521773</v>
      </c>
      <c r="P32" s="8">
        <v>22105</v>
      </c>
      <c r="Q32" s="8">
        <v>1091701</v>
      </c>
      <c r="R32" s="8">
        <v>1635579</v>
      </c>
      <c r="S32" s="8">
        <v>822318</v>
      </c>
      <c r="T32" s="8">
        <v>594652</v>
      </c>
      <c r="U32" s="8">
        <v>0</v>
      </c>
      <c r="V32" s="8">
        <v>1416970</v>
      </c>
      <c r="W32" s="8">
        <v>6218539</v>
      </c>
      <c r="X32" s="8">
        <v>7426247</v>
      </c>
      <c r="Y32" s="8">
        <v>-1207708</v>
      </c>
      <c r="Z32" s="2">
        <v>-16.26</v>
      </c>
      <c r="AA32" s="6">
        <v>7426247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20808888</v>
      </c>
      <c r="D34" s="6">
        <v>0</v>
      </c>
      <c r="E34" s="7">
        <v>33226683</v>
      </c>
      <c r="F34" s="8">
        <v>33226683</v>
      </c>
      <c r="G34" s="8">
        <v>28073</v>
      </c>
      <c r="H34" s="8">
        <v>1465925</v>
      </c>
      <c r="I34" s="8">
        <v>2079942</v>
      </c>
      <c r="J34" s="8">
        <v>3573940</v>
      </c>
      <c r="K34" s="8">
        <v>3194869</v>
      </c>
      <c r="L34" s="8">
        <v>1262346</v>
      </c>
      <c r="M34" s="8">
        <v>1542948</v>
      </c>
      <c r="N34" s="8">
        <v>6000163</v>
      </c>
      <c r="O34" s="8">
        <v>1614149</v>
      </c>
      <c r="P34" s="8">
        <v>1435640</v>
      </c>
      <c r="Q34" s="8">
        <v>2867825</v>
      </c>
      <c r="R34" s="8">
        <v>5917614</v>
      </c>
      <c r="S34" s="8">
        <v>3088717</v>
      </c>
      <c r="T34" s="8">
        <v>2390681</v>
      </c>
      <c r="U34" s="8">
        <v>0</v>
      </c>
      <c r="V34" s="8">
        <v>5479398</v>
      </c>
      <c r="W34" s="8">
        <v>20971115</v>
      </c>
      <c r="X34" s="8">
        <v>33226731</v>
      </c>
      <c r="Y34" s="8">
        <v>-12255616</v>
      </c>
      <c r="Z34" s="2">
        <v>-36.88</v>
      </c>
      <c r="AA34" s="6">
        <v>33226683</v>
      </c>
    </row>
    <row r="35" spans="1:27" ht="13.5">
      <c r="A35" s="23" t="s">
        <v>61</v>
      </c>
      <c r="B35" s="29"/>
      <c r="C35" s="6">
        <v>11035271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105523715</v>
      </c>
      <c r="D36" s="33">
        <f>SUM(D25:D35)</f>
        <v>0</v>
      </c>
      <c r="E36" s="34">
        <f t="shared" si="1"/>
        <v>132706615</v>
      </c>
      <c r="F36" s="35">
        <f t="shared" si="1"/>
        <v>132706615</v>
      </c>
      <c r="G36" s="35">
        <f t="shared" si="1"/>
        <v>4620375</v>
      </c>
      <c r="H36" s="35">
        <f t="shared" si="1"/>
        <v>5532993</v>
      </c>
      <c r="I36" s="35">
        <f t="shared" si="1"/>
        <v>6008191</v>
      </c>
      <c r="J36" s="35">
        <f t="shared" si="1"/>
        <v>16161559</v>
      </c>
      <c r="K36" s="35">
        <f t="shared" si="1"/>
        <v>7432962</v>
      </c>
      <c r="L36" s="35">
        <f t="shared" si="1"/>
        <v>5252285</v>
      </c>
      <c r="M36" s="35">
        <f t="shared" si="1"/>
        <v>6184577</v>
      </c>
      <c r="N36" s="35">
        <f t="shared" si="1"/>
        <v>18869824</v>
      </c>
      <c r="O36" s="35">
        <f t="shared" si="1"/>
        <v>5986523</v>
      </c>
      <c r="P36" s="35">
        <f t="shared" si="1"/>
        <v>5236208</v>
      </c>
      <c r="Q36" s="35">
        <f t="shared" si="1"/>
        <v>7774074</v>
      </c>
      <c r="R36" s="35">
        <f t="shared" si="1"/>
        <v>18996805</v>
      </c>
      <c r="S36" s="35">
        <f t="shared" si="1"/>
        <v>8451654</v>
      </c>
      <c r="T36" s="35">
        <f t="shared" si="1"/>
        <v>6842123</v>
      </c>
      <c r="U36" s="35">
        <f t="shared" si="1"/>
        <v>0</v>
      </c>
      <c r="V36" s="35">
        <f t="shared" si="1"/>
        <v>15293777</v>
      </c>
      <c r="W36" s="35">
        <f t="shared" si="1"/>
        <v>69321965</v>
      </c>
      <c r="X36" s="35">
        <f t="shared" si="1"/>
        <v>132706664</v>
      </c>
      <c r="Y36" s="35">
        <f t="shared" si="1"/>
        <v>-63384699</v>
      </c>
      <c r="Z36" s="36">
        <f>+IF(X36&lt;&gt;0,+(Y36/X36)*100,0)</f>
        <v>-47.76301135864586</v>
      </c>
      <c r="AA36" s="33">
        <f>SUM(AA25:AA35)</f>
        <v>132706615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-14380089</v>
      </c>
      <c r="D38" s="46">
        <f>+D22-D36</f>
        <v>0</v>
      </c>
      <c r="E38" s="47">
        <f t="shared" si="2"/>
        <v>-30539800</v>
      </c>
      <c r="F38" s="48">
        <f t="shared" si="2"/>
        <v>-30539800</v>
      </c>
      <c r="G38" s="48">
        <f t="shared" si="2"/>
        <v>25726703</v>
      </c>
      <c r="H38" s="48">
        <f t="shared" si="2"/>
        <v>-1985841</v>
      </c>
      <c r="I38" s="48">
        <f t="shared" si="2"/>
        <v>-2046706</v>
      </c>
      <c r="J38" s="48">
        <f t="shared" si="2"/>
        <v>21694156</v>
      </c>
      <c r="K38" s="48">
        <f t="shared" si="2"/>
        <v>-3454060</v>
      </c>
      <c r="L38" s="48">
        <f t="shared" si="2"/>
        <v>21955031</v>
      </c>
      <c r="M38" s="48">
        <f t="shared" si="2"/>
        <v>9198860</v>
      </c>
      <c r="N38" s="48">
        <f t="shared" si="2"/>
        <v>27699831</v>
      </c>
      <c r="O38" s="48">
        <f t="shared" si="2"/>
        <v>-1907752</v>
      </c>
      <c r="P38" s="48">
        <f t="shared" si="2"/>
        <v>-1990437</v>
      </c>
      <c r="Q38" s="48">
        <f t="shared" si="2"/>
        <v>23456441</v>
      </c>
      <c r="R38" s="48">
        <f t="shared" si="2"/>
        <v>19558252</v>
      </c>
      <c r="S38" s="48">
        <f t="shared" si="2"/>
        <v>-4237026</v>
      </c>
      <c r="T38" s="48">
        <f t="shared" si="2"/>
        <v>-2291282</v>
      </c>
      <c r="U38" s="48">
        <f t="shared" si="2"/>
        <v>0</v>
      </c>
      <c r="V38" s="48">
        <f t="shared" si="2"/>
        <v>-6528308</v>
      </c>
      <c r="W38" s="48">
        <f t="shared" si="2"/>
        <v>62423931</v>
      </c>
      <c r="X38" s="48">
        <f>IF(F22=F36,0,X22-X36)</f>
        <v>-30539847</v>
      </c>
      <c r="Y38" s="48">
        <f t="shared" si="2"/>
        <v>92963778</v>
      </c>
      <c r="Z38" s="49">
        <f>+IF(X38&lt;&gt;0,+(Y38/X38)*100,0)</f>
        <v>-304.40158393720833</v>
      </c>
      <c r="AA38" s="46">
        <f>+AA22-AA36</f>
        <v>-30539800</v>
      </c>
    </row>
    <row r="39" spans="1:27" ht="13.5">
      <c r="A39" s="23" t="s">
        <v>64</v>
      </c>
      <c r="B39" s="29"/>
      <c r="C39" s="6">
        <v>27869161</v>
      </c>
      <c r="D39" s="6">
        <v>0</v>
      </c>
      <c r="E39" s="7">
        <v>25309000</v>
      </c>
      <c r="F39" s="8">
        <v>25309000</v>
      </c>
      <c r="G39" s="8">
        <v>1721727</v>
      </c>
      <c r="H39" s="8">
        <v>1337807</v>
      </c>
      <c r="I39" s="8">
        <v>1223216</v>
      </c>
      <c r="J39" s="8">
        <v>4282750</v>
      </c>
      <c r="K39" s="8">
        <v>3319686</v>
      </c>
      <c r="L39" s="8">
        <v>329562</v>
      </c>
      <c r="M39" s="8">
        <v>640729</v>
      </c>
      <c r="N39" s="8">
        <v>4289977</v>
      </c>
      <c r="O39" s="8">
        <v>4300540</v>
      </c>
      <c r="P39" s="8">
        <v>3164436</v>
      </c>
      <c r="Q39" s="8">
        <v>7480823</v>
      </c>
      <c r="R39" s="8">
        <v>14945799</v>
      </c>
      <c r="S39" s="8">
        <v>4568044</v>
      </c>
      <c r="T39" s="8">
        <v>2598994</v>
      </c>
      <c r="U39" s="8">
        <v>0</v>
      </c>
      <c r="V39" s="8">
        <v>7167038</v>
      </c>
      <c r="W39" s="8">
        <v>30685564</v>
      </c>
      <c r="X39" s="8">
        <v>25309000</v>
      </c>
      <c r="Y39" s="8">
        <v>5376564</v>
      </c>
      <c r="Z39" s="2">
        <v>21.24</v>
      </c>
      <c r="AA39" s="6">
        <v>25309000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13489072</v>
      </c>
      <c r="D42" s="55">
        <f>SUM(D38:D41)</f>
        <v>0</v>
      </c>
      <c r="E42" s="56">
        <f t="shared" si="3"/>
        <v>-5230800</v>
      </c>
      <c r="F42" s="57">
        <f t="shared" si="3"/>
        <v>-5230800</v>
      </c>
      <c r="G42" s="57">
        <f t="shared" si="3"/>
        <v>27448430</v>
      </c>
      <c r="H42" s="57">
        <f t="shared" si="3"/>
        <v>-648034</v>
      </c>
      <c r="I42" s="57">
        <f t="shared" si="3"/>
        <v>-823490</v>
      </c>
      <c r="J42" s="57">
        <f t="shared" si="3"/>
        <v>25976906</v>
      </c>
      <c r="K42" s="57">
        <f t="shared" si="3"/>
        <v>-134374</v>
      </c>
      <c r="L42" s="57">
        <f t="shared" si="3"/>
        <v>22284593</v>
      </c>
      <c r="M42" s="57">
        <f t="shared" si="3"/>
        <v>9839589</v>
      </c>
      <c r="N42" s="57">
        <f t="shared" si="3"/>
        <v>31989808</v>
      </c>
      <c r="O42" s="57">
        <f t="shared" si="3"/>
        <v>2392788</v>
      </c>
      <c r="P42" s="57">
        <f t="shared" si="3"/>
        <v>1173999</v>
      </c>
      <c r="Q42" s="57">
        <f t="shared" si="3"/>
        <v>30937264</v>
      </c>
      <c r="R42" s="57">
        <f t="shared" si="3"/>
        <v>34504051</v>
      </c>
      <c r="S42" s="57">
        <f t="shared" si="3"/>
        <v>331018</v>
      </c>
      <c r="T42" s="57">
        <f t="shared" si="3"/>
        <v>307712</v>
      </c>
      <c r="U42" s="57">
        <f t="shared" si="3"/>
        <v>0</v>
      </c>
      <c r="V42" s="57">
        <f t="shared" si="3"/>
        <v>638730</v>
      </c>
      <c r="W42" s="57">
        <f t="shared" si="3"/>
        <v>93109495</v>
      </c>
      <c r="X42" s="57">
        <f t="shared" si="3"/>
        <v>-5230847</v>
      </c>
      <c r="Y42" s="57">
        <f t="shared" si="3"/>
        <v>98340342</v>
      </c>
      <c r="Z42" s="58">
        <f>+IF(X42&lt;&gt;0,+(Y42/X42)*100,0)</f>
        <v>-1880.0079987046074</v>
      </c>
      <c r="AA42" s="55">
        <f>SUM(AA38:AA41)</f>
        <v>-5230800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13489072</v>
      </c>
      <c r="D44" s="63">
        <f>+D42-D43</f>
        <v>0</v>
      </c>
      <c r="E44" s="64">
        <f t="shared" si="4"/>
        <v>-5230800</v>
      </c>
      <c r="F44" s="65">
        <f t="shared" si="4"/>
        <v>-5230800</v>
      </c>
      <c r="G44" s="65">
        <f t="shared" si="4"/>
        <v>27448430</v>
      </c>
      <c r="H44" s="65">
        <f t="shared" si="4"/>
        <v>-648034</v>
      </c>
      <c r="I44" s="65">
        <f t="shared" si="4"/>
        <v>-823490</v>
      </c>
      <c r="J44" s="65">
        <f t="shared" si="4"/>
        <v>25976906</v>
      </c>
      <c r="K44" s="65">
        <f t="shared" si="4"/>
        <v>-134374</v>
      </c>
      <c r="L44" s="65">
        <f t="shared" si="4"/>
        <v>22284593</v>
      </c>
      <c r="M44" s="65">
        <f t="shared" si="4"/>
        <v>9839589</v>
      </c>
      <c r="N44" s="65">
        <f t="shared" si="4"/>
        <v>31989808</v>
      </c>
      <c r="O44" s="65">
        <f t="shared" si="4"/>
        <v>2392788</v>
      </c>
      <c r="P44" s="65">
        <f t="shared" si="4"/>
        <v>1173999</v>
      </c>
      <c r="Q44" s="65">
        <f t="shared" si="4"/>
        <v>30937264</v>
      </c>
      <c r="R44" s="65">
        <f t="shared" si="4"/>
        <v>34504051</v>
      </c>
      <c r="S44" s="65">
        <f t="shared" si="4"/>
        <v>331018</v>
      </c>
      <c r="T44" s="65">
        <f t="shared" si="4"/>
        <v>307712</v>
      </c>
      <c r="U44" s="65">
        <f t="shared" si="4"/>
        <v>0</v>
      </c>
      <c r="V44" s="65">
        <f t="shared" si="4"/>
        <v>638730</v>
      </c>
      <c r="W44" s="65">
        <f t="shared" si="4"/>
        <v>93109495</v>
      </c>
      <c r="X44" s="65">
        <f t="shared" si="4"/>
        <v>-5230847</v>
      </c>
      <c r="Y44" s="65">
        <f t="shared" si="4"/>
        <v>98340342</v>
      </c>
      <c r="Z44" s="66">
        <f>+IF(X44&lt;&gt;0,+(Y44/X44)*100,0)</f>
        <v>-1880.0079987046074</v>
      </c>
      <c r="AA44" s="63">
        <f>+AA42-AA43</f>
        <v>-5230800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13489072</v>
      </c>
      <c r="D46" s="55">
        <f>SUM(D44:D45)</f>
        <v>0</v>
      </c>
      <c r="E46" s="56">
        <f t="shared" si="5"/>
        <v>-5230800</v>
      </c>
      <c r="F46" s="57">
        <f t="shared" si="5"/>
        <v>-5230800</v>
      </c>
      <c r="G46" s="57">
        <f t="shared" si="5"/>
        <v>27448430</v>
      </c>
      <c r="H46" s="57">
        <f t="shared" si="5"/>
        <v>-648034</v>
      </c>
      <c r="I46" s="57">
        <f t="shared" si="5"/>
        <v>-823490</v>
      </c>
      <c r="J46" s="57">
        <f t="shared" si="5"/>
        <v>25976906</v>
      </c>
      <c r="K46" s="57">
        <f t="shared" si="5"/>
        <v>-134374</v>
      </c>
      <c r="L46" s="57">
        <f t="shared" si="5"/>
        <v>22284593</v>
      </c>
      <c r="M46" s="57">
        <f t="shared" si="5"/>
        <v>9839589</v>
      </c>
      <c r="N46" s="57">
        <f t="shared" si="5"/>
        <v>31989808</v>
      </c>
      <c r="O46" s="57">
        <f t="shared" si="5"/>
        <v>2392788</v>
      </c>
      <c r="P46" s="57">
        <f t="shared" si="5"/>
        <v>1173999</v>
      </c>
      <c r="Q46" s="57">
        <f t="shared" si="5"/>
        <v>30937264</v>
      </c>
      <c r="R46" s="57">
        <f t="shared" si="5"/>
        <v>34504051</v>
      </c>
      <c r="S46" s="57">
        <f t="shared" si="5"/>
        <v>331018</v>
      </c>
      <c r="T46" s="57">
        <f t="shared" si="5"/>
        <v>307712</v>
      </c>
      <c r="U46" s="57">
        <f t="shared" si="5"/>
        <v>0</v>
      </c>
      <c r="V46" s="57">
        <f t="shared" si="5"/>
        <v>638730</v>
      </c>
      <c r="W46" s="57">
        <f t="shared" si="5"/>
        <v>93109495</v>
      </c>
      <c r="X46" s="57">
        <f t="shared" si="5"/>
        <v>-5230847</v>
      </c>
      <c r="Y46" s="57">
        <f t="shared" si="5"/>
        <v>98340342</v>
      </c>
      <c r="Z46" s="58">
        <f>+IF(X46&lt;&gt;0,+(Y46/X46)*100,0)</f>
        <v>-1880.0079987046074</v>
      </c>
      <c r="AA46" s="55">
        <f>SUM(AA44:AA45)</f>
        <v>-5230800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13489072</v>
      </c>
      <c r="D48" s="71">
        <f>SUM(D46:D47)</f>
        <v>0</v>
      </c>
      <c r="E48" s="72">
        <f t="shared" si="6"/>
        <v>-5230800</v>
      </c>
      <c r="F48" s="73">
        <f t="shared" si="6"/>
        <v>-5230800</v>
      </c>
      <c r="G48" s="73">
        <f t="shared" si="6"/>
        <v>27448430</v>
      </c>
      <c r="H48" s="74">
        <f t="shared" si="6"/>
        <v>-648034</v>
      </c>
      <c r="I48" s="74">
        <f t="shared" si="6"/>
        <v>-823490</v>
      </c>
      <c r="J48" s="74">
        <f t="shared" si="6"/>
        <v>25976906</v>
      </c>
      <c r="K48" s="74">
        <f t="shared" si="6"/>
        <v>-134374</v>
      </c>
      <c r="L48" s="74">
        <f t="shared" si="6"/>
        <v>22284593</v>
      </c>
      <c r="M48" s="73">
        <f t="shared" si="6"/>
        <v>9839589</v>
      </c>
      <c r="N48" s="73">
        <f t="shared" si="6"/>
        <v>31989808</v>
      </c>
      <c r="O48" s="74">
        <f t="shared" si="6"/>
        <v>2392788</v>
      </c>
      <c r="P48" s="74">
        <f t="shared" si="6"/>
        <v>1173999</v>
      </c>
      <c r="Q48" s="74">
        <f t="shared" si="6"/>
        <v>30937264</v>
      </c>
      <c r="R48" s="74">
        <f t="shared" si="6"/>
        <v>34504051</v>
      </c>
      <c r="S48" s="74">
        <f t="shared" si="6"/>
        <v>331018</v>
      </c>
      <c r="T48" s="73">
        <f t="shared" si="6"/>
        <v>307712</v>
      </c>
      <c r="U48" s="73">
        <f t="shared" si="6"/>
        <v>0</v>
      </c>
      <c r="V48" s="74">
        <f t="shared" si="6"/>
        <v>638730</v>
      </c>
      <c r="W48" s="74">
        <f t="shared" si="6"/>
        <v>93109495</v>
      </c>
      <c r="X48" s="74">
        <f t="shared" si="6"/>
        <v>-5230847</v>
      </c>
      <c r="Y48" s="74">
        <f t="shared" si="6"/>
        <v>98340342</v>
      </c>
      <c r="Z48" s="75">
        <f>+IF(X48&lt;&gt;0,+(Y48/X48)*100,0)</f>
        <v>-1880.0079987046074</v>
      </c>
      <c r="AA48" s="76">
        <f>SUM(AA46:AA47)</f>
        <v>-5230800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27774000</v>
      </c>
      <c r="D5" s="6">
        <v>0</v>
      </c>
      <c r="E5" s="7">
        <v>29100000</v>
      </c>
      <c r="F5" s="8">
        <v>30000000</v>
      </c>
      <c r="G5" s="8">
        <v>2574515</v>
      </c>
      <c r="H5" s="8">
        <v>2587878</v>
      </c>
      <c r="I5" s="8">
        <v>2350201</v>
      </c>
      <c r="J5" s="8">
        <v>7512594</v>
      </c>
      <c r="K5" s="8">
        <v>2580449</v>
      </c>
      <c r="L5" s="8">
        <v>2474240</v>
      </c>
      <c r="M5" s="8">
        <v>2476083</v>
      </c>
      <c r="N5" s="8">
        <v>7530772</v>
      </c>
      <c r="O5" s="8">
        <v>2532038</v>
      </c>
      <c r="P5" s="8">
        <v>2654218</v>
      </c>
      <c r="Q5" s="8">
        <v>2204069</v>
      </c>
      <c r="R5" s="8">
        <v>7390325</v>
      </c>
      <c r="S5" s="8">
        <v>2627400</v>
      </c>
      <c r="T5" s="8">
        <v>2647226</v>
      </c>
      <c r="U5" s="8">
        <v>2663746</v>
      </c>
      <c r="V5" s="8">
        <v>7938372</v>
      </c>
      <c r="W5" s="8">
        <v>30372063</v>
      </c>
      <c r="X5" s="8">
        <v>29100000</v>
      </c>
      <c r="Y5" s="8">
        <v>1272063</v>
      </c>
      <c r="Z5" s="2">
        <v>4.37</v>
      </c>
      <c r="AA5" s="6">
        <v>30000000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78216863</v>
      </c>
      <c r="D7" s="6">
        <v>0</v>
      </c>
      <c r="E7" s="7">
        <v>82600000</v>
      </c>
      <c r="F7" s="8">
        <v>85800000</v>
      </c>
      <c r="G7" s="8">
        <v>6084364</v>
      </c>
      <c r="H7" s="8">
        <v>5575154</v>
      </c>
      <c r="I7" s="8">
        <v>7002820</v>
      </c>
      <c r="J7" s="8">
        <v>18662338</v>
      </c>
      <c r="K7" s="8">
        <v>7587309</v>
      </c>
      <c r="L7" s="8">
        <v>5926700</v>
      </c>
      <c r="M7" s="8">
        <v>7614905</v>
      </c>
      <c r="N7" s="8">
        <v>21128914</v>
      </c>
      <c r="O7" s="8">
        <v>6327084</v>
      </c>
      <c r="P7" s="8">
        <v>6258828</v>
      </c>
      <c r="Q7" s="8">
        <v>6402620</v>
      </c>
      <c r="R7" s="8">
        <v>18988532</v>
      </c>
      <c r="S7" s="8">
        <v>6885774</v>
      </c>
      <c r="T7" s="8">
        <v>6723954</v>
      </c>
      <c r="U7" s="8">
        <v>7544266</v>
      </c>
      <c r="V7" s="8">
        <v>21153994</v>
      </c>
      <c r="W7" s="8">
        <v>79933778</v>
      </c>
      <c r="X7" s="8">
        <v>82600000</v>
      </c>
      <c r="Y7" s="8">
        <v>-2666222</v>
      </c>
      <c r="Z7" s="2">
        <v>-3.23</v>
      </c>
      <c r="AA7" s="6">
        <v>85800000</v>
      </c>
    </row>
    <row r="8" spans="1:27" ht="13.5">
      <c r="A8" s="25" t="s">
        <v>35</v>
      </c>
      <c r="B8" s="24"/>
      <c r="C8" s="6">
        <v>27616138</v>
      </c>
      <c r="D8" s="6">
        <v>0</v>
      </c>
      <c r="E8" s="7">
        <v>37500000</v>
      </c>
      <c r="F8" s="8">
        <v>37500000</v>
      </c>
      <c r="G8" s="8">
        <v>3402479</v>
      </c>
      <c r="H8" s="8">
        <v>2615603</v>
      </c>
      <c r="I8" s="8">
        <v>3403758</v>
      </c>
      <c r="J8" s="8">
        <v>9421840</v>
      </c>
      <c r="K8" s="8">
        <v>3734160</v>
      </c>
      <c r="L8" s="8">
        <v>2973785</v>
      </c>
      <c r="M8" s="8">
        <v>2757171</v>
      </c>
      <c r="N8" s="8">
        <v>9465116</v>
      </c>
      <c r="O8" s="8">
        <v>3004203</v>
      </c>
      <c r="P8" s="8">
        <v>2948267</v>
      </c>
      <c r="Q8" s="8">
        <v>3202472</v>
      </c>
      <c r="R8" s="8">
        <v>9154942</v>
      </c>
      <c r="S8" s="8">
        <v>2794265</v>
      </c>
      <c r="T8" s="8">
        <v>2594745</v>
      </c>
      <c r="U8" s="8">
        <v>2549602</v>
      </c>
      <c r="V8" s="8">
        <v>7938612</v>
      </c>
      <c r="W8" s="8">
        <v>35980510</v>
      </c>
      <c r="X8" s="8">
        <v>37500000</v>
      </c>
      <c r="Y8" s="8">
        <v>-1519490</v>
      </c>
      <c r="Z8" s="2">
        <v>-4.05</v>
      </c>
      <c r="AA8" s="6">
        <v>37500000</v>
      </c>
    </row>
    <row r="9" spans="1:27" ht="13.5">
      <c r="A9" s="25" t="s">
        <v>36</v>
      </c>
      <c r="B9" s="24"/>
      <c r="C9" s="6">
        <v>10680050</v>
      </c>
      <c r="D9" s="6">
        <v>0</v>
      </c>
      <c r="E9" s="7">
        <v>11000000</v>
      </c>
      <c r="F9" s="8">
        <v>11000000</v>
      </c>
      <c r="G9" s="8">
        <v>924318</v>
      </c>
      <c r="H9" s="8">
        <v>924513</v>
      </c>
      <c r="I9" s="8">
        <v>926366</v>
      </c>
      <c r="J9" s="8">
        <v>2775197</v>
      </c>
      <c r="K9" s="8">
        <v>742522</v>
      </c>
      <c r="L9" s="8">
        <v>917889</v>
      </c>
      <c r="M9" s="8">
        <v>924652</v>
      </c>
      <c r="N9" s="8">
        <v>2585063</v>
      </c>
      <c r="O9" s="8">
        <v>926306</v>
      </c>
      <c r="P9" s="8">
        <v>923835</v>
      </c>
      <c r="Q9" s="8">
        <v>926785</v>
      </c>
      <c r="R9" s="8">
        <v>2776926</v>
      </c>
      <c r="S9" s="8">
        <v>925029</v>
      </c>
      <c r="T9" s="8">
        <v>927771</v>
      </c>
      <c r="U9" s="8">
        <v>927588</v>
      </c>
      <c r="V9" s="8">
        <v>2780388</v>
      </c>
      <c r="W9" s="8">
        <v>10917574</v>
      </c>
      <c r="X9" s="8">
        <v>11000000</v>
      </c>
      <c r="Y9" s="8">
        <v>-82426</v>
      </c>
      <c r="Z9" s="2">
        <v>-0.75</v>
      </c>
      <c r="AA9" s="6">
        <v>11000000</v>
      </c>
    </row>
    <row r="10" spans="1:27" ht="13.5">
      <c r="A10" s="25" t="s">
        <v>37</v>
      </c>
      <c r="B10" s="24"/>
      <c r="C10" s="6">
        <v>6256184</v>
      </c>
      <c r="D10" s="6">
        <v>0</v>
      </c>
      <c r="E10" s="7">
        <v>6900000</v>
      </c>
      <c r="F10" s="26">
        <v>6900000</v>
      </c>
      <c r="G10" s="26">
        <v>572928</v>
      </c>
      <c r="H10" s="26">
        <v>569949</v>
      </c>
      <c r="I10" s="26">
        <v>567753</v>
      </c>
      <c r="J10" s="26">
        <v>1710630</v>
      </c>
      <c r="K10" s="26">
        <v>566203</v>
      </c>
      <c r="L10" s="26">
        <v>567534</v>
      </c>
      <c r="M10" s="26">
        <v>570608</v>
      </c>
      <c r="N10" s="26">
        <v>1704345</v>
      </c>
      <c r="O10" s="26">
        <v>565238</v>
      </c>
      <c r="P10" s="26">
        <v>568234</v>
      </c>
      <c r="Q10" s="26">
        <v>567332</v>
      </c>
      <c r="R10" s="26">
        <v>1700804</v>
      </c>
      <c r="S10" s="26">
        <v>563608</v>
      </c>
      <c r="T10" s="26">
        <v>586371</v>
      </c>
      <c r="U10" s="26">
        <v>587273</v>
      </c>
      <c r="V10" s="26">
        <v>1737252</v>
      </c>
      <c r="W10" s="26">
        <v>6853031</v>
      </c>
      <c r="X10" s="26">
        <v>6900000</v>
      </c>
      <c r="Y10" s="26">
        <v>-46969</v>
      </c>
      <c r="Z10" s="27">
        <v>-0.68</v>
      </c>
      <c r="AA10" s="28">
        <v>6900000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558024</v>
      </c>
      <c r="D12" s="6">
        <v>0</v>
      </c>
      <c r="E12" s="7">
        <v>65580</v>
      </c>
      <c r="F12" s="8">
        <v>222620</v>
      </c>
      <c r="G12" s="8">
        <v>67224</v>
      </c>
      <c r="H12" s="8">
        <v>20055</v>
      </c>
      <c r="I12" s="8">
        <v>20342</v>
      </c>
      <c r="J12" s="8">
        <v>107621</v>
      </c>
      <c r="K12" s="8">
        <v>8808</v>
      </c>
      <c r="L12" s="8">
        <v>7607</v>
      </c>
      <c r="M12" s="8">
        <v>9411</v>
      </c>
      <c r="N12" s="8">
        <v>25826</v>
      </c>
      <c r="O12" s="8">
        <v>8087</v>
      </c>
      <c r="P12" s="8">
        <v>12909</v>
      </c>
      <c r="Q12" s="8">
        <v>9449</v>
      </c>
      <c r="R12" s="8">
        <v>30445</v>
      </c>
      <c r="S12" s="8">
        <v>10211</v>
      </c>
      <c r="T12" s="8">
        <v>7835</v>
      </c>
      <c r="U12" s="8">
        <v>8383</v>
      </c>
      <c r="V12" s="8">
        <v>26429</v>
      </c>
      <c r="W12" s="8">
        <v>190321</v>
      </c>
      <c r="X12" s="8">
        <v>65576</v>
      </c>
      <c r="Y12" s="8">
        <v>124745</v>
      </c>
      <c r="Z12" s="2">
        <v>190.23</v>
      </c>
      <c r="AA12" s="6">
        <v>222620</v>
      </c>
    </row>
    <row r="13" spans="1:27" ht="13.5">
      <c r="A13" s="23" t="s">
        <v>40</v>
      </c>
      <c r="B13" s="29"/>
      <c r="C13" s="6">
        <v>2712028</v>
      </c>
      <c r="D13" s="6">
        <v>0</v>
      </c>
      <c r="E13" s="7">
        <v>2400000</v>
      </c>
      <c r="F13" s="8">
        <v>2400000</v>
      </c>
      <c r="G13" s="8">
        <v>96467</v>
      </c>
      <c r="H13" s="8">
        <v>260849</v>
      </c>
      <c r="I13" s="8">
        <v>129210</v>
      </c>
      <c r="J13" s="8">
        <v>486526</v>
      </c>
      <c r="K13" s="8">
        <v>130987</v>
      </c>
      <c r="L13" s="8">
        <v>0</v>
      </c>
      <c r="M13" s="8">
        <v>189903</v>
      </c>
      <c r="N13" s="8">
        <v>320890</v>
      </c>
      <c r="O13" s="8">
        <v>90792</v>
      </c>
      <c r="P13" s="8">
        <v>83205</v>
      </c>
      <c r="Q13" s="8">
        <v>90693</v>
      </c>
      <c r="R13" s="8">
        <v>264690</v>
      </c>
      <c r="S13" s="8">
        <v>89272</v>
      </c>
      <c r="T13" s="8">
        <v>447279</v>
      </c>
      <c r="U13" s="8">
        <v>96663</v>
      </c>
      <c r="V13" s="8">
        <v>633214</v>
      </c>
      <c r="W13" s="8">
        <v>1705320</v>
      </c>
      <c r="X13" s="8">
        <v>2400000</v>
      </c>
      <c r="Y13" s="8">
        <v>-694680</v>
      </c>
      <c r="Z13" s="2">
        <v>-28.95</v>
      </c>
      <c r="AA13" s="6">
        <v>2400000</v>
      </c>
    </row>
    <row r="14" spans="1:27" ht="13.5">
      <c r="A14" s="23" t="s">
        <v>41</v>
      </c>
      <c r="B14" s="29"/>
      <c r="C14" s="6">
        <v>9691873</v>
      </c>
      <c r="D14" s="6">
        <v>0</v>
      </c>
      <c r="E14" s="7">
        <v>8800000</v>
      </c>
      <c r="F14" s="8">
        <v>8800000</v>
      </c>
      <c r="G14" s="8">
        <v>636284</v>
      </c>
      <c r="H14" s="8">
        <v>250451</v>
      </c>
      <c r="I14" s="8">
        <v>881743</v>
      </c>
      <c r="J14" s="8">
        <v>1768478</v>
      </c>
      <c r="K14" s="8">
        <v>763821</v>
      </c>
      <c r="L14" s="8">
        <v>882956</v>
      </c>
      <c r="M14" s="8">
        <v>602526</v>
      </c>
      <c r="N14" s="8">
        <v>2249303</v>
      </c>
      <c r="O14" s="8">
        <v>734922</v>
      </c>
      <c r="P14" s="8">
        <v>924431</v>
      </c>
      <c r="Q14" s="8">
        <v>787196</v>
      </c>
      <c r="R14" s="8">
        <v>2446549</v>
      </c>
      <c r="S14" s="8">
        <v>872255</v>
      </c>
      <c r="T14" s="8">
        <v>918476</v>
      </c>
      <c r="U14" s="8">
        <v>946393</v>
      </c>
      <c r="V14" s="8">
        <v>2737124</v>
      </c>
      <c r="W14" s="8">
        <v>9201454</v>
      </c>
      <c r="X14" s="8">
        <v>8800000</v>
      </c>
      <c r="Y14" s="8">
        <v>401454</v>
      </c>
      <c r="Z14" s="2">
        <v>4.56</v>
      </c>
      <c r="AA14" s="6">
        <v>8800000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102800</v>
      </c>
      <c r="D16" s="6">
        <v>0</v>
      </c>
      <c r="E16" s="7">
        <v>141500</v>
      </c>
      <c r="F16" s="8">
        <v>141500</v>
      </c>
      <c r="G16" s="8">
        <v>0</v>
      </c>
      <c r="H16" s="8">
        <v>45</v>
      </c>
      <c r="I16" s="8">
        <v>9300</v>
      </c>
      <c r="J16" s="8">
        <v>9345</v>
      </c>
      <c r="K16" s="8">
        <v>0</v>
      </c>
      <c r="L16" s="8">
        <v>0</v>
      </c>
      <c r="M16" s="8">
        <v>9700</v>
      </c>
      <c r="N16" s="8">
        <v>9700</v>
      </c>
      <c r="O16" s="8">
        <v>0</v>
      </c>
      <c r="P16" s="8">
        <v>5150</v>
      </c>
      <c r="Q16" s="8">
        <v>0</v>
      </c>
      <c r="R16" s="8">
        <v>5150</v>
      </c>
      <c r="S16" s="8">
        <v>0</v>
      </c>
      <c r="T16" s="8">
        <v>0</v>
      </c>
      <c r="U16" s="8">
        <v>0</v>
      </c>
      <c r="V16" s="8">
        <v>0</v>
      </c>
      <c r="W16" s="8">
        <v>24195</v>
      </c>
      <c r="X16" s="8">
        <v>141500</v>
      </c>
      <c r="Y16" s="8">
        <v>-117305</v>
      </c>
      <c r="Z16" s="2">
        <v>-82.9</v>
      </c>
      <c r="AA16" s="6">
        <v>141500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2421498</v>
      </c>
      <c r="D18" s="6">
        <v>0</v>
      </c>
      <c r="E18" s="7">
        <v>3600000</v>
      </c>
      <c r="F18" s="8">
        <v>3624985</v>
      </c>
      <c r="G18" s="8">
        <v>960886</v>
      </c>
      <c r="H18" s="8">
        <v>-74304</v>
      </c>
      <c r="I18" s="8">
        <v>65585</v>
      </c>
      <c r="J18" s="8">
        <v>952167</v>
      </c>
      <c r="K18" s="8">
        <v>304925</v>
      </c>
      <c r="L18" s="8">
        <v>-31943</v>
      </c>
      <c r="M18" s="8">
        <v>937750</v>
      </c>
      <c r="N18" s="8">
        <v>1210732</v>
      </c>
      <c r="O18" s="8">
        <v>-415336</v>
      </c>
      <c r="P18" s="8">
        <v>289636</v>
      </c>
      <c r="Q18" s="8">
        <v>-254688</v>
      </c>
      <c r="R18" s="8">
        <v>-380388</v>
      </c>
      <c r="S18" s="8">
        <v>312636</v>
      </c>
      <c r="T18" s="8">
        <v>132824</v>
      </c>
      <c r="U18" s="8">
        <v>1746742</v>
      </c>
      <c r="V18" s="8">
        <v>2192202</v>
      </c>
      <c r="W18" s="8">
        <v>3974713</v>
      </c>
      <c r="X18" s="8">
        <v>3600000</v>
      </c>
      <c r="Y18" s="8">
        <v>374713</v>
      </c>
      <c r="Z18" s="2">
        <v>10.41</v>
      </c>
      <c r="AA18" s="6">
        <v>3624985</v>
      </c>
    </row>
    <row r="19" spans="1:27" ht="13.5">
      <c r="A19" s="23" t="s">
        <v>46</v>
      </c>
      <c r="B19" s="29"/>
      <c r="C19" s="6">
        <v>62232148</v>
      </c>
      <c r="D19" s="6">
        <v>0</v>
      </c>
      <c r="E19" s="7">
        <v>64267201</v>
      </c>
      <c r="F19" s="8">
        <v>64132201</v>
      </c>
      <c r="G19" s="8">
        <v>23213001</v>
      </c>
      <c r="H19" s="8">
        <v>751481</v>
      </c>
      <c r="I19" s="8">
        <v>391230</v>
      </c>
      <c r="J19" s="8">
        <v>24355712</v>
      </c>
      <c r="K19" s="8">
        <v>0</v>
      </c>
      <c r="L19" s="8">
        <v>628985</v>
      </c>
      <c r="M19" s="8">
        <v>19649459</v>
      </c>
      <c r="N19" s="8">
        <v>20278444</v>
      </c>
      <c r="O19" s="8">
        <v>167449</v>
      </c>
      <c r="P19" s="8">
        <v>608296</v>
      </c>
      <c r="Q19" s="8">
        <v>16242028</v>
      </c>
      <c r="R19" s="8">
        <v>17017773</v>
      </c>
      <c r="S19" s="8">
        <v>162985</v>
      </c>
      <c r="T19" s="8">
        <v>501174</v>
      </c>
      <c r="U19" s="8">
        <v>623023</v>
      </c>
      <c r="V19" s="8">
        <v>1287182</v>
      </c>
      <c r="W19" s="8">
        <v>62939111</v>
      </c>
      <c r="X19" s="8">
        <v>64267200</v>
      </c>
      <c r="Y19" s="8">
        <v>-1328089</v>
      </c>
      <c r="Z19" s="2">
        <v>-2.07</v>
      </c>
      <c r="AA19" s="6">
        <v>64132201</v>
      </c>
    </row>
    <row r="20" spans="1:27" ht="13.5">
      <c r="A20" s="23" t="s">
        <v>47</v>
      </c>
      <c r="B20" s="29"/>
      <c r="C20" s="6">
        <v>7635602</v>
      </c>
      <c r="D20" s="6">
        <v>0</v>
      </c>
      <c r="E20" s="7">
        <v>6860690</v>
      </c>
      <c r="F20" s="26">
        <v>6081690</v>
      </c>
      <c r="G20" s="26">
        <v>96775</v>
      </c>
      <c r="H20" s="26">
        <v>307853</v>
      </c>
      <c r="I20" s="26">
        <v>947776</v>
      </c>
      <c r="J20" s="26">
        <v>1352404</v>
      </c>
      <c r="K20" s="26">
        <v>721323</v>
      </c>
      <c r="L20" s="26">
        <v>441586</v>
      </c>
      <c r="M20" s="26">
        <v>55837</v>
      </c>
      <c r="N20" s="26">
        <v>1218746</v>
      </c>
      <c r="O20" s="26">
        <v>666469</v>
      </c>
      <c r="P20" s="26">
        <v>647836</v>
      </c>
      <c r="Q20" s="26">
        <v>887642</v>
      </c>
      <c r="R20" s="26">
        <v>2201947</v>
      </c>
      <c r="S20" s="26">
        <v>777629</v>
      </c>
      <c r="T20" s="26">
        <v>145202</v>
      </c>
      <c r="U20" s="26">
        <v>3175977</v>
      </c>
      <c r="V20" s="26">
        <v>4098808</v>
      </c>
      <c r="W20" s="26">
        <v>8871905</v>
      </c>
      <c r="X20" s="26">
        <v>6860688</v>
      </c>
      <c r="Y20" s="26">
        <v>2011217</v>
      </c>
      <c r="Z20" s="27">
        <v>29.32</v>
      </c>
      <c r="AA20" s="28">
        <v>6081690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6000</v>
      </c>
      <c r="U21" s="8">
        <v>0</v>
      </c>
      <c r="V21" s="8">
        <v>6000</v>
      </c>
      <c r="W21" s="30">
        <v>6000</v>
      </c>
      <c r="X21" s="8"/>
      <c r="Y21" s="8">
        <v>6000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235897208</v>
      </c>
      <c r="D22" s="33">
        <f>SUM(D5:D21)</f>
        <v>0</v>
      </c>
      <c r="E22" s="34">
        <f t="shared" si="0"/>
        <v>253234971</v>
      </c>
      <c r="F22" s="35">
        <f t="shared" si="0"/>
        <v>256602996</v>
      </c>
      <c r="G22" s="35">
        <f t="shared" si="0"/>
        <v>38629241</v>
      </c>
      <c r="H22" s="35">
        <f t="shared" si="0"/>
        <v>13789527</v>
      </c>
      <c r="I22" s="35">
        <f t="shared" si="0"/>
        <v>16696084</v>
      </c>
      <c r="J22" s="35">
        <f t="shared" si="0"/>
        <v>69114852</v>
      </c>
      <c r="K22" s="35">
        <f t="shared" si="0"/>
        <v>17140507</v>
      </c>
      <c r="L22" s="35">
        <f t="shared" si="0"/>
        <v>14789339</v>
      </c>
      <c r="M22" s="35">
        <f t="shared" si="0"/>
        <v>35798005</v>
      </c>
      <c r="N22" s="35">
        <f t="shared" si="0"/>
        <v>67727851</v>
      </c>
      <c r="O22" s="35">
        <f t="shared" si="0"/>
        <v>14607252</v>
      </c>
      <c r="P22" s="35">
        <f t="shared" si="0"/>
        <v>15924845</v>
      </c>
      <c r="Q22" s="35">
        <f t="shared" si="0"/>
        <v>31065598</v>
      </c>
      <c r="R22" s="35">
        <f t="shared" si="0"/>
        <v>61597695</v>
      </c>
      <c r="S22" s="35">
        <f t="shared" si="0"/>
        <v>16021064</v>
      </c>
      <c r="T22" s="35">
        <f t="shared" si="0"/>
        <v>15638857</v>
      </c>
      <c r="U22" s="35">
        <f t="shared" si="0"/>
        <v>20869656</v>
      </c>
      <c r="V22" s="35">
        <f t="shared" si="0"/>
        <v>52529577</v>
      </c>
      <c r="W22" s="35">
        <f t="shared" si="0"/>
        <v>250969975</v>
      </c>
      <c r="X22" s="35">
        <f t="shared" si="0"/>
        <v>253234964</v>
      </c>
      <c r="Y22" s="35">
        <f t="shared" si="0"/>
        <v>-2264989</v>
      </c>
      <c r="Z22" s="36">
        <f>+IF(X22&lt;&gt;0,+(Y22/X22)*100,0)</f>
        <v>-0.8944219092905353</v>
      </c>
      <c r="AA22" s="33">
        <f>SUM(AA5:AA21)</f>
        <v>256602996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96655527</v>
      </c>
      <c r="D25" s="6">
        <v>0</v>
      </c>
      <c r="E25" s="7">
        <v>101842257</v>
      </c>
      <c r="F25" s="8">
        <v>108093617</v>
      </c>
      <c r="G25" s="8">
        <v>7732483</v>
      </c>
      <c r="H25" s="8">
        <v>12043254</v>
      </c>
      <c r="I25" s="8">
        <v>8443936</v>
      </c>
      <c r="J25" s="8">
        <v>28219673</v>
      </c>
      <c r="K25" s="8">
        <v>8111889</v>
      </c>
      <c r="L25" s="8">
        <v>8291777</v>
      </c>
      <c r="M25" s="8">
        <v>8092085</v>
      </c>
      <c r="N25" s="8">
        <v>24495751</v>
      </c>
      <c r="O25" s="8">
        <v>8373187</v>
      </c>
      <c r="P25" s="8">
        <v>8359818</v>
      </c>
      <c r="Q25" s="8">
        <v>8427883</v>
      </c>
      <c r="R25" s="8">
        <v>25160888</v>
      </c>
      <c r="S25" s="8">
        <v>7880647</v>
      </c>
      <c r="T25" s="8">
        <v>7869027</v>
      </c>
      <c r="U25" s="8">
        <v>8976322</v>
      </c>
      <c r="V25" s="8">
        <v>24725996</v>
      </c>
      <c r="W25" s="8">
        <v>102602308</v>
      </c>
      <c r="X25" s="8">
        <v>101842257</v>
      </c>
      <c r="Y25" s="8">
        <v>760051</v>
      </c>
      <c r="Z25" s="2">
        <v>0.75</v>
      </c>
      <c r="AA25" s="6">
        <v>108093617</v>
      </c>
    </row>
    <row r="26" spans="1:27" ht="13.5">
      <c r="A26" s="25" t="s">
        <v>52</v>
      </c>
      <c r="B26" s="24"/>
      <c r="C26" s="6">
        <v>5980488</v>
      </c>
      <c r="D26" s="6">
        <v>0</v>
      </c>
      <c r="E26" s="7">
        <v>6855200</v>
      </c>
      <c r="F26" s="8">
        <v>6855200</v>
      </c>
      <c r="G26" s="8">
        <v>501478</v>
      </c>
      <c r="H26" s="8">
        <v>501477</v>
      </c>
      <c r="I26" s="8">
        <v>501476</v>
      </c>
      <c r="J26" s="8">
        <v>1504431</v>
      </c>
      <c r="K26" s="8">
        <v>501476</v>
      </c>
      <c r="L26" s="8">
        <v>507126</v>
      </c>
      <c r="M26" s="8">
        <v>503574</v>
      </c>
      <c r="N26" s="8">
        <v>1512176</v>
      </c>
      <c r="O26" s="8">
        <v>504429</v>
      </c>
      <c r="P26" s="8">
        <v>500501</v>
      </c>
      <c r="Q26" s="8">
        <v>504641</v>
      </c>
      <c r="R26" s="8">
        <v>1509571</v>
      </c>
      <c r="S26" s="8">
        <v>757759</v>
      </c>
      <c r="T26" s="8">
        <v>527046</v>
      </c>
      <c r="U26" s="8">
        <v>527036</v>
      </c>
      <c r="V26" s="8">
        <v>1811841</v>
      </c>
      <c r="W26" s="8">
        <v>6338019</v>
      </c>
      <c r="X26" s="8">
        <v>6855200</v>
      </c>
      <c r="Y26" s="8">
        <v>-517181</v>
      </c>
      <c r="Z26" s="2">
        <v>-7.54</v>
      </c>
      <c r="AA26" s="6">
        <v>6855200</v>
      </c>
    </row>
    <row r="27" spans="1:27" ht="13.5">
      <c r="A27" s="25" t="s">
        <v>53</v>
      </c>
      <c r="B27" s="24"/>
      <c r="C27" s="6">
        <v>13886529</v>
      </c>
      <c r="D27" s="6">
        <v>0</v>
      </c>
      <c r="E27" s="7">
        <v>10000000</v>
      </c>
      <c r="F27" s="8">
        <v>15000000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10000000</v>
      </c>
      <c r="Y27" s="8">
        <v>-10000000</v>
      </c>
      <c r="Z27" s="2">
        <v>-100</v>
      </c>
      <c r="AA27" s="6">
        <v>15000000</v>
      </c>
    </row>
    <row r="28" spans="1:27" ht="13.5">
      <c r="A28" s="25" t="s">
        <v>54</v>
      </c>
      <c r="B28" s="24"/>
      <c r="C28" s="6">
        <v>42083744</v>
      </c>
      <c r="D28" s="6">
        <v>0</v>
      </c>
      <c r="E28" s="7">
        <v>30603578</v>
      </c>
      <c r="F28" s="8">
        <v>30603578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30603578</v>
      </c>
      <c r="Y28" s="8">
        <v>-30603578</v>
      </c>
      <c r="Z28" s="2">
        <v>-100</v>
      </c>
      <c r="AA28" s="6">
        <v>30603578</v>
      </c>
    </row>
    <row r="29" spans="1:27" ht="13.5">
      <c r="A29" s="25" t="s">
        <v>55</v>
      </c>
      <c r="B29" s="24"/>
      <c r="C29" s="6">
        <v>2750633</v>
      </c>
      <c r="D29" s="6">
        <v>0</v>
      </c>
      <c r="E29" s="7">
        <v>3035000</v>
      </c>
      <c r="F29" s="8">
        <v>3417000</v>
      </c>
      <c r="G29" s="8">
        <v>0</v>
      </c>
      <c r="H29" s="8">
        <v>0</v>
      </c>
      <c r="I29" s="8">
        <v>71360</v>
      </c>
      <c r="J29" s="8">
        <v>71360</v>
      </c>
      <c r="K29" s="8">
        <v>0</v>
      </c>
      <c r="L29" s="8">
        <v>0</v>
      </c>
      <c r="M29" s="8">
        <v>17474</v>
      </c>
      <c r="N29" s="8">
        <v>17474</v>
      </c>
      <c r="O29" s="8">
        <v>0</v>
      </c>
      <c r="P29" s="8">
        <v>0</v>
      </c>
      <c r="Q29" s="8">
        <v>63397</v>
      </c>
      <c r="R29" s="8">
        <v>63397</v>
      </c>
      <c r="S29" s="8">
        <v>0</v>
      </c>
      <c r="T29" s="8">
        <v>0</v>
      </c>
      <c r="U29" s="8">
        <v>15681</v>
      </c>
      <c r="V29" s="8">
        <v>15681</v>
      </c>
      <c r="W29" s="8">
        <v>167912</v>
      </c>
      <c r="X29" s="8">
        <v>3035000</v>
      </c>
      <c r="Y29" s="8">
        <v>-2867088</v>
      </c>
      <c r="Z29" s="2">
        <v>-94.47</v>
      </c>
      <c r="AA29" s="6">
        <v>3417000</v>
      </c>
    </row>
    <row r="30" spans="1:27" ht="13.5">
      <c r="A30" s="25" t="s">
        <v>56</v>
      </c>
      <c r="B30" s="24"/>
      <c r="C30" s="6">
        <v>77381792</v>
      </c>
      <c r="D30" s="6">
        <v>0</v>
      </c>
      <c r="E30" s="7">
        <v>88000000</v>
      </c>
      <c r="F30" s="8">
        <v>87500000</v>
      </c>
      <c r="G30" s="8">
        <v>8171577</v>
      </c>
      <c r="H30" s="8">
        <v>489377</v>
      </c>
      <c r="I30" s="8">
        <v>15959813</v>
      </c>
      <c r="J30" s="8">
        <v>24620767</v>
      </c>
      <c r="K30" s="8">
        <v>6969019</v>
      </c>
      <c r="L30" s="8">
        <v>6605949</v>
      </c>
      <c r="M30" s="8">
        <v>597655</v>
      </c>
      <c r="N30" s="8">
        <v>14172623</v>
      </c>
      <c r="O30" s="8">
        <v>11887981</v>
      </c>
      <c r="P30" s="8">
        <v>87842</v>
      </c>
      <c r="Q30" s="8">
        <v>11902868</v>
      </c>
      <c r="R30" s="8">
        <v>23878691</v>
      </c>
      <c r="S30" s="8">
        <v>529950</v>
      </c>
      <c r="T30" s="8">
        <v>11917546</v>
      </c>
      <c r="U30" s="8">
        <v>823551</v>
      </c>
      <c r="V30" s="8">
        <v>13271047</v>
      </c>
      <c r="W30" s="8">
        <v>75943128</v>
      </c>
      <c r="X30" s="8">
        <v>88000000</v>
      </c>
      <c r="Y30" s="8">
        <v>-12056872</v>
      </c>
      <c r="Z30" s="2">
        <v>-13.7</v>
      </c>
      <c r="AA30" s="6">
        <v>87500000</v>
      </c>
    </row>
    <row r="31" spans="1:27" ht="13.5">
      <c r="A31" s="25" t="s">
        <v>57</v>
      </c>
      <c r="B31" s="24"/>
      <c r="C31" s="6">
        <v>8386907</v>
      </c>
      <c r="D31" s="6">
        <v>0</v>
      </c>
      <c r="E31" s="7">
        <v>9720374</v>
      </c>
      <c r="F31" s="8">
        <v>9852604</v>
      </c>
      <c r="G31" s="8">
        <v>337947</v>
      </c>
      <c r="H31" s="8">
        <v>1224848</v>
      </c>
      <c r="I31" s="8">
        <v>700250</v>
      </c>
      <c r="J31" s="8">
        <v>2263045</v>
      </c>
      <c r="K31" s="8">
        <v>1040017</v>
      </c>
      <c r="L31" s="8">
        <v>1479963</v>
      </c>
      <c r="M31" s="8">
        <v>470742</v>
      </c>
      <c r="N31" s="8">
        <v>2990722</v>
      </c>
      <c r="O31" s="8">
        <v>550174</v>
      </c>
      <c r="P31" s="8">
        <v>256134</v>
      </c>
      <c r="Q31" s="8">
        <v>1231446</v>
      </c>
      <c r="R31" s="8">
        <v>2037754</v>
      </c>
      <c r="S31" s="8">
        <v>503053</v>
      </c>
      <c r="T31" s="8">
        <v>382041</v>
      </c>
      <c r="U31" s="8">
        <v>917929</v>
      </c>
      <c r="V31" s="8">
        <v>1803023</v>
      </c>
      <c r="W31" s="8">
        <v>9094544</v>
      </c>
      <c r="X31" s="8">
        <v>9720372</v>
      </c>
      <c r="Y31" s="8">
        <v>-625828</v>
      </c>
      <c r="Z31" s="2">
        <v>-6.44</v>
      </c>
      <c r="AA31" s="6">
        <v>9852604</v>
      </c>
    </row>
    <row r="32" spans="1:27" ht="13.5">
      <c r="A32" s="25" t="s">
        <v>58</v>
      </c>
      <c r="B32" s="24"/>
      <c r="C32" s="6">
        <v>9822388</v>
      </c>
      <c r="D32" s="6">
        <v>0</v>
      </c>
      <c r="E32" s="7">
        <v>8355000</v>
      </c>
      <c r="F32" s="8">
        <v>8355000</v>
      </c>
      <c r="G32" s="8">
        <v>538445</v>
      </c>
      <c r="H32" s="8">
        <v>692302</v>
      </c>
      <c r="I32" s="8">
        <v>1343791</v>
      </c>
      <c r="J32" s="8">
        <v>2574538</v>
      </c>
      <c r="K32" s="8">
        <v>596166</v>
      </c>
      <c r="L32" s="8">
        <v>773085</v>
      </c>
      <c r="M32" s="8">
        <v>1194038</v>
      </c>
      <c r="N32" s="8">
        <v>2563289</v>
      </c>
      <c r="O32" s="8">
        <v>697544</v>
      </c>
      <c r="P32" s="8">
        <v>890317</v>
      </c>
      <c r="Q32" s="8">
        <v>1029574</v>
      </c>
      <c r="R32" s="8">
        <v>2617435</v>
      </c>
      <c r="S32" s="8">
        <v>629181</v>
      </c>
      <c r="T32" s="8">
        <v>658879</v>
      </c>
      <c r="U32" s="8">
        <v>390704</v>
      </c>
      <c r="V32" s="8">
        <v>1678764</v>
      </c>
      <c r="W32" s="8">
        <v>9434026</v>
      </c>
      <c r="X32" s="8">
        <v>8355000</v>
      </c>
      <c r="Y32" s="8">
        <v>1079026</v>
      </c>
      <c r="Z32" s="2">
        <v>12.91</v>
      </c>
      <c r="AA32" s="6">
        <v>8355000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34083274</v>
      </c>
      <c r="D34" s="6">
        <v>0</v>
      </c>
      <c r="E34" s="7">
        <v>37832252</v>
      </c>
      <c r="F34" s="8">
        <v>37580684</v>
      </c>
      <c r="G34" s="8">
        <v>3007434</v>
      </c>
      <c r="H34" s="8">
        <v>1325392</v>
      </c>
      <c r="I34" s="8">
        <v>2892223</v>
      </c>
      <c r="J34" s="8">
        <v>7225049</v>
      </c>
      <c r="K34" s="8">
        <v>5110179</v>
      </c>
      <c r="L34" s="8">
        <v>2074640</v>
      </c>
      <c r="M34" s="8">
        <v>2265419</v>
      </c>
      <c r="N34" s="8">
        <v>9450238</v>
      </c>
      <c r="O34" s="8">
        <v>2802233</v>
      </c>
      <c r="P34" s="8">
        <v>6888845</v>
      </c>
      <c r="Q34" s="8">
        <v>1822161</v>
      </c>
      <c r="R34" s="8">
        <v>11513239</v>
      </c>
      <c r="S34" s="8">
        <v>2114995</v>
      </c>
      <c r="T34" s="8">
        <v>1444718</v>
      </c>
      <c r="U34" s="8">
        <v>4867056</v>
      </c>
      <c r="V34" s="8">
        <v>8426769</v>
      </c>
      <c r="W34" s="8">
        <v>36615295</v>
      </c>
      <c r="X34" s="8">
        <v>37832253</v>
      </c>
      <c r="Y34" s="8">
        <v>-1216958</v>
      </c>
      <c r="Z34" s="2">
        <v>-3.22</v>
      </c>
      <c r="AA34" s="6">
        <v>37580684</v>
      </c>
    </row>
    <row r="35" spans="1:27" ht="13.5">
      <c r="A35" s="23" t="s">
        <v>61</v>
      </c>
      <c r="B35" s="29"/>
      <c r="C35" s="6">
        <v>3439805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294471087</v>
      </c>
      <c r="D36" s="33">
        <f>SUM(D25:D35)</f>
        <v>0</v>
      </c>
      <c r="E36" s="34">
        <f t="shared" si="1"/>
        <v>296243661</v>
      </c>
      <c r="F36" s="35">
        <f t="shared" si="1"/>
        <v>307257683</v>
      </c>
      <c r="G36" s="35">
        <f t="shared" si="1"/>
        <v>20289364</v>
      </c>
      <c r="H36" s="35">
        <f t="shared" si="1"/>
        <v>16276650</v>
      </c>
      <c r="I36" s="35">
        <f t="shared" si="1"/>
        <v>29912849</v>
      </c>
      <c r="J36" s="35">
        <f t="shared" si="1"/>
        <v>66478863</v>
      </c>
      <c r="K36" s="35">
        <f t="shared" si="1"/>
        <v>22328746</v>
      </c>
      <c r="L36" s="35">
        <f t="shared" si="1"/>
        <v>19732540</v>
      </c>
      <c r="M36" s="35">
        <f t="shared" si="1"/>
        <v>13140987</v>
      </c>
      <c r="N36" s="35">
        <f t="shared" si="1"/>
        <v>55202273</v>
      </c>
      <c r="O36" s="35">
        <f t="shared" si="1"/>
        <v>24815548</v>
      </c>
      <c r="P36" s="35">
        <f t="shared" si="1"/>
        <v>16983457</v>
      </c>
      <c r="Q36" s="35">
        <f t="shared" si="1"/>
        <v>24981970</v>
      </c>
      <c r="R36" s="35">
        <f t="shared" si="1"/>
        <v>66780975</v>
      </c>
      <c r="S36" s="35">
        <f t="shared" si="1"/>
        <v>12415585</v>
      </c>
      <c r="T36" s="35">
        <f t="shared" si="1"/>
        <v>22799257</v>
      </c>
      <c r="U36" s="35">
        <f t="shared" si="1"/>
        <v>16518279</v>
      </c>
      <c r="V36" s="35">
        <f t="shared" si="1"/>
        <v>51733121</v>
      </c>
      <c r="W36" s="35">
        <f t="shared" si="1"/>
        <v>240195232</v>
      </c>
      <c r="X36" s="35">
        <f t="shared" si="1"/>
        <v>296243660</v>
      </c>
      <c r="Y36" s="35">
        <f t="shared" si="1"/>
        <v>-56048428</v>
      </c>
      <c r="Z36" s="36">
        <f>+IF(X36&lt;&gt;0,+(Y36/X36)*100,0)</f>
        <v>-18.919705488380746</v>
      </c>
      <c r="AA36" s="33">
        <f>SUM(AA25:AA35)</f>
        <v>307257683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-58573879</v>
      </c>
      <c r="D38" s="46">
        <f>+D22-D36</f>
        <v>0</v>
      </c>
      <c r="E38" s="47">
        <f t="shared" si="2"/>
        <v>-43008690</v>
      </c>
      <c r="F38" s="48">
        <f t="shared" si="2"/>
        <v>-50654687</v>
      </c>
      <c r="G38" s="48">
        <f t="shared" si="2"/>
        <v>18339877</v>
      </c>
      <c r="H38" s="48">
        <f t="shared" si="2"/>
        <v>-2487123</v>
      </c>
      <c r="I38" s="48">
        <f t="shared" si="2"/>
        <v>-13216765</v>
      </c>
      <c r="J38" s="48">
        <f t="shared" si="2"/>
        <v>2635989</v>
      </c>
      <c r="K38" s="48">
        <f t="shared" si="2"/>
        <v>-5188239</v>
      </c>
      <c r="L38" s="48">
        <f t="shared" si="2"/>
        <v>-4943201</v>
      </c>
      <c r="M38" s="48">
        <f t="shared" si="2"/>
        <v>22657018</v>
      </c>
      <c r="N38" s="48">
        <f t="shared" si="2"/>
        <v>12525578</v>
      </c>
      <c r="O38" s="48">
        <f t="shared" si="2"/>
        <v>-10208296</v>
      </c>
      <c r="P38" s="48">
        <f t="shared" si="2"/>
        <v>-1058612</v>
      </c>
      <c r="Q38" s="48">
        <f t="shared" si="2"/>
        <v>6083628</v>
      </c>
      <c r="R38" s="48">
        <f t="shared" si="2"/>
        <v>-5183280</v>
      </c>
      <c r="S38" s="48">
        <f t="shared" si="2"/>
        <v>3605479</v>
      </c>
      <c r="T38" s="48">
        <f t="shared" si="2"/>
        <v>-7160400</v>
      </c>
      <c r="U38" s="48">
        <f t="shared" si="2"/>
        <v>4351377</v>
      </c>
      <c r="V38" s="48">
        <f t="shared" si="2"/>
        <v>796456</v>
      </c>
      <c r="W38" s="48">
        <f t="shared" si="2"/>
        <v>10774743</v>
      </c>
      <c r="X38" s="48">
        <f>IF(F22=F36,0,X22-X36)</f>
        <v>-43008696</v>
      </c>
      <c r="Y38" s="48">
        <f t="shared" si="2"/>
        <v>53783439</v>
      </c>
      <c r="Z38" s="49">
        <f>+IF(X38&lt;&gt;0,+(Y38/X38)*100,0)</f>
        <v>-125.05247543427032</v>
      </c>
      <c r="AA38" s="46">
        <f>+AA22-AA36</f>
        <v>-50654687</v>
      </c>
    </row>
    <row r="39" spans="1:27" ht="13.5">
      <c r="A39" s="23" t="s">
        <v>64</v>
      </c>
      <c r="B39" s="29"/>
      <c r="C39" s="6">
        <v>43575388</v>
      </c>
      <c r="D39" s="6">
        <v>0</v>
      </c>
      <c r="E39" s="7">
        <v>35775800</v>
      </c>
      <c r="F39" s="8">
        <v>46195503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35775800</v>
      </c>
      <c r="Y39" s="8">
        <v>-35775800</v>
      </c>
      <c r="Z39" s="2">
        <v>-100</v>
      </c>
      <c r="AA39" s="6">
        <v>46195503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-14998491</v>
      </c>
      <c r="D42" s="55">
        <f>SUM(D38:D41)</f>
        <v>0</v>
      </c>
      <c r="E42" s="56">
        <f t="shared" si="3"/>
        <v>-7232890</v>
      </c>
      <c r="F42" s="57">
        <f t="shared" si="3"/>
        <v>-4459184</v>
      </c>
      <c r="G42" s="57">
        <f t="shared" si="3"/>
        <v>18339877</v>
      </c>
      <c r="H42" s="57">
        <f t="shared" si="3"/>
        <v>-2487123</v>
      </c>
      <c r="I42" s="57">
        <f t="shared" si="3"/>
        <v>-13216765</v>
      </c>
      <c r="J42" s="57">
        <f t="shared" si="3"/>
        <v>2635989</v>
      </c>
      <c r="K42" s="57">
        <f t="shared" si="3"/>
        <v>-5188239</v>
      </c>
      <c r="L42" s="57">
        <f t="shared" si="3"/>
        <v>-4943201</v>
      </c>
      <c r="M42" s="57">
        <f t="shared" si="3"/>
        <v>22657018</v>
      </c>
      <c r="N42" s="57">
        <f t="shared" si="3"/>
        <v>12525578</v>
      </c>
      <c r="O42" s="57">
        <f t="shared" si="3"/>
        <v>-10208296</v>
      </c>
      <c r="P42" s="57">
        <f t="shared" si="3"/>
        <v>-1058612</v>
      </c>
      <c r="Q42" s="57">
        <f t="shared" si="3"/>
        <v>6083628</v>
      </c>
      <c r="R42" s="57">
        <f t="shared" si="3"/>
        <v>-5183280</v>
      </c>
      <c r="S42" s="57">
        <f t="shared" si="3"/>
        <v>3605479</v>
      </c>
      <c r="T42" s="57">
        <f t="shared" si="3"/>
        <v>-7160400</v>
      </c>
      <c r="U42" s="57">
        <f t="shared" si="3"/>
        <v>4351377</v>
      </c>
      <c r="V42" s="57">
        <f t="shared" si="3"/>
        <v>796456</v>
      </c>
      <c r="W42" s="57">
        <f t="shared" si="3"/>
        <v>10774743</v>
      </c>
      <c r="X42" s="57">
        <f t="shared" si="3"/>
        <v>-7232896</v>
      </c>
      <c r="Y42" s="57">
        <f t="shared" si="3"/>
        <v>18007639</v>
      </c>
      <c r="Z42" s="58">
        <f>+IF(X42&lt;&gt;0,+(Y42/X42)*100,0)</f>
        <v>-248.96858740952447</v>
      </c>
      <c r="AA42" s="55">
        <f>SUM(AA38:AA41)</f>
        <v>-4459184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-14998491</v>
      </c>
      <c r="D44" s="63">
        <f>+D42-D43</f>
        <v>0</v>
      </c>
      <c r="E44" s="64">
        <f t="shared" si="4"/>
        <v>-7232890</v>
      </c>
      <c r="F44" s="65">
        <f t="shared" si="4"/>
        <v>-4459184</v>
      </c>
      <c r="G44" s="65">
        <f t="shared" si="4"/>
        <v>18339877</v>
      </c>
      <c r="H44" s="65">
        <f t="shared" si="4"/>
        <v>-2487123</v>
      </c>
      <c r="I44" s="65">
        <f t="shared" si="4"/>
        <v>-13216765</v>
      </c>
      <c r="J44" s="65">
        <f t="shared" si="4"/>
        <v>2635989</v>
      </c>
      <c r="K44" s="65">
        <f t="shared" si="4"/>
        <v>-5188239</v>
      </c>
      <c r="L44" s="65">
        <f t="shared" si="4"/>
        <v>-4943201</v>
      </c>
      <c r="M44" s="65">
        <f t="shared" si="4"/>
        <v>22657018</v>
      </c>
      <c r="N44" s="65">
        <f t="shared" si="4"/>
        <v>12525578</v>
      </c>
      <c r="O44" s="65">
        <f t="shared" si="4"/>
        <v>-10208296</v>
      </c>
      <c r="P44" s="65">
        <f t="shared" si="4"/>
        <v>-1058612</v>
      </c>
      <c r="Q44" s="65">
        <f t="shared" si="4"/>
        <v>6083628</v>
      </c>
      <c r="R44" s="65">
        <f t="shared" si="4"/>
        <v>-5183280</v>
      </c>
      <c r="S44" s="65">
        <f t="shared" si="4"/>
        <v>3605479</v>
      </c>
      <c r="T44" s="65">
        <f t="shared" si="4"/>
        <v>-7160400</v>
      </c>
      <c r="U44" s="65">
        <f t="shared" si="4"/>
        <v>4351377</v>
      </c>
      <c r="V44" s="65">
        <f t="shared" si="4"/>
        <v>796456</v>
      </c>
      <c r="W44" s="65">
        <f t="shared" si="4"/>
        <v>10774743</v>
      </c>
      <c r="X44" s="65">
        <f t="shared" si="4"/>
        <v>-7232896</v>
      </c>
      <c r="Y44" s="65">
        <f t="shared" si="4"/>
        <v>18007639</v>
      </c>
      <c r="Z44" s="66">
        <f>+IF(X44&lt;&gt;0,+(Y44/X44)*100,0)</f>
        <v>-248.96858740952447</v>
      </c>
      <c r="AA44" s="63">
        <f>+AA42-AA43</f>
        <v>-4459184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-14998491</v>
      </c>
      <c r="D46" s="55">
        <f>SUM(D44:D45)</f>
        <v>0</v>
      </c>
      <c r="E46" s="56">
        <f t="shared" si="5"/>
        <v>-7232890</v>
      </c>
      <c r="F46" s="57">
        <f t="shared" si="5"/>
        <v>-4459184</v>
      </c>
      <c r="G46" s="57">
        <f t="shared" si="5"/>
        <v>18339877</v>
      </c>
      <c r="H46" s="57">
        <f t="shared" si="5"/>
        <v>-2487123</v>
      </c>
      <c r="I46" s="57">
        <f t="shared" si="5"/>
        <v>-13216765</v>
      </c>
      <c r="J46" s="57">
        <f t="shared" si="5"/>
        <v>2635989</v>
      </c>
      <c r="K46" s="57">
        <f t="shared" si="5"/>
        <v>-5188239</v>
      </c>
      <c r="L46" s="57">
        <f t="shared" si="5"/>
        <v>-4943201</v>
      </c>
      <c r="M46" s="57">
        <f t="shared" si="5"/>
        <v>22657018</v>
      </c>
      <c r="N46" s="57">
        <f t="shared" si="5"/>
        <v>12525578</v>
      </c>
      <c r="O46" s="57">
        <f t="shared" si="5"/>
        <v>-10208296</v>
      </c>
      <c r="P46" s="57">
        <f t="shared" si="5"/>
        <v>-1058612</v>
      </c>
      <c r="Q46" s="57">
        <f t="shared" si="5"/>
        <v>6083628</v>
      </c>
      <c r="R46" s="57">
        <f t="shared" si="5"/>
        <v>-5183280</v>
      </c>
      <c r="S46" s="57">
        <f t="shared" si="5"/>
        <v>3605479</v>
      </c>
      <c r="T46" s="57">
        <f t="shared" si="5"/>
        <v>-7160400</v>
      </c>
      <c r="U46" s="57">
        <f t="shared" si="5"/>
        <v>4351377</v>
      </c>
      <c r="V46" s="57">
        <f t="shared" si="5"/>
        <v>796456</v>
      </c>
      <c r="W46" s="57">
        <f t="shared" si="5"/>
        <v>10774743</v>
      </c>
      <c r="X46" s="57">
        <f t="shared" si="5"/>
        <v>-7232896</v>
      </c>
      <c r="Y46" s="57">
        <f t="shared" si="5"/>
        <v>18007639</v>
      </c>
      <c r="Z46" s="58">
        <f>+IF(X46&lt;&gt;0,+(Y46/X46)*100,0)</f>
        <v>-248.96858740952447</v>
      </c>
      <c r="AA46" s="55">
        <f>SUM(AA44:AA45)</f>
        <v>-4459184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-14998491</v>
      </c>
      <c r="D48" s="71">
        <f>SUM(D46:D47)</f>
        <v>0</v>
      </c>
      <c r="E48" s="72">
        <f t="shared" si="6"/>
        <v>-7232890</v>
      </c>
      <c r="F48" s="73">
        <f t="shared" si="6"/>
        <v>-4459184</v>
      </c>
      <c r="G48" s="73">
        <f t="shared" si="6"/>
        <v>18339877</v>
      </c>
      <c r="H48" s="74">
        <f t="shared" si="6"/>
        <v>-2487123</v>
      </c>
      <c r="I48" s="74">
        <f t="shared" si="6"/>
        <v>-13216765</v>
      </c>
      <c r="J48" s="74">
        <f t="shared" si="6"/>
        <v>2635989</v>
      </c>
      <c r="K48" s="74">
        <f t="shared" si="6"/>
        <v>-5188239</v>
      </c>
      <c r="L48" s="74">
        <f t="shared" si="6"/>
        <v>-4943201</v>
      </c>
      <c r="M48" s="73">
        <f t="shared" si="6"/>
        <v>22657018</v>
      </c>
      <c r="N48" s="73">
        <f t="shared" si="6"/>
        <v>12525578</v>
      </c>
      <c r="O48" s="74">
        <f t="shared" si="6"/>
        <v>-10208296</v>
      </c>
      <c r="P48" s="74">
        <f t="shared" si="6"/>
        <v>-1058612</v>
      </c>
      <c r="Q48" s="74">
        <f t="shared" si="6"/>
        <v>6083628</v>
      </c>
      <c r="R48" s="74">
        <f t="shared" si="6"/>
        <v>-5183280</v>
      </c>
      <c r="S48" s="74">
        <f t="shared" si="6"/>
        <v>3605479</v>
      </c>
      <c r="T48" s="73">
        <f t="shared" si="6"/>
        <v>-7160400</v>
      </c>
      <c r="U48" s="73">
        <f t="shared" si="6"/>
        <v>4351377</v>
      </c>
      <c r="V48" s="74">
        <f t="shared" si="6"/>
        <v>796456</v>
      </c>
      <c r="W48" s="74">
        <f t="shared" si="6"/>
        <v>10774743</v>
      </c>
      <c r="X48" s="74">
        <f t="shared" si="6"/>
        <v>-7232896</v>
      </c>
      <c r="Y48" s="74">
        <f t="shared" si="6"/>
        <v>18007639</v>
      </c>
      <c r="Z48" s="75">
        <f>+IF(X48&lt;&gt;0,+(Y48/X48)*100,0)</f>
        <v>-248.96858740952447</v>
      </c>
      <c r="AA48" s="76">
        <f>SUM(AA46:AA47)</f>
        <v>-4459184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28675487</v>
      </c>
      <c r="D5" s="6">
        <v>0</v>
      </c>
      <c r="E5" s="7">
        <v>7114045</v>
      </c>
      <c r="F5" s="8">
        <v>7114045</v>
      </c>
      <c r="G5" s="8">
        <v>0</v>
      </c>
      <c r="H5" s="8">
        <v>0</v>
      </c>
      <c r="I5" s="8">
        <v>2304</v>
      </c>
      <c r="J5" s="8">
        <v>2304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4042414</v>
      </c>
      <c r="U5" s="8">
        <v>0</v>
      </c>
      <c r="V5" s="8">
        <v>4042414</v>
      </c>
      <c r="W5" s="8">
        <v>4044718</v>
      </c>
      <c r="X5" s="8">
        <v>7114044</v>
      </c>
      <c r="Y5" s="8">
        <v>-3069326</v>
      </c>
      <c r="Z5" s="2">
        <v>-43.14</v>
      </c>
      <c r="AA5" s="6">
        <v>7114045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282961</v>
      </c>
      <c r="D12" s="6">
        <v>0</v>
      </c>
      <c r="E12" s="7">
        <v>300000</v>
      </c>
      <c r="F12" s="8">
        <v>300000</v>
      </c>
      <c r="G12" s="8">
        <v>6909</v>
      </c>
      <c r="H12" s="8">
        <v>42660</v>
      </c>
      <c r="I12" s="8">
        <v>11835</v>
      </c>
      <c r="J12" s="8">
        <v>61404</v>
      </c>
      <c r="K12" s="8">
        <v>34062</v>
      </c>
      <c r="L12" s="8">
        <v>22849</v>
      </c>
      <c r="M12" s="8">
        <v>30456</v>
      </c>
      <c r="N12" s="8">
        <v>87367</v>
      </c>
      <c r="O12" s="8">
        <v>19104</v>
      </c>
      <c r="P12" s="8">
        <v>21967</v>
      </c>
      <c r="Q12" s="8">
        <v>27076</v>
      </c>
      <c r="R12" s="8">
        <v>68147</v>
      </c>
      <c r="S12" s="8">
        <v>21117</v>
      </c>
      <c r="T12" s="8">
        <v>21425</v>
      </c>
      <c r="U12" s="8">
        <v>28485</v>
      </c>
      <c r="V12" s="8">
        <v>71027</v>
      </c>
      <c r="W12" s="8">
        <v>287945</v>
      </c>
      <c r="X12" s="8">
        <v>300000</v>
      </c>
      <c r="Y12" s="8">
        <v>-12055</v>
      </c>
      <c r="Z12" s="2">
        <v>-4.02</v>
      </c>
      <c r="AA12" s="6">
        <v>300000</v>
      </c>
    </row>
    <row r="13" spans="1:27" ht="13.5">
      <c r="A13" s="23" t="s">
        <v>40</v>
      </c>
      <c r="B13" s="29"/>
      <c r="C13" s="6">
        <v>2154972</v>
      </c>
      <c r="D13" s="6">
        <v>0</v>
      </c>
      <c r="E13" s="7">
        <v>2100303</v>
      </c>
      <c r="F13" s="8">
        <v>2100303</v>
      </c>
      <c r="G13" s="8">
        <v>190706</v>
      </c>
      <c r="H13" s="8">
        <v>353543</v>
      </c>
      <c r="I13" s="8">
        <v>318331</v>
      </c>
      <c r="J13" s="8">
        <v>862580</v>
      </c>
      <c r="K13" s="8">
        <v>292245</v>
      </c>
      <c r="L13" s="8">
        <v>276262</v>
      </c>
      <c r="M13" s="8">
        <v>289308</v>
      </c>
      <c r="N13" s="8">
        <v>857815</v>
      </c>
      <c r="O13" s="8">
        <v>255648</v>
      </c>
      <c r="P13" s="8">
        <v>360339</v>
      </c>
      <c r="Q13" s="8">
        <v>409119</v>
      </c>
      <c r="R13" s="8">
        <v>1025106</v>
      </c>
      <c r="S13" s="8">
        <v>413473</v>
      </c>
      <c r="T13" s="8">
        <v>409187</v>
      </c>
      <c r="U13" s="8">
        <v>477841</v>
      </c>
      <c r="V13" s="8">
        <v>1300501</v>
      </c>
      <c r="W13" s="8">
        <v>4046002</v>
      </c>
      <c r="X13" s="8">
        <v>2100303</v>
      </c>
      <c r="Y13" s="8">
        <v>1945699</v>
      </c>
      <c r="Z13" s="2">
        <v>92.64</v>
      </c>
      <c r="AA13" s="6">
        <v>2100303</v>
      </c>
    </row>
    <row r="14" spans="1:27" ht="13.5">
      <c r="A14" s="23" t="s">
        <v>41</v>
      </c>
      <c r="B14" s="29"/>
      <c r="C14" s="6">
        <v>4582903</v>
      </c>
      <c r="D14" s="6">
        <v>0</v>
      </c>
      <c r="E14" s="7">
        <v>1100325</v>
      </c>
      <c r="F14" s="8">
        <v>1100325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1100325</v>
      </c>
      <c r="Y14" s="8">
        <v>-1100325</v>
      </c>
      <c r="Z14" s="2">
        <v>-100</v>
      </c>
      <c r="AA14" s="6">
        <v>1100325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600000</v>
      </c>
      <c r="F16" s="8">
        <v>500000</v>
      </c>
      <c r="G16" s="8">
        <v>39750</v>
      </c>
      <c r="H16" s="8">
        <v>4367</v>
      </c>
      <c r="I16" s="8">
        <v>51575</v>
      </c>
      <c r="J16" s="8">
        <v>95692</v>
      </c>
      <c r="K16" s="8">
        <v>25000</v>
      </c>
      <c r="L16" s="8">
        <v>24000</v>
      </c>
      <c r="M16" s="8">
        <v>29437</v>
      </c>
      <c r="N16" s="8">
        <v>78437</v>
      </c>
      <c r="O16" s="8">
        <v>38025</v>
      </c>
      <c r="P16" s="8">
        <v>26137</v>
      </c>
      <c r="Q16" s="8">
        <v>19655</v>
      </c>
      <c r="R16" s="8">
        <v>83817</v>
      </c>
      <c r="S16" s="8">
        <v>66528</v>
      </c>
      <c r="T16" s="8">
        <v>25188</v>
      </c>
      <c r="U16" s="8">
        <v>25890</v>
      </c>
      <c r="V16" s="8">
        <v>117606</v>
      </c>
      <c r="W16" s="8">
        <v>375552</v>
      </c>
      <c r="X16" s="8">
        <v>600000</v>
      </c>
      <c r="Y16" s="8">
        <v>-224448</v>
      </c>
      <c r="Z16" s="2">
        <v>-37.41</v>
      </c>
      <c r="AA16" s="6">
        <v>500000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3000000</v>
      </c>
      <c r="F17" s="8">
        <v>2300500</v>
      </c>
      <c r="G17" s="8">
        <v>170674</v>
      </c>
      <c r="H17" s="8">
        <v>6829</v>
      </c>
      <c r="I17" s="8">
        <v>94839</v>
      </c>
      <c r="J17" s="8">
        <v>272342</v>
      </c>
      <c r="K17" s="8">
        <v>149745</v>
      </c>
      <c r="L17" s="8">
        <v>132792</v>
      </c>
      <c r="M17" s="8">
        <v>171781</v>
      </c>
      <c r="N17" s="8">
        <v>454318</v>
      </c>
      <c r="O17" s="8">
        <v>188957</v>
      </c>
      <c r="P17" s="8">
        <v>143890</v>
      </c>
      <c r="Q17" s="8">
        <v>165388</v>
      </c>
      <c r="R17" s="8">
        <v>498235</v>
      </c>
      <c r="S17" s="8">
        <v>121302</v>
      </c>
      <c r="T17" s="8">
        <v>170305</v>
      </c>
      <c r="U17" s="8">
        <v>161866</v>
      </c>
      <c r="V17" s="8">
        <v>453473</v>
      </c>
      <c r="W17" s="8">
        <v>1678368</v>
      </c>
      <c r="X17" s="8">
        <v>3000000</v>
      </c>
      <c r="Y17" s="8">
        <v>-1321632</v>
      </c>
      <c r="Z17" s="2">
        <v>-44.05</v>
      </c>
      <c r="AA17" s="6">
        <v>2300500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2000000</v>
      </c>
      <c r="F18" s="8">
        <v>2000000</v>
      </c>
      <c r="G18" s="8">
        <v>0</v>
      </c>
      <c r="H18" s="8">
        <v>0</v>
      </c>
      <c r="I18" s="8">
        <v>0</v>
      </c>
      <c r="J18" s="8">
        <v>0</v>
      </c>
      <c r="K18" s="8">
        <v>196660</v>
      </c>
      <c r="L18" s="8">
        <v>0</v>
      </c>
      <c r="M18" s="8">
        <v>38376</v>
      </c>
      <c r="N18" s="8">
        <v>235036</v>
      </c>
      <c r="O18" s="8">
        <v>0</v>
      </c>
      <c r="P18" s="8">
        <v>135422</v>
      </c>
      <c r="Q18" s="8">
        <v>55083</v>
      </c>
      <c r="R18" s="8">
        <v>190505</v>
      </c>
      <c r="S18" s="8">
        <v>69647</v>
      </c>
      <c r="T18" s="8">
        <v>0</v>
      </c>
      <c r="U18" s="8">
        <v>96713</v>
      </c>
      <c r="V18" s="8">
        <v>166360</v>
      </c>
      <c r="W18" s="8">
        <v>591901</v>
      </c>
      <c r="X18" s="8">
        <v>2000000</v>
      </c>
      <c r="Y18" s="8">
        <v>-1408099</v>
      </c>
      <c r="Z18" s="2">
        <v>-70.4</v>
      </c>
      <c r="AA18" s="6">
        <v>2000000</v>
      </c>
    </row>
    <row r="19" spans="1:27" ht="13.5">
      <c r="A19" s="23" t="s">
        <v>46</v>
      </c>
      <c r="B19" s="29"/>
      <c r="C19" s="6">
        <v>105112215</v>
      </c>
      <c r="D19" s="6">
        <v>0</v>
      </c>
      <c r="E19" s="7">
        <v>81839780</v>
      </c>
      <c r="F19" s="8">
        <v>80541966</v>
      </c>
      <c r="G19" s="8">
        <v>40638000</v>
      </c>
      <c r="H19" s="8">
        <v>1548000</v>
      </c>
      <c r="I19" s="8">
        <v>0</v>
      </c>
      <c r="J19" s="8">
        <v>42186000</v>
      </c>
      <c r="K19" s="8">
        <v>0</v>
      </c>
      <c r="L19" s="8">
        <v>27625000</v>
      </c>
      <c r="M19" s="8">
        <v>0</v>
      </c>
      <c r="N19" s="8">
        <v>27625000</v>
      </c>
      <c r="O19" s="8">
        <v>0</v>
      </c>
      <c r="P19" s="8">
        <v>1361000</v>
      </c>
      <c r="Q19" s="8">
        <v>11567780</v>
      </c>
      <c r="R19" s="8">
        <v>12928780</v>
      </c>
      <c r="S19" s="8">
        <v>0</v>
      </c>
      <c r="T19" s="8">
        <v>0</v>
      </c>
      <c r="U19" s="8">
        <v>0</v>
      </c>
      <c r="V19" s="8">
        <v>0</v>
      </c>
      <c r="W19" s="8">
        <v>82739780</v>
      </c>
      <c r="X19" s="8">
        <v>81839780</v>
      </c>
      <c r="Y19" s="8">
        <v>900000</v>
      </c>
      <c r="Z19" s="2">
        <v>1.1</v>
      </c>
      <c r="AA19" s="6">
        <v>80541966</v>
      </c>
    </row>
    <row r="20" spans="1:27" ht="13.5">
      <c r="A20" s="23" t="s">
        <v>47</v>
      </c>
      <c r="B20" s="29"/>
      <c r="C20" s="6">
        <v>3592986</v>
      </c>
      <c r="D20" s="6">
        <v>0</v>
      </c>
      <c r="E20" s="7">
        <v>4355168</v>
      </c>
      <c r="F20" s="26">
        <v>4355168</v>
      </c>
      <c r="G20" s="26">
        <v>188255</v>
      </c>
      <c r="H20" s="26">
        <v>36747</v>
      </c>
      <c r="I20" s="26">
        <v>2452</v>
      </c>
      <c r="J20" s="26">
        <v>227454</v>
      </c>
      <c r="K20" s="26">
        <v>28768</v>
      </c>
      <c r="L20" s="26">
        <v>335680</v>
      </c>
      <c r="M20" s="26">
        <v>1913</v>
      </c>
      <c r="N20" s="26">
        <v>366361</v>
      </c>
      <c r="O20" s="26">
        <v>110526</v>
      </c>
      <c r="P20" s="26">
        <v>11318</v>
      </c>
      <c r="Q20" s="26">
        <v>15067</v>
      </c>
      <c r="R20" s="26">
        <v>136911</v>
      </c>
      <c r="S20" s="26">
        <v>87892</v>
      </c>
      <c r="T20" s="26">
        <v>7555</v>
      </c>
      <c r="U20" s="26">
        <v>243614</v>
      </c>
      <c r="V20" s="26">
        <v>339061</v>
      </c>
      <c r="W20" s="26">
        <v>1069787</v>
      </c>
      <c r="X20" s="26">
        <v>4355168</v>
      </c>
      <c r="Y20" s="26">
        <v>-3285381</v>
      </c>
      <c r="Z20" s="27">
        <v>-75.44</v>
      </c>
      <c r="AA20" s="28">
        <v>4355168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144401524</v>
      </c>
      <c r="D22" s="33">
        <f>SUM(D5:D21)</f>
        <v>0</v>
      </c>
      <c r="E22" s="34">
        <f t="shared" si="0"/>
        <v>102409621</v>
      </c>
      <c r="F22" s="35">
        <f t="shared" si="0"/>
        <v>100312307</v>
      </c>
      <c r="G22" s="35">
        <f t="shared" si="0"/>
        <v>41234294</v>
      </c>
      <c r="H22" s="35">
        <f t="shared" si="0"/>
        <v>1992146</v>
      </c>
      <c r="I22" s="35">
        <f t="shared" si="0"/>
        <v>481336</v>
      </c>
      <c r="J22" s="35">
        <f t="shared" si="0"/>
        <v>43707776</v>
      </c>
      <c r="K22" s="35">
        <f t="shared" si="0"/>
        <v>726480</v>
      </c>
      <c r="L22" s="35">
        <f t="shared" si="0"/>
        <v>28416583</v>
      </c>
      <c r="M22" s="35">
        <f t="shared" si="0"/>
        <v>561271</v>
      </c>
      <c r="N22" s="35">
        <f t="shared" si="0"/>
        <v>29704334</v>
      </c>
      <c r="O22" s="35">
        <f t="shared" si="0"/>
        <v>612260</v>
      </c>
      <c r="P22" s="35">
        <f t="shared" si="0"/>
        <v>2060073</v>
      </c>
      <c r="Q22" s="35">
        <f t="shared" si="0"/>
        <v>12259168</v>
      </c>
      <c r="R22" s="35">
        <f t="shared" si="0"/>
        <v>14931501</v>
      </c>
      <c r="S22" s="35">
        <f t="shared" si="0"/>
        <v>779959</v>
      </c>
      <c r="T22" s="35">
        <f t="shared" si="0"/>
        <v>4676074</v>
      </c>
      <c r="U22" s="35">
        <f t="shared" si="0"/>
        <v>1034409</v>
      </c>
      <c r="V22" s="35">
        <f t="shared" si="0"/>
        <v>6490442</v>
      </c>
      <c r="W22" s="35">
        <f t="shared" si="0"/>
        <v>94834053</v>
      </c>
      <c r="X22" s="35">
        <f t="shared" si="0"/>
        <v>102409620</v>
      </c>
      <c r="Y22" s="35">
        <f t="shared" si="0"/>
        <v>-7575567</v>
      </c>
      <c r="Z22" s="36">
        <f>+IF(X22&lt;&gt;0,+(Y22/X22)*100,0)</f>
        <v>-7.397319704926159</v>
      </c>
      <c r="AA22" s="33">
        <f>SUM(AA5:AA21)</f>
        <v>100312307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33092617</v>
      </c>
      <c r="D25" s="6">
        <v>0</v>
      </c>
      <c r="E25" s="7">
        <v>47416021</v>
      </c>
      <c r="F25" s="8">
        <v>40110323</v>
      </c>
      <c r="G25" s="8">
        <v>3049184</v>
      </c>
      <c r="H25" s="8">
        <v>2648959</v>
      </c>
      <c r="I25" s="8">
        <v>2878856</v>
      </c>
      <c r="J25" s="8">
        <v>8576999</v>
      </c>
      <c r="K25" s="8">
        <v>3024259</v>
      </c>
      <c r="L25" s="8">
        <v>2853757</v>
      </c>
      <c r="M25" s="8">
        <v>3228892</v>
      </c>
      <c r="N25" s="8">
        <v>9106908</v>
      </c>
      <c r="O25" s="8">
        <v>3015066</v>
      </c>
      <c r="P25" s="8">
        <v>2886077</v>
      </c>
      <c r="Q25" s="8">
        <v>3140501</v>
      </c>
      <c r="R25" s="8">
        <v>9041644</v>
      </c>
      <c r="S25" s="8">
        <v>3210024</v>
      </c>
      <c r="T25" s="8">
        <v>3312748</v>
      </c>
      <c r="U25" s="8">
        <v>3116908</v>
      </c>
      <c r="V25" s="8">
        <v>9639680</v>
      </c>
      <c r="W25" s="8">
        <v>36365231</v>
      </c>
      <c r="X25" s="8">
        <v>47416022</v>
      </c>
      <c r="Y25" s="8">
        <v>-11050791</v>
      </c>
      <c r="Z25" s="2">
        <v>-23.31</v>
      </c>
      <c r="AA25" s="6">
        <v>40110323</v>
      </c>
    </row>
    <row r="26" spans="1:27" ht="13.5">
      <c r="A26" s="25" t="s">
        <v>52</v>
      </c>
      <c r="B26" s="24"/>
      <c r="C26" s="6">
        <v>11564768</v>
      </c>
      <c r="D26" s="6">
        <v>0</v>
      </c>
      <c r="E26" s="7">
        <v>12066364</v>
      </c>
      <c r="F26" s="8">
        <v>12326764</v>
      </c>
      <c r="G26" s="8">
        <v>920164</v>
      </c>
      <c r="H26" s="8">
        <v>864431</v>
      </c>
      <c r="I26" s="8">
        <v>997985</v>
      </c>
      <c r="J26" s="8">
        <v>2782580</v>
      </c>
      <c r="K26" s="8">
        <v>983133</v>
      </c>
      <c r="L26" s="8">
        <v>934955</v>
      </c>
      <c r="M26" s="8">
        <v>969674</v>
      </c>
      <c r="N26" s="8">
        <v>2887762</v>
      </c>
      <c r="O26" s="8">
        <v>925732</v>
      </c>
      <c r="P26" s="8">
        <v>953952</v>
      </c>
      <c r="Q26" s="8">
        <v>958283</v>
      </c>
      <c r="R26" s="8">
        <v>2837967</v>
      </c>
      <c r="S26" s="8">
        <v>1456991</v>
      </c>
      <c r="T26" s="8">
        <v>987648</v>
      </c>
      <c r="U26" s="8">
        <v>993354</v>
      </c>
      <c r="V26" s="8">
        <v>3437993</v>
      </c>
      <c r="W26" s="8">
        <v>11946302</v>
      </c>
      <c r="X26" s="8">
        <v>12066364</v>
      </c>
      <c r="Y26" s="8">
        <v>-120062</v>
      </c>
      <c r="Z26" s="2">
        <v>-1</v>
      </c>
      <c r="AA26" s="6">
        <v>12326764</v>
      </c>
    </row>
    <row r="27" spans="1:27" ht="13.5">
      <c r="A27" s="25" t="s">
        <v>53</v>
      </c>
      <c r="B27" s="24"/>
      <c r="C27" s="6">
        <v>54919552</v>
      </c>
      <c r="D27" s="6">
        <v>0</v>
      </c>
      <c r="E27" s="7">
        <v>0</v>
      </c>
      <c r="F27" s="8">
        <v>3500050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3500050</v>
      </c>
    </row>
    <row r="28" spans="1:27" ht="13.5">
      <c r="A28" s="25" t="s">
        <v>54</v>
      </c>
      <c r="B28" s="24"/>
      <c r="C28" s="6">
        <v>2854927</v>
      </c>
      <c r="D28" s="6">
        <v>0</v>
      </c>
      <c r="E28" s="7">
        <v>9000000</v>
      </c>
      <c r="F28" s="8">
        <v>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9000000</v>
      </c>
      <c r="Y28" s="8">
        <v>-9000000</v>
      </c>
      <c r="Z28" s="2">
        <v>-100</v>
      </c>
      <c r="AA28" s="6">
        <v>5000000</v>
      </c>
    </row>
    <row r="29" spans="1:27" ht="13.5">
      <c r="A29" s="25" t="s">
        <v>55</v>
      </c>
      <c r="B29" s="24"/>
      <c r="C29" s="6">
        <v>85076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1641022</v>
      </c>
      <c r="D32" s="6">
        <v>0</v>
      </c>
      <c r="E32" s="7">
        <v>7238317</v>
      </c>
      <c r="F32" s="8">
        <v>7238317</v>
      </c>
      <c r="G32" s="8">
        <v>103774</v>
      </c>
      <c r="H32" s="8">
        <v>280007</v>
      </c>
      <c r="I32" s="8">
        <v>433695</v>
      </c>
      <c r="J32" s="8">
        <v>817476</v>
      </c>
      <c r="K32" s="8">
        <v>612666</v>
      </c>
      <c r="L32" s="8">
        <v>285493</v>
      </c>
      <c r="M32" s="8">
        <v>330182</v>
      </c>
      <c r="N32" s="8">
        <v>1228341</v>
      </c>
      <c r="O32" s="8">
        <v>143116</v>
      </c>
      <c r="P32" s="8">
        <v>377523</v>
      </c>
      <c r="Q32" s="8">
        <v>442239</v>
      </c>
      <c r="R32" s="8">
        <v>962878</v>
      </c>
      <c r="S32" s="8">
        <v>387891</v>
      </c>
      <c r="T32" s="8">
        <v>400114</v>
      </c>
      <c r="U32" s="8">
        <v>128510</v>
      </c>
      <c r="V32" s="8">
        <v>916515</v>
      </c>
      <c r="W32" s="8">
        <v>3925210</v>
      </c>
      <c r="X32" s="8">
        <v>7238316</v>
      </c>
      <c r="Y32" s="8">
        <v>-3313106</v>
      </c>
      <c r="Z32" s="2">
        <v>-45.77</v>
      </c>
      <c r="AA32" s="6">
        <v>7238317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50295237</v>
      </c>
      <c r="D34" s="6">
        <v>0</v>
      </c>
      <c r="E34" s="7">
        <v>35688920</v>
      </c>
      <c r="F34" s="8">
        <v>40637136</v>
      </c>
      <c r="G34" s="8">
        <v>2730640</v>
      </c>
      <c r="H34" s="8">
        <v>691437</v>
      </c>
      <c r="I34" s="8">
        <v>866896</v>
      </c>
      <c r="J34" s="8">
        <v>4288973</v>
      </c>
      <c r="K34" s="8">
        <v>2362661</v>
      </c>
      <c r="L34" s="8">
        <v>2032405</v>
      </c>
      <c r="M34" s="8">
        <v>1700862</v>
      </c>
      <c r="N34" s="8">
        <v>6095928</v>
      </c>
      <c r="O34" s="8">
        <v>1285640</v>
      </c>
      <c r="P34" s="8">
        <v>290319</v>
      </c>
      <c r="Q34" s="8">
        <v>3550266</v>
      </c>
      <c r="R34" s="8">
        <v>5126225</v>
      </c>
      <c r="S34" s="8">
        <v>1837700</v>
      </c>
      <c r="T34" s="8">
        <v>3205675</v>
      </c>
      <c r="U34" s="8">
        <v>2129553</v>
      </c>
      <c r="V34" s="8">
        <v>7172928</v>
      </c>
      <c r="W34" s="8">
        <v>22684054</v>
      </c>
      <c r="X34" s="8">
        <v>35688921</v>
      </c>
      <c r="Y34" s="8">
        <v>-13004867</v>
      </c>
      <c r="Z34" s="2">
        <v>-36.44</v>
      </c>
      <c r="AA34" s="6">
        <v>40637136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154453199</v>
      </c>
      <c r="D36" s="33">
        <f>SUM(D25:D35)</f>
        <v>0</v>
      </c>
      <c r="E36" s="34">
        <f t="shared" si="1"/>
        <v>111409622</v>
      </c>
      <c r="F36" s="35">
        <f t="shared" si="1"/>
        <v>108812590</v>
      </c>
      <c r="G36" s="35">
        <f t="shared" si="1"/>
        <v>6803762</v>
      </c>
      <c r="H36" s="35">
        <f t="shared" si="1"/>
        <v>4484834</v>
      </c>
      <c r="I36" s="35">
        <f t="shared" si="1"/>
        <v>5177432</v>
      </c>
      <c r="J36" s="35">
        <f t="shared" si="1"/>
        <v>16466028</v>
      </c>
      <c r="K36" s="35">
        <f t="shared" si="1"/>
        <v>6982719</v>
      </c>
      <c r="L36" s="35">
        <f t="shared" si="1"/>
        <v>6106610</v>
      </c>
      <c r="M36" s="35">
        <f t="shared" si="1"/>
        <v>6229610</v>
      </c>
      <c r="N36" s="35">
        <f t="shared" si="1"/>
        <v>19318939</v>
      </c>
      <c r="O36" s="35">
        <f t="shared" si="1"/>
        <v>5369554</v>
      </c>
      <c r="P36" s="35">
        <f t="shared" si="1"/>
        <v>4507871</v>
      </c>
      <c r="Q36" s="35">
        <f t="shared" si="1"/>
        <v>8091289</v>
      </c>
      <c r="R36" s="35">
        <f t="shared" si="1"/>
        <v>17968714</v>
      </c>
      <c r="S36" s="35">
        <f t="shared" si="1"/>
        <v>6892606</v>
      </c>
      <c r="T36" s="35">
        <f t="shared" si="1"/>
        <v>7906185</v>
      </c>
      <c r="U36" s="35">
        <f t="shared" si="1"/>
        <v>6368325</v>
      </c>
      <c r="V36" s="35">
        <f t="shared" si="1"/>
        <v>21167116</v>
      </c>
      <c r="W36" s="35">
        <f t="shared" si="1"/>
        <v>74920797</v>
      </c>
      <c r="X36" s="35">
        <f t="shared" si="1"/>
        <v>111409623</v>
      </c>
      <c r="Y36" s="35">
        <f t="shared" si="1"/>
        <v>-36488826</v>
      </c>
      <c r="Z36" s="36">
        <f>+IF(X36&lt;&gt;0,+(Y36/X36)*100,0)</f>
        <v>-32.751951777092</v>
      </c>
      <c r="AA36" s="33">
        <f>SUM(AA25:AA35)</f>
        <v>108812590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-10051675</v>
      </c>
      <c r="D38" s="46">
        <f>+D22-D36</f>
        <v>0</v>
      </c>
      <c r="E38" s="47">
        <f t="shared" si="2"/>
        <v>-9000001</v>
      </c>
      <c r="F38" s="48">
        <f t="shared" si="2"/>
        <v>-8500283</v>
      </c>
      <c r="G38" s="48">
        <f t="shared" si="2"/>
        <v>34430532</v>
      </c>
      <c r="H38" s="48">
        <f t="shared" si="2"/>
        <v>-2492688</v>
      </c>
      <c r="I38" s="48">
        <f t="shared" si="2"/>
        <v>-4696096</v>
      </c>
      <c r="J38" s="48">
        <f t="shared" si="2"/>
        <v>27241748</v>
      </c>
      <c r="K38" s="48">
        <f t="shared" si="2"/>
        <v>-6256239</v>
      </c>
      <c r="L38" s="48">
        <f t="shared" si="2"/>
        <v>22309973</v>
      </c>
      <c r="M38" s="48">
        <f t="shared" si="2"/>
        <v>-5668339</v>
      </c>
      <c r="N38" s="48">
        <f t="shared" si="2"/>
        <v>10385395</v>
      </c>
      <c r="O38" s="48">
        <f t="shared" si="2"/>
        <v>-4757294</v>
      </c>
      <c r="P38" s="48">
        <f t="shared" si="2"/>
        <v>-2447798</v>
      </c>
      <c r="Q38" s="48">
        <f t="shared" si="2"/>
        <v>4167879</v>
      </c>
      <c r="R38" s="48">
        <f t="shared" si="2"/>
        <v>-3037213</v>
      </c>
      <c r="S38" s="48">
        <f t="shared" si="2"/>
        <v>-6112647</v>
      </c>
      <c r="T38" s="48">
        <f t="shared" si="2"/>
        <v>-3230111</v>
      </c>
      <c r="U38" s="48">
        <f t="shared" si="2"/>
        <v>-5333916</v>
      </c>
      <c r="V38" s="48">
        <f t="shared" si="2"/>
        <v>-14676674</v>
      </c>
      <c r="W38" s="48">
        <f t="shared" si="2"/>
        <v>19913256</v>
      </c>
      <c r="X38" s="48">
        <f>IF(F22=F36,0,X22-X36)</f>
        <v>-9000003</v>
      </c>
      <c r="Y38" s="48">
        <f t="shared" si="2"/>
        <v>28913259</v>
      </c>
      <c r="Z38" s="49">
        <f>+IF(X38&lt;&gt;0,+(Y38/X38)*100,0)</f>
        <v>-321.25832624722455</v>
      </c>
      <c r="AA38" s="46">
        <f>+AA22-AA36</f>
        <v>-8500283</v>
      </c>
    </row>
    <row r="39" spans="1:27" ht="13.5">
      <c r="A39" s="23" t="s">
        <v>64</v>
      </c>
      <c r="B39" s="29"/>
      <c r="C39" s="6">
        <v>6826086</v>
      </c>
      <c r="D39" s="6">
        <v>0</v>
      </c>
      <c r="E39" s="7">
        <v>52706220</v>
      </c>
      <c r="F39" s="8">
        <v>73618284</v>
      </c>
      <c r="G39" s="8">
        <v>2427000</v>
      </c>
      <c r="H39" s="8">
        <v>0</v>
      </c>
      <c r="I39" s="8">
        <v>0</v>
      </c>
      <c r="J39" s="8">
        <v>2427000</v>
      </c>
      <c r="K39" s="8">
        <v>0</v>
      </c>
      <c r="L39" s="8">
        <v>21631000</v>
      </c>
      <c r="M39" s="8">
        <v>0</v>
      </c>
      <c r="N39" s="8">
        <v>21631000</v>
      </c>
      <c r="O39" s="8">
        <v>0</v>
      </c>
      <c r="P39" s="8">
        <v>0</v>
      </c>
      <c r="Q39" s="8">
        <v>23648220</v>
      </c>
      <c r="R39" s="8">
        <v>23648220</v>
      </c>
      <c r="S39" s="8">
        <v>0</v>
      </c>
      <c r="T39" s="8">
        <v>0</v>
      </c>
      <c r="U39" s="8">
        <v>0</v>
      </c>
      <c r="V39" s="8">
        <v>0</v>
      </c>
      <c r="W39" s="8">
        <v>47706220</v>
      </c>
      <c r="X39" s="8">
        <v>52706220</v>
      </c>
      <c r="Y39" s="8">
        <v>-5000000</v>
      </c>
      <c r="Z39" s="2">
        <v>-9.49</v>
      </c>
      <c r="AA39" s="6">
        <v>73618284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-3225589</v>
      </c>
      <c r="D42" s="55">
        <f>SUM(D38:D41)</f>
        <v>0</v>
      </c>
      <c r="E42" s="56">
        <f t="shared" si="3"/>
        <v>43706219</v>
      </c>
      <c r="F42" s="57">
        <f t="shared" si="3"/>
        <v>65118001</v>
      </c>
      <c r="G42" s="57">
        <f t="shared" si="3"/>
        <v>36857532</v>
      </c>
      <c r="H42" s="57">
        <f t="shared" si="3"/>
        <v>-2492688</v>
      </c>
      <c r="I42" s="57">
        <f t="shared" si="3"/>
        <v>-4696096</v>
      </c>
      <c r="J42" s="57">
        <f t="shared" si="3"/>
        <v>29668748</v>
      </c>
      <c r="K42" s="57">
        <f t="shared" si="3"/>
        <v>-6256239</v>
      </c>
      <c r="L42" s="57">
        <f t="shared" si="3"/>
        <v>43940973</v>
      </c>
      <c r="M42" s="57">
        <f t="shared" si="3"/>
        <v>-5668339</v>
      </c>
      <c r="N42" s="57">
        <f t="shared" si="3"/>
        <v>32016395</v>
      </c>
      <c r="O42" s="57">
        <f t="shared" si="3"/>
        <v>-4757294</v>
      </c>
      <c r="P42" s="57">
        <f t="shared" si="3"/>
        <v>-2447798</v>
      </c>
      <c r="Q42" s="57">
        <f t="shared" si="3"/>
        <v>27816099</v>
      </c>
      <c r="R42" s="57">
        <f t="shared" si="3"/>
        <v>20611007</v>
      </c>
      <c r="S42" s="57">
        <f t="shared" si="3"/>
        <v>-6112647</v>
      </c>
      <c r="T42" s="57">
        <f t="shared" si="3"/>
        <v>-3230111</v>
      </c>
      <c r="U42" s="57">
        <f t="shared" si="3"/>
        <v>-5333916</v>
      </c>
      <c r="V42" s="57">
        <f t="shared" si="3"/>
        <v>-14676674</v>
      </c>
      <c r="W42" s="57">
        <f t="shared" si="3"/>
        <v>67619476</v>
      </c>
      <c r="X42" s="57">
        <f t="shared" si="3"/>
        <v>43706217</v>
      </c>
      <c r="Y42" s="57">
        <f t="shared" si="3"/>
        <v>23913259</v>
      </c>
      <c r="Z42" s="58">
        <f>+IF(X42&lt;&gt;0,+(Y42/X42)*100,0)</f>
        <v>54.713632616613786</v>
      </c>
      <c r="AA42" s="55">
        <f>SUM(AA38:AA41)</f>
        <v>65118001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-3225589</v>
      </c>
      <c r="D44" s="63">
        <f>+D42-D43</f>
        <v>0</v>
      </c>
      <c r="E44" s="64">
        <f t="shared" si="4"/>
        <v>43706219</v>
      </c>
      <c r="F44" s="65">
        <f t="shared" si="4"/>
        <v>65118001</v>
      </c>
      <c r="G44" s="65">
        <f t="shared" si="4"/>
        <v>36857532</v>
      </c>
      <c r="H44" s="65">
        <f t="shared" si="4"/>
        <v>-2492688</v>
      </c>
      <c r="I44" s="65">
        <f t="shared" si="4"/>
        <v>-4696096</v>
      </c>
      <c r="J44" s="65">
        <f t="shared" si="4"/>
        <v>29668748</v>
      </c>
      <c r="K44" s="65">
        <f t="shared" si="4"/>
        <v>-6256239</v>
      </c>
      <c r="L44" s="65">
        <f t="shared" si="4"/>
        <v>43940973</v>
      </c>
      <c r="M44" s="65">
        <f t="shared" si="4"/>
        <v>-5668339</v>
      </c>
      <c r="N44" s="65">
        <f t="shared" si="4"/>
        <v>32016395</v>
      </c>
      <c r="O44" s="65">
        <f t="shared" si="4"/>
        <v>-4757294</v>
      </c>
      <c r="P44" s="65">
        <f t="shared" si="4"/>
        <v>-2447798</v>
      </c>
      <c r="Q44" s="65">
        <f t="shared" si="4"/>
        <v>27816099</v>
      </c>
      <c r="R44" s="65">
        <f t="shared" si="4"/>
        <v>20611007</v>
      </c>
      <c r="S44" s="65">
        <f t="shared" si="4"/>
        <v>-6112647</v>
      </c>
      <c r="T44" s="65">
        <f t="shared" si="4"/>
        <v>-3230111</v>
      </c>
      <c r="U44" s="65">
        <f t="shared" si="4"/>
        <v>-5333916</v>
      </c>
      <c r="V44" s="65">
        <f t="shared" si="4"/>
        <v>-14676674</v>
      </c>
      <c r="W44" s="65">
        <f t="shared" si="4"/>
        <v>67619476</v>
      </c>
      <c r="X44" s="65">
        <f t="shared" si="4"/>
        <v>43706217</v>
      </c>
      <c r="Y44" s="65">
        <f t="shared" si="4"/>
        <v>23913259</v>
      </c>
      <c r="Z44" s="66">
        <f>+IF(X44&lt;&gt;0,+(Y44/X44)*100,0)</f>
        <v>54.713632616613786</v>
      </c>
      <c r="AA44" s="63">
        <f>+AA42-AA43</f>
        <v>65118001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-3225589</v>
      </c>
      <c r="D46" s="55">
        <f>SUM(D44:D45)</f>
        <v>0</v>
      </c>
      <c r="E46" s="56">
        <f t="shared" si="5"/>
        <v>43706219</v>
      </c>
      <c r="F46" s="57">
        <f t="shared" si="5"/>
        <v>65118001</v>
      </c>
      <c r="G46" s="57">
        <f t="shared" si="5"/>
        <v>36857532</v>
      </c>
      <c r="H46" s="57">
        <f t="shared" si="5"/>
        <v>-2492688</v>
      </c>
      <c r="I46" s="57">
        <f t="shared" si="5"/>
        <v>-4696096</v>
      </c>
      <c r="J46" s="57">
        <f t="shared" si="5"/>
        <v>29668748</v>
      </c>
      <c r="K46" s="57">
        <f t="shared" si="5"/>
        <v>-6256239</v>
      </c>
      <c r="L46" s="57">
        <f t="shared" si="5"/>
        <v>43940973</v>
      </c>
      <c r="M46" s="57">
        <f t="shared" si="5"/>
        <v>-5668339</v>
      </c>
      <c r="N46" s="57">
        <f t="shared" si="5"/>
        <v>32016395</v>
      </c>
      <c r="O46" s="57">
        <f t="shared" si="5"/>
        <v>-4757294</v>
      </c>
      <c r="P46" s="57">
        <f t="shared" si="5"/>
        <v>-2447798</v>
      </c>
      <c r="Q46" s="57">
        <f t="shared" si="5"/>
        <v>27816099</v>
      </c>
      <c r="R46" s="57">
        <f t="shared" si="5"/>
        <v>20611007</v>
      </c>
      <c r="S46" s="57">
        <f t="shared" si="5"/>
        <v>-6112647</v>
      </c>
      <c r="T46" s="57">
        <f t="shared" si="5"/>
        <v>-3230111</v>
      </c>
      <c r="U46" s="57">
        <f t="shared" si="5"/>
        <v>-5333916</v>
      </c>
      <c r="V46" s="57">
        <f t="shared" si="5"/>
        <v>-14676674</v>
      </c>
      <c r="W46" s="57">
        <f t="shared" si="5"/>
        <v>67619476</v>
      </c>
      <c r="X46" s="57">
        <f t="shared" si="5"/>
        <v>43706217</v>
      </c>
      <c r="Y46" s="57">
        <f t="shared" si="5"/>
        <v>23913259</v>
      </c>
      <c r="Z46" s="58">
        <f>+IF(X46&lt;&gt;0,+(Y46/X46)*100,0)</f>
        <v>54.713632616613786</v>
      </c>
      <c r="AA46" s="55">
        <f>SUM(AA44:AA45)</f>
        <v>65118001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-3225589</v>
      </c>
      <c r="D48" s="71">
        <f>SUM(D46:D47)</f>
        <v>0</v>
      </c>
      <c r="E48" s="72">
        <f t="shared" si="6"/>
        <v>43706219</v>
      </c>
      <c r="F48" s="73">
        <f t="shared" si="6"/>
        <v>65118001</v>
      </c>
      <c r="G48" s="73">
        <f t="shared" si="6"/>
        <v>36857532</v>
      </c>
      <c r="H48" s="74">
        <f t="shared" si="6"/>
        <v>-2492688</v>
      </c>
      <c r="I48" s="74">
        <f t="shared" si="6"/>
        <v>-4696096</v>
      </c>
      <c r="J48" s="74">
        <f t="shared" si="6"/>
        <v>29668748</v>
      </c>
      <c r="K48" s="74">
        <f t="shared" si="6"/>
        <v>-6256239</v>
      </c>
      <c r="L48" s="74">
        <f t="shared" si="6"/>
        <v>43940973</v>
      </c>
      <c r="M48" s="73">
        <f t="shared" si="6"/>
        <v>-5668339</v>
      </c>
      <c r="N48" s="73">
        <f t="shared" si="6"/>
        <v>32016395</v>
      </c>
      <c r="O48" s="74">
        <f t="shared" si="6"/>
        <v>-4757294</v>
      </c>
      <c r="P48" s="74">
        <f t="shared" si="6"/>
        <v>-2447798</v>
      </c>
      <c r="Q48" s="74">
        <f t="shared" si="6"/>
        <v>27816099</v>
      </c>
      <c r="R48" s="74">
        <f t="shared" si="6"/>
        <v>20611007</v>
      </c>
      <c r="S48" s="74">
        <f t="shared" si="6"/>
        <v>-6112647</v>
      </c>
      <c r="T48" s="73">
        <f t="shared" si="6"/>
        <v>-3230111</v>
      </c>
      <c r="U48" s="73">
        <f t="shared" si="6"/>
        <v>-5333916</v>
      </c>
      <c r="V48" s="74">
        <f t="shared" si="6"/>
        <v>-14676674</v>
      </c>
      <c r="W48" s="74">
        <f t="shared" si="6"/>
        <v>67619476</v>
      </c>
      <c r="X48" s="74">
        <f t="shared" si="6"/>
        <v>43706217</v>
      </c>
      <c r="Y48" s="74">
        <f t="shared" si="6"/>
        <v>23913259</v>
      </c>
      <c r="Z48" s="75">
        <f>+IF(X48&lt;&gt;0,+(Y48/X48)*100,0)</f>
        <v>54.713632616613786</v>
      </c>
      <c r="AA48" s="76">
        <f>SUM(AA46:AA47)</f>
        <v>65118001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51214679</v>
      </c>
      <c r="F5" s="8">
        <v>51214679</v>
      </c>
      <c r="G5" s="8">
        <v>4302158</v>
      </c>
      <c r="H5" s="8">
        <v>4271601</v>
      </c>
      <c r="I5" s="8">
        <v>4216373</v>
      </c>
      <c r="J5" s="8">
        <v>12790132</v>
      </c>
      <c r="K5" s="8">
        <v>3817046</v>
      </c>
      <c r="L5" s="8">
        <v>9549</v>
      </c>
      <c r="M5" s="8">
        <v>4242822</v>
      </c>
      <c r="N5" s="8">
        <v>8069417</v>
      </c>
      <c r="O5" s="8">
        <v>8483318</v>
      </c>
      <c r="P5" s="8">
        <v>-4261758</v>
      </c>
      <c r="Q5" s="8">
        <v>4234771</v>
      </c>
      <c r="R5" s="8">
        <v>8456331</v>
      </c>
      <c r="S5" s="8">
        <v>4445462</v>
      </c>
      <c r="T5" s="8">
        <v>4306388</v>
      </c>
      <c r="U5" s="8">
        <v>4287293</v>
      </c>
      <c r="V5" s="8">
        <v>13039143</v>
      </c>
      <c r="W5" s="8">
        <v>42355023</v>
      </c>
      <c r="X5" s="8">
        <v>51214679</v>
      </c>
      <c r="Y5" s="8">
        <v>-8859656</v>
      </c>
      <c r="Z5" s="2">
        <v>-17.3</v>
      </c>
      <c r="AA5" s="6">
        <v>51214679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193085868</v>
      </c>
      <c r="F7" s="8">
        <v>193085868</v>
      </c>
      <c r="G7" s="8">
        <v>16246586</v>
      </c>
      <c r="H7" s="8">
        <v>16516745</v>
      </c>
      <c r="I7" s="8">
        <v>14869765</v>
      </c>
      <c r="J7" s="8">
        <v>47633096</v>
      </c>
      <c r="K7" s="8">
        <v>16502345</v>
      </c>
      <c r="L7" s="8">
        <v>1932142</v>
      </c>
      <c r="M7" s="8">
        <v>62674881</v>
      </c>
      <c r="N7" s="8">
        <v>81109368</v>
      </c>
      <c r="O7" s="8">
        <v>29606020</v>
      </c>
      <c r="P7" s="8">
        <v>31036878</v>
      </c>
      <c r="Q7" s="8">
        <v>14735663</v>
      </c>
      <c r="R7" s="8">
        <v>75378561</v>
      </c>
      <c r="S7" s="8">
        <v>16368661</v>
      </c>
      <c r="T7" s="8">
        <v>14216590</v>
      </c>
      <c r="U7" s="8">
        <v>15346517</v>
      </c>
      <c r="V7" s="8">
        <v>45931768</v>
      </c>
      <c r="W7" s="8">
        <v>250052793</v>
      </c>
      <c r="X7" s="8">
        <v>193085868</v>
      </c>
      <c r="Y7" s="8">
        <v>56966925</v>
      </c>
      <c r="Z7" s="2">
        <v>29.5</v>
      </c>
      <c r="AA7" s="6">
        <v>193085868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52381644</v>
      </c>
      <c r="F8" s="8">
        <v>52381644</v>
      </c>
      <c r="G8" s="8">
        <v>3412361</v>
      </c>
      <c r="H8" s="8">
        <v>4364031</v>
      </c>
      <c r="I8" s="8">
        <v>4127640</v>
      </c>
      <c r="J8" s="8">
        <v>11904032</v>
      </c>
      <c r="K8" s="8">
        <v>3783573</v>
      </c>
      <c r="L8" s="8">
        <v>2539066</v>
      </c>
      <c r="M8" s="8">
        <v>32689065</v>
      </c>
      <c r="N8" s="8">
        <v>39011704</v>
      </c>
      <c r="O8" s="8">
        <v>4815703</v>
      </c>
      <c r="P8" s="8">
        <v>11316022</v>
      </c>
      <c r="Q8" s="8">
        <v>1843907</v>
      </c>
      <c r="R8" s="8">
        <v>17975632</v>
      </c>
      <c r="S8" s="8">
        <v>5457730</v>
      </c>
      <c r="T8" s="8">
        <v>4272645</v>
      </c>
      <c r="U8" s="8">
        <v>2724067</v>
      </c>
      <c r="V8" s="8">
        <v>12454442</v>
      </c>
      <c r="W8" s="8">
        <v>81345810</v>
      </c>
      <c r="X8" s="8">
        <v>52381644</v>
      </c>
      <c r="Y8" s="8">
        <v>28964166</v>
      </c>
      <c r="Z8" s="2">
        <v>55.29</v>
      </c>
      <c r="AA8" s="6">
        <v>52381644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13711583</v>
      </c>
      <c r="F9" s="8">
        <v>13711583</v>
      </c>
      <c r="G9" s="8">
        <v>1233761</v>
      </c>
      <c r="H9" s="8">
        <v>1200549</v>
      </c>
      <c r="I9" s="8">
        <v>1097041</v>
      </c>
      <c r="J9" s="8">
        <v>3531351</v>
      </c>
      <c r="K9" s="8">
        <v>1252731</v>
      </c>
      <c r="L9" s="8">
        <v>19691</v>
      </c>
      <c r="M9" s="8">
        <v>1091274</v>
      </c>
      <c r="N9" s="8">
        <v>2363696</v>
      </c>
      <c r="O9" s="8">
        <v>2206451</v>
      </c>
      <c r="P9" s="8">
        <v>-1573736</v>
      </c>
      <c r="Q9" s="8">
        <v>1204593</v>
      </c>
      <c r="R9" s="8">
        <v>1837308</v>
      </c>
      <c r="S9" s="8">
        <v>1284510</v>
      </c>
      <c r="T9" s="8">
        <v>1327249</v>
      </c>
      <c r="U9" s="8">
        <v>1386518</v>
      </c>
      <c r="V9" s="8">
        <v>3998277</v>
      </c>
      <c r="W9" s="8">
        <v>11730632</v>
      </c>
      <c r="X9" s="8">
        <v>13711583</v>
      </c>
      <c r="Y9" s="8">
        <v>-1980951</v>
      </c>
      <c r="Z9" s="2">
        <v>-14.45</v>
      </c>
      <c r="AA9" s="6">
        <v>13711583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12417387</v>
      </c>
      <c r="F10" s="26">
        <v>12417387</v>
      </c>
      <c r="G10" s="26">
        <v>1318582</v>
      </c>
      <c r="H10" s="26">
        <v>1060285</v>
      </c>
      <c r="I10" s="26">
        <v>1052769</v>
      </c>
      <c r="J10" s="26">
        <v>3431636</v>
      </c>
      <c r="K10" s="26">
        <v>1053104</v>
      </c>
      <c r="L10" s="26">
        <v>3534</v>
      </c>
      <c r="M10" s="26">
        <v>1047232</v>
      </c>
      <c r="N10" s="26">
        <v>2103870</v>
      </c>
      <c r="O10" s="26">
        <v>2129650</v>
      </c>
      <c r="P10" s="26">
        <v>-1057642</v>
      </c>
      <c r="Q10" s="26">
        <v>1052569</v>
      </c>
      <c r="R10" s="26">
        <v>2124577</v>
      </c>
      <c r="S10" s="26">
        <v>1064927</v>
      </c>
      <c r="T10" s="26">
        <v>1053683</v>
      </c>
      <c r="U10" s="26">
        <v>1058952</v>
      </c>
      <c r="V10" s="26">
        <v>3177562</v>
      </c>
      <c r="W10" s="26">
        <v>10837645</v>
      </c>
      <c r="X10" s="26">
        <v>12417387</v>
      </c>
      <c r="Y10" s="26">
        <v>-1579742</v>
      </c>
      <c r="Z10" s="27">
        <v>-12.72</v>
      </c>
      <c r="AA10" s="28">
        <v>12417387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1017460</v>
      </c>
      <c r="F12" s="8">
        <v>1017460</v>
      </c>
      <c r="G12" s="8">
        <v>39997</v>
      </c>
      <c r="H12" s="8">
        <v>36586</v>
      </c>
      <c r="I12" s="8">
        <v>41429</v>
      </c>
      <c r="J12" s="8">
        <v>118012</v>
      </c>
      <c r="K12" s="8">
        <v>651767</v>
      </c>
      <c r="L12" s="8">
        <v>4630</v>
      </c>
      <c r="M12" s="8">
        <v>23353</v>
      </c>
      <c r="N12" s="8">
        <v>679750</v>
      </c>
      <c r="O12" s="8">
        <v>51247</v>
      </c>
      <c r="P12" s="8">
        <v>-39982</v>
      </c>
      <c r="Q12" s="8">
        <v>38580</v>
      </c>
      <c r="R12" s="8">
        <v>49845</v>
      </c>
      <c r="S12" s="8">
        <v>30398</v>
      </c>
      <c r="T12" s="8">
        <v>32845</v>
      </c>
      <c r="U12" s="8">
        <v>-78221</v>
      </c>
      <c r="V12" s="8">
        <v>-14978</v>
      </c>
      <c r="W12" s="8">
        <v>832629</v>
      </c>
      <c r="X12" s="8">
        <v>1017460</v>
      </c>
      <c r="Y12" s="8">
        <v>-184831</v>
      </c>
      <c r="Z12" s="2">
        <v>-18.17</v>
      </c>
      <c r="AA12" s="6">
        <v>1017460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23350000</v>
      </c>
      <c r="F13" s="8">
        <v>23350000</v>
      </c>
      <c r="G13" s="8">
        <v>0</v>
      </c>
      <c r="H13" s="8">
        <v>1955386</v>
      </c>
      <c r="I13" s="8">
        <v>3184658</v>
      </c>
      <c r="J13" s="8">
        <v>5140044</v>
      </c>
      <c r="K13" s="8">
        <v>3102384</v>
      </c>
      <c r="L13" s="8">
        <v>2559461</v>
      </c>
      <c r="M13" s="8">
        <v>0</v>
      </c>
      <c r="N13" s="8">
        <v>5661845</v>
      </c>
      <c r="O13" s="8">
        <v>0</v>
      </c>
      <c r="P13" s="8">
        <v>-8417745</v>
      </c>
      <c r="Q13" s="8">
        <v>4341611</v>
      </c>
      <c r="R13" s="8">
        <v>-4076134</v>
      </c>
      <c r="S13" s="8">
        <v>1031561</v>
      </c>
      <c r="T13" s="8">
        <v>4472972</v>
      </c>
      <c r="U13" s="8">
        <v>1352311</v>
      </c>
      <c r="V13" s="8">
        <v>6856844</v>
      </c>
      <c r="W13" s="8">
        <v>13582599</v>
      </c>
      <c r="X13" s="8">
        <v>23350000</v>
      </c>
      <c r="Y13" s="8">
        <v>-9767401</v>
      </c>
      <c r="Z13" s="2">
        <v>-41.83</v>
      </c>
      <c r="AA13" s="6">
        <v>23350000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2535312</v>
      </c>
      <c r="F14" s="8">
        <v>2535312</v>
      </c>
      <c r="G14" s="8">
        <v>2025778</v>
      </c>
      <c r="H14" s="8">
        <v>706724</v>
      </c>
      <c r="I14" s="8">
        <v>1423347</v>
      </c>
      <c r="J14" s="8">
        <v>4155849</v>
      </c>
      <c r="K14" s="8">
        <v>864809</v>
      </c>
      <c r="L14" s="8">
        <v>-17338</v>
      </c>
      <c r="M14" s="8">
        <v>1489700</v>
      </c>
      <c r="N14" s="8">
        <v>2337171</v>
      </c>
      <c r="O14" s="8">
        <v>3695677</v>
      </c>
      <c r="P14" s="8">
        <v>-1210057</v>
      </c>
      <c r="Q14" s="8">
        <v>1606569</v>
      </c>
      <c r="R14" s="8">
        <v>4092189</v>
      </c>
      <c r="S14" s="8">
        <v>1679238</v>
      </c>
      <c r="T14" s="8">
        <v>1679938</v>
      </c>
      <c r="U14" s="8">
        <v>1604734</v>
      </c>
      <c r="V14" s="8">
        <v>4963910</v>
      </c>
      <c r="W14" s="8">
        <v>15549119</v>
      </c>
      <c r="X14" s="8">
        <v>2535312</v>
      </c>
      <c r="Y14" s="8">
        <v>13013807</v>
      </c>
      <c r="Z14" s="2">
        <v>513.3</v>
      </c>
      <c r="AA14" s="6">
        <v>2535312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1717625</v>
      </c>
      <c r="F16" s="8">
        <v>1717625</v>
      </c>
      <c r="G16" s="8">
        <v>38001</v>
      </c>
      <c r="H16" s="8">
        <v>49318</v>
      </c>
      <c r="I16" s="8">
        <v>39928</v>
      </c>
      <c r="J16" s="8">
        <v>127247</v>
      </c>
      <c r="K16" s="8">
        <v>155654</v>
      </c>
      <c r="L16" s="8">
        <v>42200</v>
      </c>
      <c r="M16" s="8">
        <v>0</v>
      </c>
      <c r="N16" s="8">
        <v>197854</v>
      </c>
      <c r="O16" s="8">
        <v>0</v>
      </c>
      <c r="P16" s="8">
        <v>-36300</v>
      </c>
      <c r="Q16" s="8">
        <v>618</v>
      </c>
      <c r="R16" s="8">
        <v>-35682</v>
      </c>
      <c r="S16" s="8">
        <v>0</v>
      </c>
      <c r="T16" s="8">
        <v>93109</v>
      </c>
      <c r="U16" s="8">
        <v>196586</v>
      </c>
      <c r="V16" s="8">
        <v>289695</v>
      </c>
      <c r="W16" s="8">
        <v>579114</v>
      </c>
      <c r="X16" s="8">
        <v>1717625</v>
      </c>
      <c r="Y16" s="8">
        <v>-1138511</v>
      </c>
      <c r="Z16" s="2">
        <v>-66.28</v>
      </c>
      <c r="AA16" s="6">
        <v>1717625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70409</v>
      </c>
      <c r="F17" s="8">
        <v>70409</v>
      </c>
      <c r="G17" s="8">
        <v>2540</v>
      </c>
      <c r="H17" s="8">
        <v>6384</v>
      </c>
      <c r="I17" s="8">
        <v>3908</v>
      </c>
      <c r="J17" s="8">
        <v>12832</v>
      </c>
      <c r="K17" s="8">
        <v>5681</v>
      </c>
      <c r="L17" s="8">
        <v>6388</v>
      </c>
      <c r="M17" s="8">
        <v>0</v>
      </c>
      <c r="N17" s="8">
        <v>12069</v>
      </c>
      <c r="O17" s="8">
        <v>0</v>
      </c>
      <c r="P17" s="8">
        <v>-2496</v>
      </c>
      <c r="Q17" s="8">
        <v>0</v>
      </c>
      <c r="R17" s="8">
        <v>-2496</v>
      </c>
      <c r="S17" s="8">
        <v>0</v>
      </c>
      <c r="T17" s="8">
        <v>34724</v>
      </c>
      <c r="U17" s="8">
        <v>8708</v>
      </c>
      <c r="V17" s="8">
        <v>43432</v>
      </c>
      <c r="W17" s="8">
        <v>65837</v>
      </c>
      <c r="X17" s="8">
        <v>70409</v>
      </c>
      <c r="Y17" s="8">
        <v>-4572</v>
      </c>
      <c r="Z17" s="2">
        <v>-6.49</v>
      </c>
      <c r="AA17" s="6">
        <v>70409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7854236</v>
      </c>
      <c r="F18" s="8">
        <v>7854236</v>
      </c>
      <c r="G18" s="8">
        <v>2503</v>
      </c>
      <c r="H18" s="8">
        <v>781757</v>
      </c>
      <c r="I18" s="8">
        <v>2281</v>
      </c>
      <c r="J18" s="8">
        <v>786541</v>
      </c>
      <c r="K18" s="8">
        <v>1181138</v>
      </c>
      <c r="L18" s="8">
        <v>37647</v>
      </c>
      <c r="M18" s="8">
        <v>0</v>
      </c>
      <c r="N18" s="8">
        <v>1218785</v>
      </c>
      <c r="O18" s="8">
        <v>47284</v>
      </c>
      <c r="P18" s="8">
        <v>-13426</v>
      </c>
      <c r="Q18" s="8">
        <v>0</v>
      </c>
      <c r="R18" s="8">
        <v>33858</v>
      </c>
      <c r="S18" s="8">
        <v>0</v>
      </c>
      <c r="T18" s="8">
        <v>4091123</v>
      </c>
      <c r="U18" s="8">
        <v>111976</v>
      </c>
      <c r="V18" s="8">
        <v>4203099</v>
      </c>
      <c r="W18" s="8">
        <v>6242283</v>
      </c>
      <c r="X18" s="8">
        <v>7854236</v>
      </c>
      <c r="Y18" s="8">
        <v>-1611953</v>
      </c>
      <c r="Z18" s="2">
        <v>-20.52</v>
      </c>
      <c r="AA18" s="6">
        <v>7854236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307965320</v>
      </c>
      <c r="F19" s="8">
        <v>307965320</v>
      </c>
      <c r="G19" s="8">
        <v>116286299</v>
      </c>
      <c r="H19" s="8">
        <v>1130723</v>
      </c>
      <c r="I19" s="8">
        <v>203299</v>
      </c>
      <c r="J19" s="8">
        <v>117620321</v>
      </c>
      <c r="K19" s="8">
        <v>740761</v>
      </c>
      <c r="L19" s="8">
        <v>1372249</v>
      </c>
      <c r="M19" s="8">
        <v>203299</v>
      </c>
      <c r="N19" s="8">
        <v>2316309</v>
      </c>
      <c r="O19" s="8">
        <v>70326163</v>
      </c>
      <c r="P19" s="8">
        <v>-819415</v>
      </c>
      <c r="Q19" s="8">
        <v>79811005</v>
      </c>
      <c r="R19" s="8">
        <v>149317753</v>
      </c>
      <c r="S19" s="8">
        <v>2144592</v>
      </c>
      <c r="T19" s="8">
        <v>490408</v>
      </c>
      <c r="U19" s="8">
        <v>2459079</v>
      </c>
      <c r="V19" s="8">
        <v>5094079</v>
      </c>
      <c r="W19" s="8">
        <v>274348462</v>
      </c>
      <c r="X19" s="8">
        <v>307965320</v>
      </c>
      <c r="Y19" s="8">
        <v>-33616858</v>
      </c>
      <c r="Z19" s="2">
        <v>-10.92</v>
      </c>
      <c r="AA19" s="6">
        <v>307965320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7524212</v>
      </c>
      <c r="F20" s="26">
        <v>7524212</v>
      </c>
      <c r="G20" s="26">
        <v>215481</v>
      </c>
      <c r="H20" s="26">
        <v>327321</v>
      </c>
      <c r="I20" s="26">
        <v>585488</v>
      </c>
      <c r="J20" s="26">
        <v>1128290</v>
      </c>
      <c r="K20" s="26">
        <v>487845</v>
      </c>
      <c r="L20" s="26">
        <v>177177</v>
      </c>
      <c r="M20" s="26">
        <v>38651</v>
      </c>
      <c r="N20" s="26">
        <v>703673</v>
      </c>
      <c r="O20" s="26">
        <v>180754</v>
      </c>
      <c r="P20" s="26">
        <v>-107981</v>
      </c>
      <c r="Q20" s="26">
        <v>-357777</v>
      </c>
      <c r="R20" s="26">
        <v>-285004</v>
      </c>
      <c r="S20" s="26">
        <v>241650</v>
      </c>
      <c r="T20" s="26">
        <v>257559</v>
      </c>
      <c r="U20" s="26">
        <v>300143</v>
      </c>
      <c r="V20" s="26">
        <v>799352</v>
      </c>
      <c r="W20" s="26">
        <v>2346311</v>
      </c>
      <c r="X20" s="26">
        <v>7524212</v>
      </c>
      <c r="Y20" s="26">
        <v>-5177901</v>
      </c>
      <c r="Z20" s="27">
        <v>-68.82</v>
      </c>
      <c r="AA20" s="28">
        <v>7524212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8357000</v>
      </c>
      <c r="F21" s="8">
        <v>8357000</v>
      </c>
      <c r="G21" s="8">
        <v>727239</v>
      </c>
      <c r="H21" s="8">
        <v>1809321</v>
      </c>
      <c r="I21" s="30">
        <v>1768163</v>
      </c>
      <c r="J21" s="8">
        <v>4304723</v>
      </c>
      <c r="K21" s="8">
        <v>435206</v>
      </c>
      <c r="L21" s="8">
        <v>2851771</v>
      </c>
      <c r="M21" s="8">
        <v>0</v>
      </c>
      <c r="N21" s="8">
        <v>3286977</v>
      </c>
      <c r="O21" s="8">
        <v>1130287</v>
      </c>
      <c r="P21" s="30">
        <v>0</v>
      </c>
      <c r="Q21" s="8">
        <v>794755</v>
      </c>
      <c r="R21" s="8">
        <v>1925042</v>
      </c>
      <c r="S21" s="8">
        <v>3219383</v>
      </c>
      <c r="T21" s="8">
        <v>2847073</v>
      </c>
      <c r="U21" s="8">
        <v>2538322</v>
      </c>
      <c r="V21" s="8">
        <v>8604778</v>
      </c>
      <c r="W21" s="30">
        <v>18121520</v>
      </c>
      <c r="X21" s="8">
        <v>8357000</v>
      </c>
      <c r="Y21" s="8">
        <v>9764520</v>
      </c>
      <c r="Z21" s="2">
        <v>116.84</v>
      </c>
      <c r="AA21" s="6">
        <v>8357000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683202735</v>
      </c>
      <c r="F22" s="35">
        <f t="shared" si="0"/>
        <v>683202735</v>
      </c>
      <c r="G22" s="35">
        <f t="shared" si="0"/>
        <v>145851286</v>
      </c>
      <c r="H22" s="35">
        <f t="shared" si="0"/>
        <v>34216731</v>
      </c>
      <c r="I22" s="35">
        <f t="shared" si="0"/>
        <v>32616089</v>
      </c>
      <c r="J22" s="35">
        <f t="shared" si="0"/>
        <v>212684106</v>
      </c>
      <c r="K22" s="35">
        <f t="shared" si="0"/>
        <v>34034044</v>
      </c>
      <c r="L22" s="35">
        <f t="shared" si="0"/>
        <v>11538167</v>
      </c>
      <c r="M22" s="35">
        <f t="shared" si="0"/>
        <v>103500277</v>
      </c>
      <c r="N22" s="35">
        <f t="shared" si="0"/>
        <v>149072488</v>
      </c>
      <c r="O22" s="35">
        <f t="shared" si="0"/>
        <v>122672554</v>
      </c>
      <c r="P22" s="35">
        <f t="shared" si="0"/>
        <v>24812362</v>
      </c>
      <c r="Q22" s="35">
        <f t="shared" si="0"/>
        <v>109306864</v>
      </c>
      <c r="R22" s="35">
        <f t="shared" si="0"/>
        <v>256791780</v>
      </c>
      <c r="S22" s="35">
        <f t="shared" si="0"/>
        <v>36968112</v>
      </c>
      <c r="T22" s="35">
        <f t="shared" si="0"/>
        <v>39176306</v>
      </c>
      <c r="U22" s="35">
        <f t="shared" si="0"/>
        <v>33296985</v>
      </c>
      <c r="V22" s="35">
        <f t="shared" si="0"/>
        <v>109441403</v>
      </c>
      <c r="W22" s="35">
        <f t="shared" si="0"/>
        <v>727989777</v>
      </c>
      <c r="X22" s="35">
        <f t="shared" si="0"/>
        <v>683202735</v>
      </c>
      <c r="Y22" s="35">
        <f t="shared" si="0"/>
        <v>44787042</v>
      </c>
      <c r="Z22" s="36">
        <f>+IF(X22&lt;&gt;0,+(Y22/X22)*100,0)</f>
        <v>6.555454143490805</v>
      </c>
      <c r="AA22" s="33">
        <f>SUM(AA5:AA21)</f>
        <v>683202735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220085233</v>
      </c>
      <c r="F25" s="8">
        <v>220085233</v>
      </c>
      <c r="G25" s="8">
        <v>14181861</v>
      </c>
      <c r="H25" s="8">
        <v>16843974</v>
      </c>
      <c r="I25" s="8">
        <v>15519520</v>
      </c>
      <c r="J25" s="8">
        <v>46545355</v>
      </c>
      <c r="K25" s="8">
        <v>15319796</v>
      </c>
      <c r="L25" s="8">
        <v>15935726</v>
      </c>
      <c r="M25" s="8">
        <v>14558297</v>
      </c>
      <c r="N25" s="8">
        <v>45813819</v>
      </c>
      <c r="O25" s="8">
        <v>13661080</v>
      </c>
      <c r="P25" s="8">
        <v>14638602</v>
      </c>
      <c r="Q25" s="8">
        <v>16201432</v>
      </c>
      <c r="R25" s="8">
        <v>44501114</v>
      </c>
      <c r="S25" s="8">
        <v>17306250</v>
      </c>
      <c r="T25" s="8">
        <v>16049910</v>
      </c>
      <c r="U25" s="8">
        <v>16689711</v>
      </c>
      <c r="V25" s="8">
        <v>50045871</v>
      </c>
      <c r="W25" s="8">
        <v>186906159</v>
      </c>
      <c r="X25" s="8">
        <v>220085233</v>
      </c>
      <c r="Y25" s="8">
        <v>-33179074</v>
      </c>
      <c r="Z25" s="2">
        <v>-15.08</v>
      </c>
      <c r="AA25" s="6">
        <v>220085233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18080542</v>
      </c>
      <c r="F26" s="8">
        <v>18080542</v>
      </c>
      <c r="G26" s="8">
        <v>1384686</v>
      </c>
      <c r="H26" s="8">
        <v>1392173</v>
      </c>
      <c r="I26" s="8">
        <v>1392173</v>
      </c>
      <c r="J26" s="8">
        <v>4169032</v>
      </c>
      <c r="K26" s="8">
        <v>1447569</v>
      </c>
      <c r="L26" s="8">
        <v>1428763</v>
      </c>
      <c r="M26" s="8">
        <v>1440461</v>
      </c>
      <c r="N26" s="8">
        <v>4316793</v>
      </c>
      <c r="O26" s="8">
        <v>1440175</v>
      </c>
      <c r="P26" s="8">
        <v>1438735</v>
      </c>
      <c r="Q26" s="8">
        <v>1438517</v>
      </c>
      <c r="R26" s="8">
        <v>4317427</v>
      </c>
      <c r="S26" s="8">
        <v>1440102</v>
      </c>
      <c r="T26" s="8">
        <v>2106216</v>
      </c>
      <c r="U26" s="8">
        <v>1482741</v>
      </c>
      <c r="V26" s="8">
        <v>5029059</v>
      </c>
      <c r="W26" s="8">
        <v>17832311</v>
      </c>
      <c r="X26" s="8">
        <v>18080542</v>
      </c>
      <c r="Y26" s="8">
        <v>-248231</v>
      </c>
      <c r="Z26" s="2">
        <v>-1.37</v>
      </c>
      <c r="AA26" s="6">
        <v>18080542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48889501</v>
      </c>
      <c r="F27" s="8">
        <v>48889501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48889501</v>
      </c>
      <c r="Y27" s="8">
        <v>-48889501</v>
      </c>
      <c r="Z27" s="2">
        <v>-100</v>
      </c>
      <c r="AA27" s="6">
        <v>48889501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77291652</v>
      </c>
      <c r="F28" s="8">
        <v>77291652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77291652</v>
      </c>
      <c r="Y28" s="8">
        <v>-77291652</v>
      </c>
      <c r="Z28" s="2">
        <v>-100</v>
      </c>
      <c r="AA28" s="6">
        <v>77291652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174338200</v>
      </c>
      <c r="F30" s="8">
        <v>174338200</v>
      </c>
      <c r="G30" s="8">
        <v>15628538</v>
      </c>
      <c r="H30" s="8">
        <v>19124045</v>
      </c>
      <c r="I30" s="8">
        <v>15302026</v>
      </c>
      <c r="J30" s="8">
        <v>50054609</v>
      </c>
      <c r="K30" s="8">
        <v>12430154</v>
      </c>
      <c r="L30" s="8">
        <v>2024071</v>
      </c>
      <c r="M30" s="8">
        <v>22699113</v>
      </c>
      <c r="N30" s="8">
        <v>37153338</v>
      </c>
      <c r="O30" s="8">
        <v>11709176</v>
      </c>
      <c r="P30" s="8">
        <v>12778262</v>
      </c>
      <c r="Q30" s="8">
        <v>14232874</v>
      </c>
      <c r="R30" s="8">
        <v>38720312</v>
      </c>
      <c r="S30" s="8">
        <v>12753443</v>
      </c>
      <c r="T30" s="8">
        <v>12599470</v>
      </c>
      <c r="U30" s="8">
        <v>15094386</v>
      </c>
      <c r="V30" s="8">
        <v>40447299</v>
      </c>
      <c r="W30" s="8">
        <v>166375558</v>
      </c>
      <c r="X30" s="8">
        <v>174338200</v>
      </c>
      <c r="Y30" s="8">
        <v>-7962642</v>
      </c>
      <c r="Z30" s="2">
        <v>-4.57</v>
      </c>
      <c r="AA30" s="6">
        <v>174338200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24256834</v>
      </c>
      <c r="F32" s="8">
        <v>24256834</v>
      </c>
      <c r="G32" s="8">
        <v>2843760</v>
      </c>
      <c r="H32" s="8">
        <v>4336773</v>
      </c>
      <c r="I32" s="8">
        <v>5136820</v>
      </c>
      <c r="J32" s="8">
        <v>12317353</v>
      </c>
      <c r="K32" s="8">
        <v>31224</v>
      </c>
      <c r="L32" s="8">
        <v>4578878</v>
      </c>
      <c r="M32" s="8">
        <v>1179106</v>
      </c>
      <c r="N32" s="8">
        <v>5789208</v>
      </c>
      <c r="O32" s="8">
        <v>1224422</v>
      </c>
      <c r="P32" s="8">
        <v>4771612</v>
      </c>
      <c r="Q32" s="8">
        <v>2953224</v>
      </c>
      <c r="R32" s="8">
        <v>8949258</v>
      </c>
      <c r="S32" s="8">
        <v>8466002</v>
      </c>
      <c r="T32" s="8">
        <v>3088190</v>
      </c>
      <c r="U32" s="8">
        <v>10528503</v>
      </c>
      <c r="V32" s="8">
        <v>22082695</v>
      </c>
      <c r="W32" s="8">
        <v>49138514</v>
      </c>
      <c r="X32" s="8">
        <v>24256834</v>
      </c>
      <c r="Y32" s="8">
        <v>24881680</v>
      </c>
      <c r="Z32" s="2">
        <v>102.58</v>
      </c>
      <c r="AA32" s="6">
        <v>24256834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28641494</v>
      </c>
      <c r="F33" s="8">
        <v>28641494</v>
      </c>
      <c r="G33" s="8">
        <v>1073299</v>
      </c>
      <c r="H33" s="8">
        <v>1015212</v>
      </c>
      <c r="I33" s="8">
        <v>906073</v>
      </c>
      <c r="J33" s="8">
        <v>2994584</v>
      </c>
      <c r="K33" s="8">
        <v>1851324</v>
      </c>
      <c r="L33" s="8">
        <v>3310431</v>
      </c>
      <c r="M33" s="8">
        <v>1177104</v>
      </c>
      <c r="N33" s="8">
        <v>6338859</v>
      </c>
      <c r="O33" s="8">
        <v>3392190</v>
      </c>
      <c r="P33" s="8">
        <v>1842049</v>
      </c>
      <c r="Q33" s="8">
        <v>1311255</v>
      </c>
      <c r="R33" s="8">
        <v>6545494</v>
      </c>
      <c r="S33" s="8">
        <v>3366106</v>
      </c>
      <c r="T33" s="8">
        <v>1431821</v>
      </c>
      <c r="U33" s="8">
        <v>1408658</v>
      </c>
      <c r="V33" s="8">
        <v>6206585</v>
      </c>
      <c r="W33" s="8">
        <v>22085522</v>
      </c>
      <c r="X33" s="8">
        <v>28641494</v>
      </c>
      <c r="Y33" s="8">
        <v>-6555972</v>
      </c>
      <c r="Z33" s="2">
        <v>-22.89</v>
      </c>
      <c r="AA33" s="6">
        <v>28641494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119985029</v>
      </c>
      <c r="F34" s="8">
        <v>119985029</v>
      </c>
      <c r="G34" s="8">
        <v>7891015</v>
      </c>
      <c r="H34" s="8">
        <v>6138100</v>
      </c>
      <c r="I34" s="8">
        <v>5251246</v>
      </c>
      <c r="J34" s="8">
        <v>19280361</v>
      </c>
      <c r="K34" s="8">
        <v>9154228</v>
      </c>
      <c r="L34" s="8">
        <v>8099323</v>
      </c>
      <c r="M34" s="8">
        <v>1357651</v>
      </c>
      <c r="N34" s="8">
        <v>18611202</v>
      </c>
      <c r="O34" s="8">
        <v>12812833</v>
      </c>
      <c r="P34" s="8">
        <v>11132950</v>
      </c>
      <c r="Q34" s="8">
        <v>21365317</v>
      </c>
      <c r="R34" s="8">
        <v>45311100</v>
      </c>
      <c r="S34" s="8">
        <v>15198222</v>
      </c>
      <c r="T34" s="8">
        <v>10847832</v>
      </c>
      <c r="U34" s="8">
        <v>25653608</v>
      </c>
      <c r="V34" s="8">
        <v>51699662</v>
      </c>
      <c r="W34" s="8">
        <v>134902325</v>
      </c>
      <c r="X34" s="8">
        <v>119985029</v>
      </c>
      <c r="Y34" s="8">
        <v>14917296</v>
      </c>
      <c r="Z34" s="2">
        <v>12.43</v>
      </c>
      <c r="AA34" s="6">
        <v>119985029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711568485</v>
      </c>
      <c r="F36" s="35">
        <f t="shared" si="1"/>
        <v>711568485</v>
      </c>
      <c r="G36" s="35">
        <f t="shared" si="1"/>
        <v>43003159</v>
      </c>
      <c r="H36" s="35">
        <f t="shared" si="1"/>
        <v>48850277</v>
      </c>
      <c r="I36" s="35">
        <f t="shared" si="1"/>
        <v>43507858</v>
      </c>
      <c r="J36" s="35">
        <f t="shared" si="1"/>
        <v>135361294</v>
      </c>
      <c r="K36" s="35">
        <f t="shared" si="1"/>
        <v>40234295</v>
      </c>
      <c r="L36" s="35">
        <f t="shared" si="1"/>
        <v>35377192</v>
      </c>
      <c r="M36" s="35">
        <f t="shared" si="1"/>
        <v>42411732</v>
      </c>
      <c r="N36" s="35">
        <f t="shared" si="1"/>
        <v>118023219</v>
      </c>
      <c r="O36" s="35">
        <f t="shared" si="1"/>
        <v>44239876</v>
      </c>
      <c r="P36" s="35">
        <f t="shared" si="1"/>
        <v>46602210</v>
      </c>
      <c r="Q36" s="35">
        <f t="shared" si="1"/>
        <v>57502619</v>
      </c>
      <c r="R36" s="35">
        <f t="shared" si="1"/>
        <v>148344705</v>
      </c>
      <c r="S36" s="35">
        <f t="shared" si="1"/>
        <v>58530125</v>
      </c>
      <c r="T36" s="35">
        <f t="shared" si="1"/>
        <v>46123439</v>
      </c>
      <c r="U36" s="35">
        <f t="shared" si="1"/>
        <v>70857607</v>
      </c>
      <c r="V36" s="35">
        <f t="shared" si="1"/>
        <v>175511171</v>
      </c>
      <c r="W36" s="35">
        <f t="shared" si="1"/>
        <v>577240389</v>
      </c>
      <c r="X36" s="35">
        <f t="shared" si="1"/>
        <v>711568485</v>
      </c>
      <c r="Y36" s="35">
        <f t="shared" si="1"/>
        <v>-134328096</v>
      </c>
      <c r="Z36" s="36">
        <f>+IF(X36&lt;&gt;0,+(Y36/X36)*100,0)</f>
        <v>-18.877746672549726</v>
      </c>
      <c r="AA36" s="33">
        <f>SUM(AA25:AA35)</f>
        <v>711568485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-28365750</v>
      </c>
      <c r="F38" s="48">
        <f t="shared" si="2"/>
        <v>-28365750</v>
      </c>
      <c r="G38" s="48">
        <f t="shared" si="2"/>
        <v>102848127</v>
      </c>
      <c r="H38" s="48">
        <f t="shared" si="2"/>
        <v>-14633546</v>
      </c>
      <c r="I38" s="48">
        <f t="shared" si="2"/>
        <v>-10891769</v>
      </c>
      <c r="J38" s="48">
        <f t="shared" si="2"/>
        <v>77322812</v>
      </c>
      <c r="K38" s="48">
        <f t="shared" si="2"/>
        <v>-6200251</v>
      </c>
      <c r="L38" s="48">
        <f t="shared" si="2"/>
        <v>-23839025</v>
      </c>
      <c r="M38" s="48">
        <f t="shared" si="2"/>
        <v>61088545</v>
      </c>
      <c r="N38" s="48">
        <f t="shared" si="2"/>
        <v>31049269</v>
      </c>
      <c r="O38" s="48">
        <f t="shared" si="2"/>
        <v>78432678</v>
      </c>
      <c r="P38" s="48">
        <f t="shared" si="2"/>
        <v>-21789848</v>
      </c>
      <c r="Q38" s="48">
        <f t="shared" si="2"/>
        <v>51804245</v>
      </c>
      <c r="R38" s="48">
        <f t="shared" si="2"/>
        <v>108447075</v>
      </c>
      <c r="S38" s="48">
        <f t="shared" si="2"/>
        <v>-21562013</v>
      </c>
      <c r="T38" s="48">
        <f t="shared" si="2"/>
        <v>-6947133</v>
      </c>
      <c r="U38" s="48">
        <f t="shared" si="2"/>
        <v>-37560622</v>
      </c>
      <c r="V38" s="48">
        <f t="shared" si="2"/>
        <v>-66069768</v>
      </c>
      <c r="W38" s="48">
        <f t="shared" si="2"/>
        <v>150749388</v>
      </c>
      <c r="X38" s="48">
        <f>IF(F22=F36,0,X22-X36)</f>
        <v>-28365750</v>
      </c>
      <c r="Y38" s="48">
        <f t="shared" si="2"/>
        <v>179115138</v>
      </c>
      <c r="Z38" s="49">
        <f>+IF(X38&lt;&gt;0,+(Y38/X38)*100,0)</f>
        <v>-631.4486237804394</v>
      </c>
      <c r="AA38" s="46">
        <f>+AA22-AA36</f>
        <v>-28365750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229710433</v>
      </c>
      <c r="F39" s="8">
        <v>229710433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229710433</v>
      </c>
      <c r="Y39" s="8">
        <v>-229710433</v>
      </c>
      <c r="Z39" s="2">
        <v>-100</v>
      </c>
      <c r="AA39" s="6">
        <v>229710433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201344683</v>
      </c>
      <c r="F42" s="57">
        <f t="shared" si="3"/>
        <v>201344683</v>
      </c>
      <c r="G42" s="57">
        <f t="shared" si="3"/>
        <v>102848127</v>
      </c>
      <c r="H42" s="57">
        <f t="shared" si="3"/>
        <v>-14633546</v>
      </c>
      <c r="I42" s="57">
        <f t="shared" si="3"/>
        <v>-10891769</v>
      </c>
      <c r="J42" s="57">
        <f t="shared" si="3"/>
        <v>77322812</v>
      </c>
      <c r="K42" s="57">
        <f t="shared" si="3"/>
        <v>-6200251</v>
      </c>
      <c r="L42" s="57">
        <f t="shared" si="3"/>
        <v>-23839025</v>
      </c>
      <c r="M42" s="57">
        <f t="shared" si="3"/>
        <v>61088545</v>
      </c>
      <c r="N42" s="57">
        <f t="shared" si="3"/>
        <v>31049269</v>
      </c>
      <c r="O42" s="57">
        <f t="shared" si="3"/>
        <v>78432678</v>
      </c>
      <c r="P42" s="57">
        <f t="shared" si="3"/>
        <v>-21789848</v>
      </c>
      <c r="Q42" s="57">
        <f t="shared" si="3"/>
        <v>51804245</v>
      </c>
      <c r="R42" s="57">
        <f t="shared" si="3"/>
        <v>108447075</v>
      </c>
      <c r="S42" s="57">
        <f t="shared" si="3"/>
        <v>-21562013</v>
      </c>
      <c r="T42" s="57">
        <f t="shared" si="3"/>
        <v>-6947133</v>
      </c>
      <c r="U42" s="57">
        <f t="shared" si="3"/>
        <v>-37560622</v>
      </c>
      <c r="V42" s="57">
        <f t="shared" si="3"/>
        <v>-66069768</v>
      </c>
      <c r="W42" s="57">
        <f t="shared" si="3"/>
        <v>150749388</v>
      </c>
      <c r="X42" s="57">
        <f t="shared" si="3"/>
        <v>201344683</v>
      </c>
      <c r="Y42" s="57">
        <f t="shared" si="3"/>
        <v>-50595295</v>
      </c>
      <c r="Z42" s="58">
        <f>+IF(X42&lt;&gt;0,+(Y42/X42)*100,0)</f>
        <v>-25.128696842717225</v>
      </c>
      <c r="AA42" s="55">
        <f>SUM(AA38:AA41)</f>
        <v>201344683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201344683</v>
      </c>
      <c r="F44" s="65">
        <f t="shared" si="4"/>
        <v>201344683</v>
      </c>
      <c r="G44" s="65">
        <f t="shared" si="4"/>
        <v>102848127</v>
      </c>
      <c r="H44" s="65">
        <f t="shared" si="4"/>
        <v>-14633546</v>
      </c>
      <c r="I44" s="65">
        <f t="shared" si="4"/>
        <v>-10891769</v>
      </c>
      <c r="J44" s="65">
        <f t="shared" si="4"/>
        <v>77322812</v>
      </c>
      <c r="K44" s="65">
        <f t="shared" si="4"/>
        <v>-6200251</v>
      </c>
      <c r="L44" s="65">
        <f t="shared" si="4"/>
        <v>-23839025</v>
      </c>
      <c r="M44" s="65">
        <f t="shared" si="4"/>
        <v>61088545</v>
      </c>
      <c r="N44" s="65">
        <f t="shared" si="4"/>
        <v>31049269</v>
      </c>
      <c r="O44" s="65">
        <f t="shared" si="4"/>
        <v>78432678</v>
      </c>
      <c r="P44" s="65">
        <f t="shared" si="4"/>
        <v>-21789848</v>
      </c>
      <c r="Q44" s="65">
        <f t="shared" si="4"/>
        <v>51804245</v>
      </c>
      <c r="R44" s="65">
        <f t="shared" si="4"/>
        <v>108447075</v>
      </c>
      <c r="S44" s="65">
        <f t="shared" si="4"/>
        <v>-21562013</v>
      </c>
      <c r="T44" s="65">
        <f t="shared" si="4"/>
        <v>-6947133</v>
      </c>
      <c r="U44" s="65">
        <f t="shared" si="4"/>
        <v>-37560622</v>
      </c>
      <c r="V44" s="65">
        <f t="shared" si="4"/>
        <v>-66069768</v>
      </c>
      <c r="W44" s="65">
        <f t="shared" si="4"/>
        <v>150749388</v>
      </c>
      <c r="X44" s="65">
        <f t="shared" si="4"/>
        <v>201344683</v>
      </c>
      <c r="Y44" s="65">
        <f t="shared" si="4"/>
        <v>-50595295</v>
      </c>
      <c r="Z44" s="66">
        <f>+IF(X44&lt;&gt;0,+(Y44/X44)*100,0)</f>
        <v>-25.128696842717225</v>
      </c>
      <c r="AA44" s="63">
        <f>+AA42-AA43</f>
        <v>201344683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201344683</v>
      </c>
      <c r="F46" s="57">
        <f t="shared" si="5"/>
        <v>201344683</v>
      </c>
      <c r="G46" s="57">
        <f t="shared" si="5"/>
        <v>102848127</v>
      </c>
      <c r="H46" s="57">
        <f t="shared" si="5"/>
        <v>-14633546</v>
      </c>
      <c r="I46" s="57">
        <f t="shared" si="5"/>
        <v>-10891769</v>
      </c>
      <c r="J46" s="57">
        <f t="shared" si="5"/>
        <v>77322812</v>
      </c>
      <c r="K46" s="57">
        <f t="shared" si="5"/>
        <v>-6200251</v>
      </c>
      <c r="L46" s="57">
        <f t="shared" si="5"/>
        <v>-23839025</v>
      </c>
      <c r="M46" s="57">
        <f t="shared" si="5"/>
        <v>61088545</v>
      </c>
      <c r="N46" s="57">
        <f t="shared" si="5"/>
        <v>31049269</v>
      </c>
      <c r="O46" s="57">
        <f t="shared" si="5"/>
        <v>78432678</v>
      </c>
      <c r="P46" s="57">
        <f t="shared" si="5"/>
        <v>-21789848</v>
      </c>
      <c r="Q46" s="57">
        <f t="shared" si="5"/>
        <v>51804245</v>
      </c>
      <c r="R46" s="57">
        <f t="shared" si="5"/>
        <v>108447075</v>
      </c>
      <c r="S46" s="57">
        <f t="shared" si="5"/>
        <v>-21562013</v>
      </c>
      <c r="T46" s="57">
        <f t="shared" si="5"/>
        <v>-6947133</v>
      </c>
      <c r="U46" s="57">
        <f t="shared" si="5"/>
        <v>-37560622</v>
      </c>
      <c r="V46" s="57">
        <f t="shared" si="5"/>
        <v>-66069768</v>
      </c>
      <c r="W46" s="57">
        <f t="shared" si="5"/>
        <v>150749388</v>
      </c>
      <c r="X46" s="57">
        <f t="shared" si="5"/>
        <v>201344683</v>
      </c>
      <c r="Y46" s="57">
        <f t="shared" si="5"/>
        <v>-50595295</v>
      </c>
      <c r="Z46" s="58">
        <f>+IF(X46&lt;&gt;0,+(Y46/X46)*100,0)</f>
        <v>-25.128696842717225</v>
      </c>
      <c r="AA46" s="55">
        <f>SUM(AA44:AA45)</f>
        <v>201344683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201344683</v>
      </c>
      <c r="F48" s="73">
        <f t="shared" si="6"/>
        <v>201344683</v>
      </c>
      <c r="G48" s="73">
        <f t="shared" si="6"/>
        <v>102848127</v>
      </c>
      <c r="H48" s="74">
        <f t="shared" si="6"/>
        <v>-14633546</v>
      </c>
      <c r="I48" s="74">
        <f t="shared" si="6"/>
        <v>-10891769</v>
      </c>
      <c r="J48" s="74">
        <f t="shared" si="6"/>
        <v>77322812</v>
      </c>
      <c r="K48" s="74">
        <f t="shared" si="6"/>
        <v>-6200251</v>
      </c>
      <c r="L48" s="74">
        <f t="shared" si="6"/>
        <v>-23839025</v>
      </c>
      <c r="M48" s="73">
        <f t="shared" si="6"/>
        <v>61088545</v>
      </c>
      <c r="N48" s="73">
        <f t="shared" si="6"/>
        <v>31049269</v>
      </c>
      <c r="O48" s="74">
        <f t="shared" si="6"/>
        <v>78432678</v>
      </c>
      <c r="P48" s="74">
        <f t="shared" si="6"/>
        <v>-21789848</v>
      </c>
      <c r="Q48" s="74">
        <f t="shared" si="6"/>
        <v>51804245</v>
      </c>
      <c r="R48" s="74">
        <f t="shared" si="6"/>
        <v>108447075</v>
      </c>
      <c r="S48" s="74">
        <f t="shared" si="6"/>
        <v>-21562013</v>
      </c>
      <c r="T48" s="73">
        <f t="shared" si="6"/>
        <v>-6947133</v>
      </c>
      <c r="U48" s="73">
        <f t="shared" si="6"/>
        <v>-37560622</v>
      </c>
      <c r="V48" s="74">
        <f t="shared" si="6"/>
        <v>-66069768</v>
      </c>
      <c r="W48" s="74">
        <f t="shared" si="6"/>
        <v>150749388</v>
      </c>
      <c r="X48" s="74">
        <f t="shared" si="6"/>
        <v>201344683</v>
      </c>
      <c r="Y48" s="74">
        <f t="shared" si="6"/>
        <v>-50595295</v>
      </c>
      <c r="Z48" s="75">
        <f>+IF(X48&lt;&gt;0,+(Y48/X48)*100,0)</f>
        <v>-25.128696842717225</v>
      </c>
      <c r="AA48" s="76">
        <f>SUM(AA46:AA47)</f>
        <v>201344683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9399061</v>
      </c>
      <c r="D5" s="6">
        <v>0</v>
      </c>
      <c r="E5" s="7">
        <v>8345692</v>
      </c>
      <c r="F5" s="8">
        <v>10368367</v>
      </c>
      <c r="G5" s="8">
        <v>864444</v>
      </c>
      <c r="H5" s="8">
        <v>864444</v>
      </c>
      <c r="I5" s="8">
        <v>864444</v>
      </c>
      <c r="J5" s="8">
        <v>2593332</v>
      </c>
      <c r="K5" s="8">
        <v>886916</v>
      </c>
      <c r="L5" s="8">
        <v>851967</v>
      </c>
      <c r="M5" s="8">
        <v>851967</v>
      </c>
      <c r="N5" s="8">
        <v>2590850</v>
      </c>
      <c r="O5" s="8">
        <v>851967</v>
      </c>
      <c r="P5" s="8">
        <v>843523</v>
      </c>
      <c r="Q5" s="8">
        <v>859910</v>
      </c>
      <c r="R5" s="8">
        <v>2555400</v>
      </c>
      <c r="S5" s="8">
        <v>859855</v>
      </c>
      <c r="T5" s="8">
        <v>859941</v>
      </c>
      <c r="U5" s="8">
        <v>859927</v>
      </c>
      <c r="V5" s="8">
        <v>2579723</v>
      </c>
      <c r="W5" s="8">
        <v>10319305</v>
      </c>
      <c r="X5" s="8">
        <v>8345692</v>
      </c>
      <c r="Y5" s="8">
        <v>1973613</v>
      </c>
      <c r="Z5" s="2">
        <v>23.65</v>
      </c>
      <c r="AA5" s="6">
        <v>10368367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5550086</v>
      </c>
      <c r="D7" s="6">
        <v>0</v>
      </c>
      <c r="E7" s="7">
        <v>10141214</v>
      </c>
      <c r="F7" s="8">
        <v>10141214</v>
      </c>
      <c r="G7" s="8">
        <v>551422</v>
      </c>
      <c r="H7" s="8">
        <v>607873</v>
      </c>
      <c r="I7" s="8">
        <v>664140</v>
      </c>
      <c r="J7" s="8">
        <v>1823435</v>
      </c>
      <c r="K7" s="8">
        <v>382900</v>
      </c>
      <c r="L7" s="8">
        <v>507734</v>
      </c>
      <c r="M7" s="8">
        <v>571490</v>
      </c>
      <c r="N7" s="8">
        <v>1462124</v>
      </c>
      <c r="O7" s="8">
        <v>0</v>
      </c>
      <c r="P7" s="8">
        <v>474785</v>
      </c>
      <c r="Q7" s="8">
        <v>429327</v>
      </c>
      <c r="R7" s="8">
        <v>904112</v>
      </c>
      <c r="S7" s="8">
        <v>485627</v>
      </c>
      <c r="T7" s="8">
        <v>0</v>
      </c>
      <c r="U7" s="8">
        <v>544123</v>
      </c>
      <c r="V7" s="8">
        <v>1029750</v>
      </c>
      <c r="W7" s="8">
        <v>5219421</v>
      </c>
      <c r="X7" s="8">
        <v>10141214</v>
      </c>
      <c r="Y7" s="8">
        <v>-4921793</v>
      </c>
      <c r="Z7" s="2">
        <v>-48.53</v>
      </c>
      <c r="AA7" s="6">
        <v>10141214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1707146</v>
      </c>
      <c r="Y10" s="26">
        <v>-1707146</v>
      </c>
      <c r="Z10" s="27">
        <v>-100</v>
      </c>
      <c r="AA10" s="28">
        <v>0</v>
      </c>
    </row>
    <row r="11" spans="1:27" ht="13.5">
      <c r="A11" s="25" t="s">
        <v>38</v>
      </c>
      <c r="B11" s="29"/>
      <c r="C11" s="6">
        <v>1377877</v>
      </c>
      <c r="D11" s="6">
        <v>0</v>
      </c>
      <c r="E11" s="7">
        <v>1707144</v>
      </c>
      <c r="F11" s="8">
        <v>1463952</v>
      </c>
      <c r="G11" s="8">
        <v>122005</v>
      </c>
      <c r="H11" s="8">
        <v>122005</v>
      </c>
      <c r="I11" s="8">
        <v>122005</v>
      </c>
      <c r="J11" s="8">
        <v>366015</v>
      </c>
      <c r="K11" s="8">
        <v>122058</v>
      </c>
      <c r="L11" s="8">
        <v>121952</v>
      </c>
      <c r="M11" s="8">
        <v>121952</v>
      </c>
      <c r="N11" s="8">
        <v>365962</v>
      </c>
      <c r="O11" s="8">
        <v>121952</v>
      </c>
      <c r="P11" s="8">
        <v>122147</v>
      </c>
      <c r="Q11" s="8">
        <v>122147</v>
      </c>
      <c r="R11" s="8">
        <v>366246</v>
      </c>
      <c r="S11" s="8">
        <v>122790</v>
      </c>
      <c r="T11" s="8">
        <v>122235</v>
      </c>
      <c r="U11" s="8">
        <v>146495</v>
      </c>
      <c r="V11" s="8">
        <v>391520</v>
      </c>
      <c r="W11" s="8">
        <v>1489743</v>
      </c>
      <c r="X11" s="8"/>
      <c r="Y11" s="8">
        <v>1489743</v>
      </c>
      <c r="Z11" s="2">
        <v>0</v>
      </c>
      <c r="AA11" s="6">
        <v>1463952</v>
      </c>
    </row>
    <row r="12" spans="1:27" ht="13.5">
      <c r="A12" s="25" t="s">
        <v>39</v>
      </c>
      <c r="B12" s="29"/>
      <c r="C12" s="6">
        <v>393388</v>
      </c>
      <c r="D12" s="6">
        <v>0</v>
      </c>
      <c r="E12" s="7">
        <v>284241</v>
      </c>
      <c r="F12" s="8">
        <v>292484</v>
      </c>
      <c r="G12" s="8">
        <v>16414</v>
      </c>
      <c r="H12" s="8">
        <v>19065</v>
      </c>
      <c r="I12" s="8">
        <v>2417</v>
      </c>
      <c r="J12" s="8">
        <v>37896</v>
      </c>
      <c r="K12" s="8">
        <v>7718</v>
      </c>
      <c r="L12" s="8">
        <v>48186</v>
      </c>
      <c r="M12" s="8">
        <v>54259</v>
      </c>
      <c r="N12" s="8">
        <v>110163</v>
      </c>
      <c r="O12" s="8">
        <v>10827</v>
      </c>
      <c r="P12" s="8">
        <v>20305</v>
      </c>
      <c r="Q12" s="8">
        <v>41339</v>
      </c>
      <c r="R12" s="8">
        <v>72471</v>
      </c>
      <c r="S12" s="8">
        <v>9958</v>
      </c>
      <c r="T12" s="8">
        <v>7938</v>
      </c>
      <c r="U12" s="8">
        <v>71804</v>
      </c>
      <c r="V12" s="8">
        <v>89700</v>
      </c>
      <c r="W12" s="8">
        <v>310230</v>
      </c>
      <c r="X12" s="8">
        <v>284241</v>
      </c>
      <c r="Y12" s="8">
        <v>25989</v>
      </c>
      <c r="Z12" s="2">
        <v>9.14</v>
      </c>
      <c r="AA12" s="6">
        <v>292484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683959</v>
      </c>
      <c r="F13" s="8">
        <v>723959</v>
      </c>
      <c r="G13" s="8">
        <v>39216</v>
      </c>
      <c r="H13" s="8">
        <v>37120</v>
      </c>
      <c r="I13" s="8">
        <v>37273</v>
      </c>
      <c r="J13" s="8">
        <v>113609</v>
      </c>
      <c r="K13" s="8">
        <v>35555</v>
      </c>
      <c r="L13" s="8">
        <v>449770</v>
      </c>
      <c r="M13" s="8">
        <v>16562</v>
      </c>
      <c r="N13" s="8">
        <v>501887</v>
      </c>
      <c r="O13" s="8">
        <v>0</v>
      </c>
      <c r="P13" s="8">
        <v>116989</v>
      </c>
      <c r="Q13" s="8">
        <v>53160</v>
      </c>
      <c r="R13" s="8">
        <v>170149</v>
      </c>
      <c r="S13" s="8">
        <v>274886</v>
      </c>
      <c r="T13" s="8">
        <v>0</v>
      </c>
      <c r="U13" s="8">
        <v>194480</v>
      </c>
      <c r="V13" s="8">
        <v>469366</v>
      </c>
      <c r="W13" s="8">
        <v>1255011</v>
      </c>
      <c r="X13" s="8">
        <v>683959</v>
      </c>
      <c r="Y13" s="8">
        <v>571052</v>
      </c>
      <c r="Z13" s="2">
        <v>83.49</v>
      </c>
      <c r="AA13" s="6">
        <v>723959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2360426</v>
      </c>
      <c r="F14" s="8">
        <v>4360426</v>
      </c>
      <c r="G14" s="8">
        <v>318887</v>
      </c>
      <c r="H14" s="8">
        <v>331589</v>
      </c>
      <c r="I14" s="8">
        <v>338517</v>
      </c>
      <c r="J14" s="8">
        <v>988993</v>
      </c>
      <c r="K14" s="8">
        <v>335379</v>
      </c>
      <c r="L14" s="8">
        <v>339497</v>
      </c>
      <c r="M14" s="8">
        <v>345707</v>
      </c>
      <c r="N14" s="8">
        <v>1020583</v>
      </c>
      <c r="O14" s="8">
        <v>350098</v>
      </c>
      <c r="P14" s="8">
        <v>357102</v>
      </c>
      <c r="Q14" s="8">
        <v>363646</v>
      </c>
      <c r="R14" s="8">
        <v>1070846</v>
      </c>
      <c r="S14" s="8">
        <v>289829</v>
      </c>
      <c r="T14" s="8">
        <v>375945</v>
      </c>
      <c r="U14" s="8">
        <v>364575</v>
      </c>
      <c r="V14" s="8">
        <v>1030349</v>
      </c>
      <c r="W14" s="8">
        <v>4110771</v>
      </c>
      <c r="X14" s="8">
        <v>2360428</v>
      </c>
      <c r="Y14" s="8">
        <v>1750343</v>
      </c>
      <c r="Z14" s="2">
        <v>74.15</v>
      </c>
      <c r="AA14" s="6">
        <v>4360426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1169180</v>
      </c>
      <c r="D16" s="6">
        <v>0</v>
      </c>
      <c r="E16" s="7">
        <v>910452</v>
      </c>
      <c r="F16" s="8">
        <v>910452</v>
      </c>
      <c r="G16" s="8">
        <v>500</v>
      </c>
      <c r="H16" s="8">
        <v>10450</v>
      </c>
      <c r="I16" s="8">
        <v>0</v>
      </c>
      <c r="J16" s="8">
        <v>10950</v>
      </c>
      <c r="K16" s="8">
        <v>68150</v>
      </c>
      <c r="L16" s="8">
        <v>34300</v>
      </c>
      <c r="M16" s="8">
        <v>16250</v>
      </c>
      <c r="N16" s="8">
        <v>118700</v>
      </c>
      <c r="O16" s="8">
        <v>169284</v>
      </c>
      <c r="P16" s="8">
        <v>6350</v>
      </c>
      <c r="Q16" s="8">
        <v>9749</v>
      </c>
      <c r="R16" s="8">
        <v>185383</v>
      </c>
      <c r="S16" s="8">
        <v>3350</v>
      </c>
      <c r="T16" s="8">
        <v>14850</v>
      </c>
      <c r="U16" s="8">
        <v>24300</v>
      </c>
      <c r="V16" s="8">
        <v>42500</v>
      </c>
      <c r="W16" s="8">
        <v>357533</v>
      </c>
      <c r="X16" s="8">
        <v>910452</v>
      </c>
      <c r="Y16" s="8">
        <v>-552919</v>
      </c>
      <c r="Z16" s="2">
        <v>-60.73</v>
      </c>
      <c r="AA16" s="6">
        <v>910452</v>
      </c>
    </row>
    <row r="17" spans="1:27" ht="13.5">
      <c r="A17" s="23" t="s">
        <v>44</v>
      </c>
      <c r="B17" s="29"/>
      <c r="C17" s="6">
        <v>4061930</v>
      </c>
      <c r="D17" s="6">
        <v>0</v>
      </c>
      <c r="E17" s="7">
        <v>4253926</v>
      </c>
      <c r="F17" s="8">
        <v>7253926</v>
      </c>
      <c r="G17" s="8">
        <v>338238</v>
      </c>
      <c r="H17" s="8">
        <v>1358726</v>
      </c>
      <c r="I17" s="8">
        <v>0</v>
      </c>
      <c r="J17" s="8">
        <v>1696964</v>
      </c>
      <c r="K17" s="8">
        <v>666521</v>
      </c>
      <c r="L17" s="8">
        <v>471905</v>
      </c>
      <c r="M17" s="8">
        <v>873102</v>
      </c>
      <c r="N17" s="8">
        <v>2011528</v>
      </c>
      <c r="O17" s="8">
        <v>57118</v>
      </c>
      <c r="P17" s="8">
        <v>216848</v>
      </c>
      <c r="Q17" s="8">
        <v>480942</v>
      </c>
      <c r="R17" s="8">
        <v>754908</v>
      </c>
      <c r="S17" s="8">
        <v>0</v>
      </c>
      <c r="T17" s="8">
        <v>1243465</v>
      </c>
      <c r="U17" s="8">
        <v>494513</v>
      </c>
      <c r="V17" s="8">
        <v>1737978</v>
      </c>
      <c r="W17" s="8">
        <v>6201378</v>
      </c>
      <c r="X17" s="8">
        <v>4253926</v>
      </c>
      <c r="Y17" s="8">
        <v>1947452</v>
      </c>
      <c r="Z17" s="2">
        <v>45.78</v>
      </c>
      <c r="AA17" s="6">
        <v>7253926</v>
      </c>
    </row>
    <row r="18" spans="1:27" ht="13.5">
      <c r="A18" s="25" t="s">
        <v>45</v>
      </c>
      <c r="B18" s="24"/>
      <c r="C18" s="6">
        <v>1176576</v>
      </c>
      <c r="D18" s="6">
        <v>0</v>
      </c>
      <c r="E18" s="7">
        <v>726687</v>
      </c>
      <c r="F18" s="8">
        <v>0</v>
      </c>
      <c r="G18" s="8">
        <v>111536</v>
      </c>
      <c r="H18" s="8">
        <v>106132</v>
      </c>
      <c r="I18" s="8">
        <v>107820</v>
      </c>
      <c r="J18" s="8">
        <v>325488</v>
      </c>
      <c r="K18" s="8">
        <v>112344</v>
      </c>
      <c r="L18" s="8">
        <v>81118</v>
      </c>
      <c r="M18" s="8">
        <v>131490</v>
      </c>
      <c r="N18" s="8">
        <v>324952</v>
      </c>
      <c r="O18" s="8">
        <v>555456</v>
      </c>
      <c r="P18" s="8">
        <v>106215</v>
      </c>
      <c r="Q18" s="8">
        <v>109809</v>
      </c>
      <c r="R18" s="8">
        <v>771480</v>
      </c>
      <c r="S18" s="8">
        <v>106576</v>
      </c>
      <c r="T18" s="8">
        <v>99336</v>
      </c>
      <c r="U18" s="8">
        <v>91632</v>
      </c>
      <c r="V18" s="8">
        <v>297544</v>
      </c>
      <c r="W18" s="8">
        <v>1719464</v>
      </c>
      <c r="X18" s="8">
        <v>726684</v>
      </c>
      <c r="Y18" s="8">
        <v>992780</v>
      </c>
      <c r="Z18" s="2">
        <v>136.62</v>
      </c>
      <c r="AA18" s="6">
        <v>0</v>
      </c>
    </row>
    <row r="19" spans="1:27" ht="13.5">
      <c r="A19" s="23" t="s">
        <v>46</v>
      </c>
      <c r="B19" s="29"/>
      <c r="C19" s="6">
        <v>81781384</v>
      </c>
      <c r="D19" s="6">
        <v>0</v>
      </c>
      <c r="E19" s="7">
        <v>95048000</v>
      </c>
      <c r="F19" s="8">
        <v>95157565</v>
      </c>
      <c r="G19" s="8">
        <v>35235000</v>
      </c>
      <c r="H19" s="8">
        <v>0</v>
      </c>
      <c r="I19" s="8">
        <v>0</v>
      </c>
      <c r="J19" s="8">
        <v>35235000</v>
      </c>
      <c r="K19" s="8">
        <v>34200</v>
      </c>
      <c r="L19" s="8">
        <v>0</v>
      </c>
      <c r="M19" s="8">
        <v>29999348</v>
      </c>
      <c r="N19" s="8">
        <v>30033548</v>
      </c>
      <c r="O19" s="8">
        <v>0</v>
      </c>
      <c r="P19" s="8">
        <v>0</v>
      </c>
      <c r="Q19" s="8">
        <v>24108000</v>
      </c>
      <c r="R19" s="8">
        <v>24108000</v>
      </c>
      <c r="S19" s="8">
        <v>313805</v>
      </c>
      <c r="T19" s="8">
        <v>0</v>
      </c>
      <c r="U19" s="8">
        <v>1560218</v>
      </c>
      <c r="V19" s="8">
        <v>1874023</v>
      </c>
      <c r="W19" s="8">
        <v>91250571</v>
      </c>
      <c r="X19" s="8">
        <v>95048000</v>
      </c>
      <c r="Y19" s="8">
        <v>-3797429</v>
      </c>
      <c r="Z19" s="2">
        <v>-4</v>
      </c>
      <c r="AA19" s="6">
        <v>95157565</v>
      </c>
    </row>
    <row r="20" spans="1:27" ht="13.5">
      <c r="A20" s="23" t="s">
        <v>47</v>
      </c>
      <c r="B20" s="29"/>
      <c r="C20" s="6">
        <v>4644947</v>
      </c>
      <c r="D20" s="6">
        <v>0</v>
      </c>
      <c r="E20" s="7">
        <v>973953</v>
      </c>
      <c r="F20" s="26">
        <v>5780618</v>
      </c>
      <c r="G20" s="26">
        <v>19782</v>
      </c>
      <c r="H20" s="26">
        <v>37988</v>
      </c>
      <c r="I20" s="26">
        <v>-504340</v>
      </c>
      <c r="J20" s="26">
        <v>-446570</v>
      </c>
      <c r="K20" s="26">
        <v>24863</v>
      </c>
      <c r="L20" s="26">
        <v>39805</v>
      </c>
      <c r="M20" s="26">
        <v>53903</v>
      </c>
      <c r="N20" s="26">
        <v>118571</v>
      </c>
      <c r="O20" s="26">
        <v>136025</v>
      </c>
      <c r="P20" s="26">
        <v>16427</v>
      </c>
      <c r="Q20" s="26">
        <v>451469</v>
      </c>
      <c r="R20" s="26">
        <v>603921</v>
      </c>
      <c r="S20" s="26">
        <v>36164</v>
      </c>
      <c r="T20" s="26">
        <v>536229</v>
      </c>
      <c r="U20" s="26">
        <v>21685</v>
      </c>
      <c r="V20" s="26">
        <v>594078</v>
      </c>
      <c r="W20" s="26">
        <v>870000</v>
      </c>
      <c r="X20" s="26">
        <v>973954</v>
      </c>
      <c r="Y20" s="26">
        <v>-103954</v>
      </c>
      <c r="Z20" s="27">
        <v>-10.67</v>
      </c>
      <c r="AA20" s="28">
        <v>5780618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2814</v>
      </c>
      <c r="H21" s="8">
        <v>0</v>
      </c>
      <c r="I21" s="30">
        <v>0</v>
      </c>
      <c r="J21" s="8">
        <v>2814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2814</v>
      </c>
      <c r="X21" s="8"/>
      <c r="Y21" s="8">
        <v>2814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109554429</v>
      </c>
      <c r="D22" s="33">
        <f>SUM(D5:D21)</f>
        <v>0</v>
      </c>
      <c r="E22" s="34">
        <f t="shared" si="0"/>
        <v>125435694</v>
      </c>
      <c r="F22" s="35">
        <f t="shared" si="0"/>
        <v>136452963</v>
      </c>
      <c r="G22" s="35">
        <f t="shared" si="0"/>
        <v>37620258</v>
      </c>
      <c r="H22" s="35">
        <f t="shared" si="0"/>
        <v>3495392</v>
      </c>
      <c r="I22" s="35">
        <f t="shared" si="0"/>
        <v>1632276</v>
      </c>
      <c r="J22" s="35">
        <f t="shared" si="0"/>
        <v>42747926</v>
      </c>
      <c r="K22" s="35">
        <f t="shared" si="0"/>
        <v>2676604</v>
      </c>
      <c r="L22" s="35">
        <f t="shared" si="0"/>
        <v>2946234</v>
      </c>
      <c r="M22" s="35">
        <f t="shared" si="0"/>
        <v>33036030</v>
      </c>
      <c r="N22" s="35">
        <f t="shared" si="0"/>
        <v>38658868</v>
      </c>
      <c r="O22" s="35">
        <f t="shared" si="0"/>
        <v>2252727</v>
      </c>
      <c r="P22" s="35">
        <f t="shared" si="0"/>
        <v>2280691</v>
      </c>
      <c r="Q22" s="35">
        <f t="shared" si="0"/>
        <v>27029498</v>
      </c>
      <c r="R22" s="35">
        <f t="shared" si="0"/>
        <v>31562916</v>
      </c>
      <c r="S22" s="35">
        <f t="shared" si="0"/>
        <v>2502840</v>
      </c>
      <c r="T22" s="35">
        <f t="shared" si="0"/>
        <v>3259939</v>
      </c>
      <c r="U22" s="35">
        <f t="shared" si="0"/>
        <v>4373752</v>
      </c>
      <c r="V22" s="35">
        <f t="shared" si="0"/>
        <v>10136531</v>
      </c>
      <c r="W22" s="35">
        <f t="shared" si="0"/>
        <v>123106241</v>
      </c>
      <c r="X22" s="35">
        <f t="shared" si="0"/>
        <v>125435696</v>
      </c>
      <c r="Y22" s="35">
        <f t="shared" si="0"/>
        <v>-2329455</v>
      </c>
      <c r="Z22" s="36">
        <f>+IF(X22&lt;&gt;0,+(Y22/X22)*100,0)</f>
        <v>-1.8570909830962312</v>
      </c>
      <c r="AA22" s="33">
        <f>SUM(AA5:AA21)</f>
        <v>136452963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45719444</v>
      </c>
      <c r="D25" s="6">
        <v>0</v>
      </c>
      <c r="E25" s="7">
        <v>63173518</v>
      </c>
      <c r="F25" s="8">
        <v>61271253</v>
      </c>
      <c r="G25" s="8">
        <v>5511868</v>
      </c>
      <c r="H25" s="8">
        <v>4114759</v>
      </c>
      <c r="I25" s="8">
        <v>4514966</v>
      </c>
      <c r="J25" s="8">
        <v>14141593</v>
      </c>
      <c r="K25" s="8">
        <v>4655424</v>
      </c>
      <c r="L25" s="8">
        <v>4434701</v>
      </c>
      <c r="M25" s="8">
        <v>4636035</v>
      </c>
      <c r="N25" s="8">
        <v>13726160</v>
      </c>
      <c r="O25" s="8">
        <v>4666338</v>
      </c>
      <c r="P25" s="8">
        <v>4500513</v>
      </c>
      <c r="Q25" s="8">
        <v>4594903</v>
      </c>
      <c r="R25" s="8">
        <v>13761754</v>
      </c>
      <c r="S25" s="8">
        <v>4447610</v>
      </c>
      <c r="T25" s="8">
        <v>4823356</v>
      </c>
      <c r="U25" s="8">
        <v>5087481</v>
      </c>
      <c r="V25" s="8">
        <v>14358447</v>
      </c>
      <c r="W25" s="8">
        <v>55987954</v>
      </c>
      <c r="X25" s="8">
        <v>63173520</v>
      </c>
      <c r="Y25" s="8">
        <v>-7185566</v>
      </c>
      <c r="Z25" s="2">
        <v>-11.37</v>
      </c>
      <c r="AA25" s="6">
        <v>61271253</v>
      </c>
    </row>
    <row r="26" spans="1:27" ht="13.5">
      <c r="A26" s="25" t="s">
        <v>52</v>
      </c>
      <c r="B26" s="24"/>
      <c r="C26" s="6">
        <v>7584941</v>
      </c>
      <c r="D26" s="6">
        <v>0</v>
      </c>
      <c r="E26" s="7">
        <v>9040482</v>
      </c>
      <c r="F26" s="8">
        <v>10040482</v>
      </c>
      <c r="G26" s="8">
        <v>1267816</v>
      </c>
      <c r="H26" s="8">
        <v>307806</v>
      </c>
      <c r="I26" s="8">
        <v>637560</v>
      </c>
      <c r="J26" s="8">
        <v>2213182</v>
      </c>
      <c r="K26" s="8">
        <v>637560</v>
      </c>
      <c r="L26" s="8">
        <v>637560</v>
      </c>
      <c r="M26" s="8">
        <v>637560</v>
      </c>
      <c r="N26" s="8">
        <v>1912680</v>
      </c>
      <c r="O26" s="8">
        <v>637560</v>
      </c>
      <c r="P26" s="8">
        <v>637560</v>
      </c>
      <c r="Q26" s="8">
        <v>637560</v>
      </c>
      <c r="R26" s="8">
        <v>1912680</v>
      </c>
      <c r="S26" s="8">
        <v>637560</v>
      </c>
      <c r="T26" s="8">
        <v>637560</v>
      </c>
      <c r="U26" s="8">
        <v>637560</v>
      </c>
      <c r="V26" s="8">
        <v>1912680</v>
      </c>
      <c r="W26" s="8">
        <v>7951222</v>
      </c>
      <c r="X26" s="8">
        <v>9040482</v>
      </c>
      <c r="Y26" s="8">
        <v>-1089260</v>
      </c>
      <c r="Z26" s="2">
        <v>-12.05</v>
      </c>
      <c r="AA26" s="6">
        <v>10040482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2670280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2670280</v>
      </c>
      <c r="Y27" s="8">
        <v>-2670280</v>
      </c>
      <c r="Z27" s="2">
        <v>-100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4000000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3999998</v>
      </c>
      <c r="Y28" s="8">
        <v>-3999998</v>
      </c>
      <c r="Z28" s="2">
        <v>-100</v>
      </c>
      <c r="AA28" s="6">
        <v>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25000</v>
      </c>
      <c r="Y29" s="8">
        <v>-25000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8113005</v>
      </c>
      <c r="D30" s="6">
        <v>0</v>
      </c>
      <c r="E30" s="7">
        <v>7000000</v>
      </c>
      <c r="F30" s="8">
        <v>7700000</v>
      </c>
      <c r="G30" s="8">
        <v>1368023</v>
      </c>
      <c r="H30" s="8">
        <v>981183</v>
      </c>
      <c r="I30" s="8">
        <v>881842</v>
      </c>
      <c r="J30" s="8">
        <v>3231048</v>
      </c>
      <c r="K30" s="8">
        <v>720815</v>
      </c>
      <c r="L30" s="8">
        <v>724327</v>
      </c>
      <c r="M30" s="8">
        <v>0</v>
      </c>
      <c r="N30" s="8">
        <v>1445142</v>
      </c>
      <c r="O30" s="8">
        <v>0</v>
      </c>
      <c r="P30" s="8">
        <v>385251</v>
      </c>
      <c r="Q30" s="8">
        <v>620954</v>
      </c>
      <c r="R30" s="8">
        <v>1006205</v>
      </c>
      <c r="S30" s="8">
        <v>523077</v>
      </c>
      <c r="T30" s="8">
        <v>357574</v>
      </c>
      <c r="U30" s="8">
        <v>729352</v>
      </c>
      <c r="V30" s="8">
        <v>1610003</v>
      </c>
      <c r="W30" s="8">
        <v>7292398</v>
      </c>
      <c r="X30" s="8">
        <v>7000000</v>
      </c>
      <c r="Y30" s="8">
        <v>292398</v>
      </c>
      <c r="Z30" s="2">
        <v>4.18</v>
      </c>
      <c r="AA30" s="6">
        <v>7700000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3513482</v>
      </c>
      <c r="D32" s="6">
        <v>0</v>
      </c>
      <c r="E32" s="7">
        <v>3350000</v>
      </c>
      <c r="F32" s="8">
        <v>3350000</v>
      </c>
      <c r="G32" s="8">
        <v>276601</v>
      </c>
      <c r="H32" s="8">
        <v>276601</v>
      </c>
      <c r="I32" s="8">
        <v>276601</v>
      </c>
      <c r="J32" s="8">
        <v>829803</v>
      </c>
      <c r="K32" s="8">
        <v>276601</v>
      </c>
      <c r="L32" s="8">
        <v>276601</v>
      </c>
      <c r="M32" s="8">
        <v>276601</v>
      </c>
      <c r="N32" s="8">
        <v>829803</v>
      </c>
      <c r="O32" s="8">
        <v>355583</v>
      </c>
      <c r="P32" s="8">
        <v>233981</v>
      </c>
      <c r="Q32" s="8">
        <v>233981</v>
      </c>
      <c r="R32" s="8">
        <v>823545</v>
      </c>
      <c r="S32" s="8">
        <v>233981</v>
      </c>
      <c r="T32" s="8">
        <v>233981</v>
      </c>
      <c r="U32" s="8">
        <v>233981</v>
      </c>
      <c r="V32" s="8">
        <v>701943</v>
      </c>
      <c r="W32" s="8">
        <v>3185094</v>
      </c>
      <c r="X32" s="8">
        <v>3350000</v>
      </c>
      <c r="Y32" s="8">
        <v>-164906</v>
      </c>
      <c r="Z32" s="2">
        <v>-4.92</v>
      </c>
      <c r="AA32" s="6">
        <v>3350000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46922843</v>
      </c>
      <c r="D34" s="6">
        <v>0</v>
      </c>
      <c r="E34" s="7">
        <v>28087124</v>
      </c>
      <c r="F34" s="8">
        <v>41784571</v>
      </c>
      <c r="G34" s="8">
        <v>1365314</v>
      </c>
      <c r="H34" s="8">
        <v>1440590</v>
      </c>
      <c r="I34" s="8">
        <v>2398407</v>
      </c>
      <c r="J34" s="8">
        <v>5204311</v>
      </c>
      <c r="K34" s="8">
        <v>1373753</v>
      </c>
      <c r="L34" s="8">
        <v>1347428</v>
      </c>
      <c r="M34" s="8">
        <v>3930133</v>
      </c>
      <c r="N34" s="8">
        <v>6651314</v>
      </c>
      <c r="O34" s="8">
        <v>2051650</v>
      </c>
      <c r="P34" s="8">
        <v>1379655</v>
      </c>
      <c r="Q34" s="8">
        <v>2731008</v>
      </c>
      <c r="R34" s="8">
        <v>6162313</v>
      </c>
      <c r="S34" s="8">
        <v>3573581</v>
      </c>
      <c r="T34" s="8">
        <v>204028</v>
      </c>
      <c r="U34" s="8">
        <v>11806671</v>
      </c>
      <c r="V34" s="8">
        <v>15584280</v>
      </c>
      <c r="W34" s="8">
        <v>33602218</v>
      </c>
      <c r="X34" s="8">
        <v>28062124</v>
      </c>
      <c r="Y34" s="8">
        <v>5540094</v>
      </c>
      <c r="Z34" s="2">
        <v>19.74</v>
      </c>
      <c r="AA34" s="6">
        <v>41784571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111853715</v>
      </c>
      <c r="D36" s="33">
        <f>SUM(D25:D35)</f>
        <v>0</v>
      </c>
      <c r="E36" s="34">
        <f t="shared" si="1"/>
        <v>117321404</v>
      </c>
      <c r="F36" s="35">
        <f t="shared" si="1"/>
        <v>124146306</v>
      </c>
      <c r="G36" s="35">
        <f t="shared" si="1"/>
        <v>9789622</v>
      </c>
      <c r="H36" s="35">
        <f t="shared" si="1"/>
        <v>7120939</v>
      </c>
      <c r="I36" s="35">
        <f t="shared" si="1"/>
        <v>8709376</v>
      </c>
      <c r="J36" s="35">
        <f t="shared" si="1"/>
        <v>25619937</v>
      </c>
      <c r="K36" s="35">
        <f t="shared" si="1"/>
        <v>7664153</v>
      </c>
      <c r="L36" s="35">
        <f t="shared" si="1"/>
        <v>7420617</v>
      </c>
      <c r="M36" s="35">
        <f t="shared" si="1"/>
        <v>9480329</v>
      </c>
      <c r="N36" s="35">
        <f t="shared" si="1"/>
        <v>24565099</v>
      </c>
      <c r="O36" s="35">
        <f t="shared" si="1"/>
        <v>7711131</v>
      </c>
      <c r="P36" s="35">
        <f t="shared" si="1"/>
        <v>7136960</v>
      </c>
      <c r="Q36" s="35">
        <f t="shared" si="1"/>
        <v>8818406</v>
      </c>
      <c r="R36" s="35">
        <f t="shared" si="1"/>
        <v>23666497</v>
      </c>
      <c r="S36" s="35">
        <f t="shared" si="1"/>
        <v>9415809</v>
      </c>
      <c r="T36" s="35">
        <f t="shared" si="1"/>
        <v>6256499</v>
      </c>
      <c r="U36" s="35">
        <f t="shared" si="1"/>
        <v>18495045</v>
      </c>
      <c r="V36" s="35">
        <f t="shared" si="1"/>
        <v>34167353</v>
      </c>
      <c r="W36" s="35">
        <f t="shared" si="1"/>
        <v>108018886</v>
      </c>
      <c r="X36" s="35">
        <f t="shared" si="1"/>
        <v>117321404</v>
      </c>
      <c r="Y36" s="35">
        <f t="shared" si="1"/>
        <v>-9302518</v>
      </c>
      <c r="Z36" s="36">
        <f>+IF(X36&lt;&gt;0,+(Y36/X36)*100,0)</f>
        <v>-7.92908854039967</v>
      </c>
      <c r="AA36" s="33">
        <f>SUM(AA25:AA35)</f>
        <v>124146306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-2299286</v>
      </c>
      <c r="D38" s="46">
        <f>+D22-D36</f>
        <v>0</v>
      </c>
      <c r="E38" s="47">
        <f t="shared" si="2"/>
        <v>8114290</v>
      </c>
      <c r="F38" s="48">
        <f t="shared" si="2"/>
        <v>12306657</v>
      </c>
      <c r="G38" s="48">
        <f t="shared" si="2"/>
        <v>27830636</v>
      </c>
      <c r="H38" s="48">
        <f t="shared" si="2"/>
        <v>-3625547</v>
      </c>
      <c r="I38" s="48">
        <f t="shared" si="2"/>
        <v>-7077100</v>
      </c>
      <c r="J38" s="48">
        <f t="shared" si="2"/>
        <v>17127989</v>
      </c>
      <c r="K38" s="48">
        <f t="shared" si="2"/>
        <v>-4987549</v>
      </c>
      <c r="L38" s="48">
        <f t="shared" si="2"/>
        <v>-4474383</v>
      </c>
      <c r="M38" s="48">
        <f t="shared" si="2"/>
        <v>23555701</v>
      </c>
      <c r="N38" s="48">
        <f t="shared" si="2"/>
        <v>14093769</v>
      </c>
      <c r="O38" s="48">
        <f t="shared" si="2"/>
        <v>-5458404</v>
      </c>
      <c r="P38" s="48">
        <f t="shared" si="2"/>
        <v>-4856269</v>
      </c>
      <c r="Q38" s="48">
        <f t="shared" si="2"/>
        <v>18211092</v>
      </c>
      <c r="R38" s="48">
        <f t="shared" si="2"/>
        <v>7896419</v>
      </c>
      <c r="S38" s="48">
        <f t="shared" si="2"/>
        <v>-6912969</v>
      </c>
      <c r="T38" s="48">
        <f t="shared" si="2"/>
        <v>-2996560</v>
      </c>
      <c r="U38" s="48">
        <f t="shared" si="2"/>
        <v>-14121293</v>
      </c>
      <c r="V38" s="48">
        <f t="shared" si="2"/>
        <v>-24030822</v>
      </c>
      <c r="W38" s="48">
        <f t="shared" si="2"/>
        <v>15087355</v>
      </c>
      <c r="X38" s="48">
        <f>IF(F22=F36,0,X22-X36)</f>
        <v>8114292</v>
      </c>
      <c r="Y38" s="48">
        <f t="shared" si="2"/>
        <v>6973063</v>
      </c>
      <c r="Z38" s="49">
        <f>+IF(X38&lt;&gt;0,+(Y38/X38)*100,0)</f>
        <v>85.93556899357331</v>
      </c>
      <c r="AA38" s="46">
        <f>+AA22-AA36</f>
        <v>12306657</v>
      </c>
    </row>
    <row r="39" spans="1:27" ht="13.5">
      <c r="A39" s="23" t="s">
        <v>64</v>
      </c>
      <c r="B39" s="29"/>
      <c r="C39" s="6">
        <v>20522355</v>
      </c>
      <c r="D39" s="6">
        <v>0</v>
      </c>
      <c r="E39" s="7">
        <v>30397000</v>
      </c>
      <c r="F39" s="8">
        <v>31065241</v>
      </c>
      <c r="G39" s="8">
        <v>0</v>
      </c>
      <c r="H39" s="8">
        <v>582000</v>
      </c>
      <c r="I39" s="8">
        <v>0</v>
      </c>
      <c r="J39" s="8">
        <v>582000</v>
      </c>
      <c r="K39" s="8">
        <v>1650584</v>
      </c>
      <c r="L39" s="8">
        <v>436000</v>
      </c>
      <c r="M39" s="8">
        <v>5298483</v>
      </c>
      <c r="N39" s="8">
        <v>7385067</v>
      </c>
      <c r="O39" s="8">
        <v>0</v>
      </c>
      <c r="P39" s="8">
        <v>791440</v>
      </c>
      <c r="Q39" s="8">
        <v>0</v>
      </c>
      <c r="R39" s="8">
        <v>791440</v>
      </c>
      <c r="S39" s="8">
        <v>8567426</v>
      </c>
      <c r="T39" s="8">
        <v>0</v>
      </c>
      <c r="U39" s="8">
        <v>914380</v>
      </c>
      <c r="V39" s="8">
        <v>9481806</v>
      </c>
      <c r="W39" s="8">
        <v>18240313</v>
      </c>
      <c r="X39" s="8">
        <v>30397000</v>
      </c>
      <c r="Y39" s="8">
        <v>-12156687</v>
      </c>
      <c r="Z39" s="2">
        <v>-39.99</v>
      </c>
      <c r="AA39" s="6">
        <v>31065241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18223069</v>
      </c>
      <c r="D42" s="55">
        <f>SUM(D38:D41)</f>
        <v>0</v>
      </c>
      <c r="E42" s="56">
        <f t="shared" si="3"/>
        <v>38511290</v>
      </c>
      <c r="F42" s="57">
        <f t="shared" si="3"/>
        <v>43371898</v>
      </c>
      <c r="G42" s="57">
        <f t="shared" si="3"/>
        <v>27830636</v>
      </c>
      <c r="H42" s="57">
        <f t="shared" si="3"/>
        <v>-3043547</v>
      </c>
      <c r="I42" s="57">
        <f t="shared" si="3"/>
        <v>-7077100</v>
      </c>
      <c r="J42" s="57">
        <f t="shared" si="3"/>
        <v>17709989</v>
      </c>
      <c r="K42" s="57">
        <f t="shared" si="3"/>
        <v>-3336965</v>
      </c>
      <c r="L42" s="57">
        <f t="shared" si="3"/>
        <v>-4038383</v>
      </c>
      <c r="M42" s="57">
        <f t="shared" si="3"/>
        <v>28854184</v>
      </c>
      <c r="N42" s="57">
        <f t="shared" si="3"/>
        <v>21478836</v>
      </c>
      <c r="O42" s="57">
        <f t="shared" si="3"/>
        <v>-5458404</v>
      </c>
      <c r="P42" s="57">
        <f t="shared" si="3"/>
        <v>-4064829</v>
      </c>
      <c r="Q42" s="57">
        <f t="shared" si="3"/>
        <v>18211092</v>
      </c>
      <c r="R42" s="57">
        <f t="shared" si="3"/>
        <v>8687859</v>
      </c>
      <c r="S42" s="57">
        <f t="shared" si="3"/>
        <v>1654457</v>
      </c>
      <c r="T42" s="57">
        <f t="shared" si="3"/>
        <v>-2996560</v>
      </c>
      <c r="U42" s="57">
        <f t="shared" si="3"/>
        <v>-13206913</v>
      </c>
      <c r="V42" s="57">
        <f t="shared" si="3"/>
        <v>-14549016</v>
      </c>
      <c r="W42" s="57">
        <f t="shared" si="3"/>
        <v>33327668</v>
      </c>
      <c r="X42" s="57">
        <f t="shared" si="3"/>
        <v>38511292</v>
      </c>
      <c r="Y42" s="57">
        <f t="shared" si="3"/>
        <v>-5183624</v>
      </c>
      <c r="Z42" s="58">
        <f>+IF(X42&lt;&gt;0,+(Y42/X42)*100,0)</f>
        <v>-13.460010637918874</v>
      </c>
      <c r="AA42" s="55">
        <f>SUM(AA38:AA41)</f>
        <v>43371898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18223069</v>
      </c>
      <c r="D44" s="63">
        <f>+D42-D43</f>
        <v>0</v>
      </c>
      <c r="E44" s="64">
        <f t="shared" si="4"/>
        <v>38511290</v>
      </c>
      <c r="F44" s="65">
        <f t="shared" si="4"/>
        <v>43371898</v>
      </c>
      <c r="G44" s="65">
        <f t="shared" si="4"/>
        <v>27830636</v>
      </c>
      <c r="H44" s="65">
        <f t="shared" si="4"/>
        <v>-3043547</v>
      </c>
      <c r="I44" s="65">
        <f t="shared" si="4"/>
        <v>-7077100</v>
      </c>
      <c r="J44" s="65">
        <f t="shared" si="4"/>
        <v>17709989</v>
      </c>
      <c r="K44" s="65">
        <f t="shared" si="4"/>
        <v>-3336965</v>
      </c>
      <c r="L44" s="65">
        <f t="shared" si="4"/>
        <v>-4038383</v>
      </c>
      <c r="M44" s="65">
        <f t="shared" si="4"/>
        <v>28854184</v>
      </c>
      <c r="N44" s="65">
        <f t="shared" si="4"/>
        <v>21478836</v>
      </c>
      <c r="O44" s="65">
        <f t="shared" si="4"/>
        <v>-5458404</v>
      </c>
      <c r="P44" s="65">
        <f t="shared" si="4"/>
        <v>-4064829</v>
      </c>
      <c r="Q44" s="65">
        <f t="shared" si="4"/>
        <v>18211092</v>
      </c>
      <c r="R44" s="65">
        <f t="shared" si="4"/>
        <v>8687859</v>
      </c>
      <c r="S44" s="65">
        <f t="shared" si="4"/>
        <v>1654457</v>
      </c>
      <c r="T44" s="65">
        <f t="shared" si="4"/>
        <v>-2996560</v>
      </c>
      <c r="U44" s="65">
        <f t="shared" si="4"/>
        <v>-13206913</v>
      </c>
      <c r="V44" s="65">
        <f t="shared" si="4"/>
        <v>-14549016</v>
      </c>
      <c r="W44" s="65">
        <f t="shared" si="4"/>
        <v>33327668</v>
      </c>
      <c r="X44" s="65">
        <f t="shared" si="4"/>
        <v>38511292</v>
      </c>
      <c r="Y44" s="65">
        <f t="shared" si="4"/>
        <v>-5183624</v>
      </c>
      <c r="Z44" s="66">
        <f>+IF(X44&lt;&gt;0,+(Y44/X44)*100,0)</f>
        <v>-13.460010637918874</v>
      </c>
      <c r="AA44" s="63">
        <f>+AA42-AA43</f>
        <v>43371898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18223069</v>
      </c>
      <c r="D46" s="55">
        <f>SUM(D44:D45)</f>
        <v>0</v>
      </c>
      <c r="E46" s="56">
        <f t="shared" si="5"/>
        <v>38511290</v>
      </c>
      <c r="F46" s="57">
        <f t="shared" si="5"/>
        <v>43371898</v>
      </c>
      <c r="G46" s="57">
        <f t="shared" si="5"/>
        <v>27830636</v>
      </c>
      <c r="H46" s="57">
        <f t="shared" si="5"/>
        <v>-3043547</v>
      </c>
      <c r="I46" s="57">
        <f t="shared" si="5"/>
        <v>-7077100</v>
      </c>
      <c r="J46" s="57">
        <f t="shared" si="5"/>
        <v>17709989</v>
      </c>
      <c r="K46" s="57">
        <f t="shared" si="5"/>
        <v>-3336965</v>
      </c>
      <c r="L46" s="57">
        <f t="shared" si="5"/>
        <v>-4038383</v>
      </c>
      <c r="M46" s="57">
        <f t="shared" si="5"/>
        <v>28854184</v>
      </c>
      <c r="N46" s="57">
        <f t="shared" si="5"/>
        <v>21478836</v>
      </c>
      <c r="O46" s="57">
        <f t="shared" si="5"/>
        <v>-5458404</v>
      </c>
      <c r="P46" s="57">
        <f t="shared" si="5"/>
        <v>-4064829</v>
      </c>
      <c r="Q46" s="57">
        <f t="shared" si="5"/>
        <v>18211092</v>
      </c>
      <c r="R46" s="57">
        <f t="shared" si="5"/>
        <v>8687859</v>
      </c>
      <c r="S46" s="57">
        <f t="shared" si="5"/>
        <v>1654457</v>
      </c>
      <c r="T46" s="57">
        <f t="shared" si="5"/>
        <v>-2996560</v>
      </c>
      <c r="U46" s="57">
        <f t="shared" si="5"/>
        <v>-13206913</v>
      </c>
      <c r="V46" s="57">
        <f t="shared" si="5"/>
        <v>-14549016</v>
      </c>
      <c r="W46" s="57">
        <f t="shared" si="5"/>
        <v>33327668</v>
      </c>
      <c r="X46" s="57">
        <f t="shared" si="5"/>
        <v>38511292</v>
      </c>
      <c r="Y46" s="57">
        <f t="shared" si="5"/>
        <v>-5183624</v>
      </c>
      <c r="Z46" s="58">
        <f>+IF(X46&lt;&gt;0,+(Y46/X46)*100,0)</f>
        <v>-13.460010637918874</v>
      </c>
      <c r="AA46" s="55">
        <f>SUM(AA44:AA45)</f>
        <v>43371898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18223069</v>
      </c>
      <c r="D48" s="71">
        <f>SUM(D46:D47)</f>
        <v>0</v>
      </c>
      <c r="E48" s="72">
        <f t="shared" si="6"/>
        <v>38511290</v>
      </c>
      <c r="F48" s="73">
        <f t="shared" si="6"/>
        <v>43371898</v>
      </c>
      <c r="G48" s="73">
        <f t="shared" si="6"/>
        <v>27830636</v>
      </c>
      <c r="H48" s="74">
        <f t="shared" si="6"/>
        <v>-3043547</v>
      </c>
      <c r="I48" s="74">
        <f t="shared" si="6"/>
        <v>-7077100</v>
      </c>
      <c r="J48" s="74">
        <f t="shared" si="6"/>
        <v>17709989</v>
      </c>
      <c r="K48" s="74">
        <f t="shared" si="6"/>
        <v>-3336965</v>
      </c>
      <c r="L48" s="74">
        <f t="shared" si="6"/>
        <v>-4038383</v>
      </c>
      <c r="M48" s="73">
        <f t="shared" si="6"/>
        <v>28854184</v>
      </c>
      <c r="N48" s="73">
        <f t="shared" si="6"/>
        <v>21478836</v>
      </c>
      <c r="O48" s="74">
        <f t="shared" si="6"/>
        <v>-5458404</v>
      </c>
      <c r="P48" s="74">
        <f t="shared" si="6"/>
        <v>-4064829</v>
      </c>
      <c r="Q48" s="74">
        <f t="shared" si="6"/>
        <v>18211092</v>
      </c>
      <c r="R48" s="74">
        <f t="shared" si="6"/>
        <v>8687859</v>
      </c>
      <c r="S48" s="74">
        <f t="shared" si="6"/>
        <v>1654457</v>
      </c>
      <c r="T48" s="73">
        <f t="shared" si="6"/>
        <v>-2996560</v>
      </c>
      <c r="U48" s="73">
        <f t="shared" si="6"/>
        <v>-13206913</v>
      </c>
      <c r="V48" s="74">
        <f t="shared" si="6"/>
        <v>-14549016</v>
      </c>
      <c r="W48" s="74">
        <f t="shared" si="6"/>
        <v>33327668</v>
      </c>
      <c r="X48" s="74">
        <f t="shared" si="6"/>
        <v>38511292</v>
      </c>
      <c r="Y48" s="74">
        <f t="shared" si="6"/>
        <v>-5183624</v>
      </c>
      <c r="Z48" s="75">
        <f>+IF(X48&lt;&gt;0,+(Y48/X48)*100,0)</f>
        <v>-13.460010637918874</v>
      </c>
      <c r="AA48" s="76">
        <f>SUM(AA46:AA47)</f>
        <v>43371898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21748627</v>
      </c>
      <c r="D5" s="6">
        <v>0</v>
      </c>
      <c r="E5" s="7">
        <v>21066000</v>
      </c>
      <c r="F5" s="8">
        <v>22616000</v>
      </c>
      <c r="G5" s="8">
        <v>0</v>
      </c>
      <c r="H5" s="8">
        <v>2263074</v>
      </c>
      <c r="I5" s="8">
        <v>2370585</v>
      </c>
      <c r="J5" s="8">
        <v>4633659</v>
      </c>
      <c r="K5" s="8">
        <v>2370585</v>
      </c>
      <c r="L5" s="8">
        <v>2148676</v>
      </c>
      <c r="M5" s="8">
        <v>0</v>
      </c>
      <c r="N5" s="8">
        <v>4519261</v>
      </c>
      <c r="O5" s="8">
        <v>0</v>
      </c>
      <c r="P5" s="8">
        <v>800358</v>
      </c>
      <c r="Q5" s="8">
        <v>909557</v>
      </c>
      <c r="R5" s="8">
        <v>1709915</v>
      </c>
      <c r="S5" s="8">
        <v>0</v>
      </c>
      <c r="T5" s="8">
        <v>0</v>
      </c>
      <c r="U5" s="8">
        <v>1182045</v>
      </c>
      <c r="V5" s="8">
        <v>1182045</v>
      </c>
      <c r="W5" s="8">
        <v>12044880</v>
      </c>
      <c r="X5" s="8">
        <v>21066000</v>
      </c>
      <c r="Y5" s="8">
        <v>-9021120</v>
      </c>
      <c r="Z5" s="2">
        <v>-42.82</v>
      </c>
      <c r="AA5" s="6">
        <v>22616000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6600000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576986</v>
      </c>
      <c r="N6" s="8">
        <v>576986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576986</v>
      </c>
      <c r="X6" s="8"/>
      <c r="Y6" s="8">
        <v>576986</v>
      </c>
      <c r="Z6" s="2">
        <v>0</v>
      </c>
      <c r="AA6" s="6">
        <v>6600000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37670000</v>
      </c>
      <c r="F7" s="8">
        <v>37170000</v>
      </c>
      <c r="G7" s="8">
        <v>0</v>
      </c>
      <c r="H7" s="8">
        <v>3129087</v>
      </c>
      <c r="I7" s="8">
        <v>3004307</v>
      </c>
      <c r="J7" s="8">
        <v>6133394</v>
      </c>
      <c r="K7" s="8">
        <v>3237863</v>
      </c>
      <c r="L7" s="8">
        <v>2671634</v>
      </c>
      <c r="M7" s="8">
        <v>2877018</v>
      </c>
      <c r="N7" s="8">
        <v>8786515</v>
      </c>
      <c r="O7" s="8">
        <v>3411138</v>
      </c>
      <c r="P7" s="8">
        <v>3799985</v>
      </c>
      <c r="Q7" s="8">
        <v>4198409</v>
      </c>
      <c r="R7" s="8">
        <v>11409532</v>
      </c>
      <c r="S7" s="8">
        <v>0</v>
      </c>
      <c r="T7" s="8">
        <v>0</v>
      </c>
      <c r="U7" s="8">
        <v>5201074</v>
      </c>
      <c r="V7" s="8">
        <v>5201074</v>
      </c>
      <c r="W7" s="8">
        <v>31530515</v>
      </c>
      <c r="X7" s="8">
        <v>37670004</v>
      </c>
      <c r="Y7" s="8">
        <v>-6139489</v>
      </c>
      <c r="Z7" s="2">
        <v>-16.3</v>
      </c>
      <c r="AA7" s="6">
        <v>37170000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5015000</v>
      </c>
      <c r="F8" s="8">
        <v>4715000</v>
      </c>
      <c r="G8" s="8">
        <v>0</v>
      </c>
      <c r="H8" s="8">
        <v>443558</v>
      </c>
      <c r="I8" s="8">
        <v>438587</v>
      </c>
      <c r="J8" s="8">
        <v>882145</v>
      </c>
      <c r="K8" s="8">
        <v>402736</v>
      </c>
      <c r="L8" s="8">
        <v>399961</v>
      </c>
      <c r="M8" s="8">
        <v>363056</v>
      </c>
      <c r="N8" s="8">
        <v>1165753</v>
      </c>
      <c r="O8" s="8">
        <v>433124</v>
      </c>
      <c r="P8" s="8">
        <v>476345</v>
      </c>
      <c r="Q8" s="8">
        <v>556113</v>
      </c>
      <c r="R8" s="8">
        <v>1465582</v>
      </c>
      <c r="S8" s="8">
        <v>0</v>
      </c>
      <c r="T8" s="8">
        <v>0</v>
      </c>
      <c r="U8" s="8">
        <v>712236</v>
      </c>
      <c r="V8" s="8">
        <v>712236</v>
      </c>
      <c r="W8" s="8">
        <v>4225716</v>
      </c>
      <c r="X8" s="8">
        <v>5015004</v>
      </c>
      <c r="Y8" s="8">
        <v>-789288</v>
      </c>
      <c r="Z8" s="2">
        <v>-15.74</v>
      </c>
      <c r="AA8" s="6">
        <v>4715000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4680000</v>
      </c>
      <c r="F9" s="8">
        <v>4680000</v>
      </c>
      <c r="G9" s="8">
        <v>0</v>
      </c>
      <c r="H9" s="8">
        <v>436067</v>
      </c>
      <c r="I9" s="8">
        <v>363399</v>
      </c>
      <c r="J9" s="8">
        <v>799466</v>
      </c>
      <c r="K9" s="8">
        <v>410816</v>
      </c>
      <c r="L9" s="8">
        <v>392311</v>
      </c>
      <c r="M9" s="8">
        <v>409053</v>
      </c>
      <c r="N9" s="8">
        <v>1212180</v>
      </c>
      <c r="O9" s="8">
        <v>487867</v>
      </c>
      <c r="P9" s="8">
        <v>560326</v>
      </c>
      <c r="Q9" s="8">
        <v>597967</v>
      </c>
      <c r="R9" s="8">
        <v>1646160</v>
      </c>
      <c r="S9" s="8">
        <v>0</v>
      </c>
      <c r="T9" s="8">
        <v>0</v>
      </c>
      <c r="U9" s="8">
        <v>781492</v>
      </c>
      <c r="V9" s="8">
        <v>781492</v>
      </c>
      <c r="W9" s="8">
        <v>4439298</v>
      </c>
      <c r="X9" s="8">
        <v>4680000</v>
      </c>
      <c r="Y9" s="8">
        <v>-240702</v>
      </c>
      <c r="Z9" s="2">
        <v>-5.14</v>
      </c>
      <c r="AA9" s="6">
        <v>4680000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5105000</v>
      </c>
      <c r="F10" s="26">
        <v>5105000</v>
      </c>
      <c r="G10" s="26">
        <v>0</v>
      </c>
      <c r="H10" s="26">
        <v>480025</v>
      </c>
      <c r="I10" s="26">
        <v>471864</v>
      </c>
      <c r="J10" s="26">
        <v>951889</v>
      </c>
      <c r="K10" s="26">
        <v>416159</v>
      </c>
      <c r="L10" s="26">
        <v>410655</v>
      </c>
      <c r="M10" s="26">
        <v>441180</v>
      </c>
      <c r="N10" s="26">
        <v>1267994</v>
      </c>
      <c r="O10" s="26">
        <v>508647</v>
      </c>
      <c r="P10" s="26">
        <v>570149</v>
      </c>
      <c r="Q10" s="26">
        <v>635838</v>
      </c>
      <c r="R10" s="26">
        <v>1714634</v>
      </c>
      <c r="S10" s="26">
        <v>0</v>
      </c>
      <c r="T10" s="26">
        <v>0</v>
      </c>
      <c r="U10" s="26">
        <v>830042</v>
      </c>
      <c r="V10" s="26">
        <v>830042</v>
      </c>
      <c r="W10" s="26">
        <v>4764559</v>
      </c>
      <c r="X10" s="26">
        <v>5105004</v>
      </c>
      <c r="Y10" s="26">
        <v>-340445</v>
      </c>
      <c r="Z10" s="27">
        <v>-6.67</v>
      </c>
      <c r="AA10" s="28">
        <v>5105000</v>
      </c>
    </row>
    <row r="11" spans="1:27" ht="13.5">
      <c r="A11" s="25" t="s">
        <v>38</v>
      </c>
      <c r="B11" s="29"/>
      <c r="C11" s="6">
        <v>46675764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260538</v>
      </c>
      <c r="D12" s="6">
        <v>0</v>
      </c>
      <c r="E12" s="7">
        <v>163000</v>
      </c>
      <c r="F12" s="8">
        <v>252000</v>
      </c>
      <c r="G12" s="8">
        <v>0</v>
      </c>
      <c r="H12" s="8">
        <v>17565</v>
      </c>
      <c r="I12" s="8">
        <v>18999</v>
      </c>
      <c r="J12" s="8">
        <v>36564</v>
      </c>
      <c r="K12" s="8">
        <v>20340</v>
      </c>
      <c r="L12" s="8">
        <v>28653</v>
      </c>
      <c r="M12" s="8">
        <v>14276</v>
      </c>
      <c r="N12" s="8">
        <v>63269</v>
      </c>
      <c r="O12" s="8">
        <v>16823</v>
      </c>
      <c r="P12" s="8">
        <v>19191</v>
      </c>
      <c r="Q12" s="8">
        <v>21667</v>
      </c>
      <c r="R12" s="8">
        <v>57681</v>
      </c>
      <c r="S12" s="8">
        <v>0</v>
      </c>
      <c r="T12" s="8">
        <v>0</v>
      </c>
      <c r="U12" s="8">
        <v>35642</v>
      </c>
      <c r="V12" s="8">
        <v>35642</v>
      </c>
      <c r="W12" s="8">
        <v>193156</v>
      </c>
      <c r="X12" s="8">
        <v>162996</v>
      </c>
      <c r="Y12" s="8">
        <v>30160</v>
      </c>
      <c r="Z12" s="2">
        <v>18.5</v>
      </c>
      <c r="AA12" s="6">
        <v>252000</v>
      </c>
    </row>
    <row r="13" spans="1:27" ht="13.5">
      <c r="A13" s="23" t="s">
        <v>40</v>
      </c>
      <c r="B13" s="29"/>
      <c r="C13" s="6">
        <v>97217</v>
      </c>
      <c r="D13" s="6">
        <v>0</v>
      </c>
      <c r="E13" s="7">
        <v>40000</v>
      </c>
      <c r="F13" s="8">
        <v>45000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2731</v>
      </c>
      <c r="N13" s="8">
        <v>2731</v>
      </c>
      <c r="O13" s="8">
        <v>2731</v>
      </c>
      <c r="P13" s="8">
        <v>2731</v>
      </c>
      <c r="Q13" s="8">
        <v>7023</v>
      </c>
      <c r="R13" s="8">
        <v>12485</v>
      </c>
      <c r="S13" s="8">
        <v>0</v>
      </c>
      <c r="T13" s="8">
        <v>0</v>
      </c>
      <c r="U13" s="8">
        <v>21556</v>
      </c>
      <c r="V13" s="8">
        <v>21556</v>
      </c>
      <c r="W13" s="8">
        <v>36772</v>
      </c>
      <c r="X13" s="8">
        <v>39996</v>
      </c>
      <c r="Y13" s="8">
        <v>-3224</v>
      </c>
      <c r="Z13" s="2">
        <v>-8.06</v>
      </c>
      <c r="AA13" s="6">
        <v>45000</v>
      </c>
    </row>
    <row r="14" spans="1:27" ht="13.5">
      <c r="A14" s="23" t="s">
        <v>41</v>
      </c>
      <c r="B14" s="29"/>
      <c r="C14" s="6">
        <v>5849367</v>
      </c>
      <c r="D14" s="6">
        <v>0</v>
      </c>
      <c r="E14" s="7">
        <v>4100000</v>
      </c>
      <c r="F14" s="8">
        <v>0</v>
      </c>
      <c r="G14" s="8">
        <v>0</v>
      </c>
      <c r="H14" s="8">
        <v>598364</v>
      </c>
      <c r="I14" s="8">
        <v>342994</v>
      </c>
      <c r="J14" s="8">
        <v>941358</v>
      </c>
      <c r="K14" s="8">
        <v>622911</v>
      </c>
      <c r="L14" s="8">
        <v>647050</v>
      </c>
      <c r="M14" s="8">
        <v>0</v>
      </c>
      <c r="N14" s="8">
        <v>1269961</v>
      </c>
      <c r="O14" s="8">
        <v>688630</v>
      </c>
      <c r="P14" s="8">
        <v>0</v>
      </c>
      <c r="Q14" s="8">
        <v>0</v>
      </c>
      <c r="R14" s="8">
        <v>688630</v>
      </c>
      <c r="S14" s="8">
        <v>0</v>
      </c>
      <c r="T14" s="8">
        <v>0</v>
      </c>
      <c r="U14" s="8">
        <v>0</v>
      </c>
      <c r="V14" s="8">
        <v>0</v>
      </c>
      <c r="W14" s="8">
        <v>2899949</v>
      </c>
      <c r="X14" s="8">
        <v>4100004</v>
      </c>
      <c r="Y14" s="8">
        <v>-1200055</v>
      </c>
      <c r="Z14" s="2">
        <v>-29.27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283828</v>
      </c>
      <c r="D16" s="6">
        <v>0</v>
      </c>
      <c r="E16" s="7">
        <v>73500</v>
      </c>
      <c r="F16" s="8">
        <v>53500</v>
      </c>
      <c r="G16" s="8">
        <v>0</v>
      </c>
      <c r="H16" s="8">
        <v>0</v>
      </c>
      <c r="I16" s="8">
        <v>1800</v>
      </c>
      <c r="J16" s="8">
        <v>1800</v>
      </c>
      <c r="K16" s="8">
        <v>0</v>
      </c>
      <c r="L16" s="8">
        <v>4297</v>
      </c>
      <c r="M16" s="8">
        <v>0</v>
      </c>
      <c r="N16" s="8">
        <v>4297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6097</v>
      </c>
      <c r="X16" s="8">
        <v>73500</v>
      </c>
      <c r="Y16" s="8">
        <v>-67403</v>
      </c>
      <c r="Z16" s="2">
        <v>-91.7</v>
      </c>
      <c r="AA16" s="6">
        <v>53500</v>
      </c>
    </row>
    <row r="17" spans="1:27" ht="13.5">
      <c r="A17" s="23" t="s">
        <v>44</v>
      </c>
      <c r="B17" s="29"/>
      <c r="C17" s="6">
        <v>2917792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151312</v>
      </c>
      <c r="L17" s="8">
        <v>169082</v>
      </c>
      <c r="M17" s="8">
        <v>0</v>
      </c>
      <c r="N17" s="8">
        <v>320394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320394</v>
      </c>
      <c r="X17" s="8"/>
      <c r="Y17" s="8">
        <v>320394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1299866</v>
      </c>
      <c r="D18" s="6">
        <v>0</v>
      </c>
      <c r="E18" s="7">
        <v>5123600</v>
      </c>
      <c r="F18" s="8">
        <v>5225500</v>
      </c>
      <c r="G18" s="8">
        <v>0</v>
      </c>
      <c r="H18" s="8">
        <v>266723</v>
      </c>
      <c r="I18" s="8">
        <v>358137</v>
      </c>
      <c r="J18" s="8">
        <v>624860</v>
      </c>
      <c r="K18" s="8">
        <v>59214</v>
      </c>
      <c r="L18" s="8">
        <v>98753</v>
      </c>
      <c r="M18" s="8">
        <v>600781</v>
      </c>
      <c r="N18" s="8">
        <v>758748</v>
      </c>
      <c r="O18" s="8">
        <v>672762</v>
      </c>
      <c r="P18" s="8">
        <v>974866</v>
      </c>
      <c r="Q18" s="8">
        <v>1020837</v>
      </c>
      <c r="R18" s="8">
        <v>2668465</v>
      </c>
      <c r="S18" s="8">
        <v>0</v>
      </c>
      <c r="T18" s="8">
        <v>0</v>
      </c>
      <c r="U18" s="8">
        <v>1205375</v>
      </c>
      <c r="V18" s="8">
        <v>1205375</v>
      </c>
      <c r="W18" s="8">
        <v>5257448</v>
      </c>
      <c r="X18" s="8">
        <v>5123604</v>
      </c>
      <c r="Y18" s="8">
        <v>133844</v>
      </c>
      <c r="Z18" s="2">
        <v>2.61</v>
      </c>
      <c r="AA18" s="6">
        <v>5225500</v>
      </c>
    </row>
    <row r="19" spans="1:27" ht="13.5">
      <c r="A19" s="23" t="s">
        <v>46</v>
      </c>
      <c r="B19" s="29"/>
      <c r="C19" s="6">
        <v>32554000</v>
      </c>
      <c r="D19" s="6">
        <v>0</v>
      </c>
      <c r="E19" s="7">
        <v>38478000</v>
      </c>
      <c r="F19" s="8">
        <v>36657000</v>
      </c>
      <c r="G19" s="8">
        <v>0</v>
      </c>
      <c r="H19" s="8">
        <v>372870</v>
      </c>
      <c r="I19" s="8">
        <v>180488</v>
      </c>
      <c r="J19" s="8">
        <v>553358</v>
      </c>
      <c r="K19" s="8">
        <v>326484</v>
      </c>
      <c r="L19" s="8">
        <v>7624640</v>
      </c>
      <c r="M19" s="8">
        <v>223501</v>
      </c>
      <c r="N19" s="8">
        <v>8174625</v>
      </c>
      <c r="O19" s="8">
        <v>42321</v>
      </c>
      <c r="P19" s="8">
        <v>507442</v>
      </c>
      <c r="Q19" s="8">
        <v>30501381</v>
      </c>
      <c r="R19" s="8">
        <v>31051144</v>
      </c>
      <c r="S19" s="8">
        <v>0</v>
      </c>
      <c r="T19" s="8">
        <v>0</v>
      </c>
      <c r="U19" s="8">
        <v>395381</v>
      </c>
      <c r="V19" s="8">
        <v>395381</v>
      </c>
      <c r="W19" s="8">
        <v>40174508</v>
      </c>
      <c r="X19" s="8">
        <v>38478000</v>
      </c>
      <c r="Y19" s="8">
        <v>1696508</v>
      </c>
      <c r="Z19" s="2">
        <v>4.41</v>
      </c>
      <c r="AA19" s="6">
        <v>36657000</v>
      </c>
    </row>
    <row r="20" spans="1:27" ht="13.5">
      <c r="A20" s="23" t="s">
        <v>47</v>
      </c>
      <c r="B20" s="29"/>
      <c r="C20" s="6">
        <v>1315796</v>
      </c>
      <c r="D20" s="6">
        <v>0</v>
      </c>
      <c r="E20" s="7">
        <v>3169300</v>
      </c>
      <c r="F20" s="26">
        <v>3810300</v>
      </c>
      <c r="G20" s="26">
        <v>0</v>
      </c>
      <c r="H20" s="26">
        <v>160115</v>
      </c>
      <c r="I20" s="26">
        <v>-65050</v>
      </c>
      <c r="J20" s="26">
        <v>95065</v>
      </c>
      <c r="K20" s="26">
        <v>45438</v>
      </c>
      <c r="L20" s="26">
        <v>23090</v>
      </c>
      <c r="M20" s="26">
        <v>0</v>
      </c>
      <c r="N20" s="26">
        <v>68528</v>
      </c>
      <c r="O20" s="26">
        <v>184960</v>
      </c>
      <c r="P20" s="26">
        <v>0</v>
      </c>
      <c r="Q20" s="26">
        <v>0</v>
      </c>
      <c r="R20" s="26">
        <v>184960</v>
      </c>
      <c r="S20" s="26">
        <v>0</v>
      </c>
      <c r="T20" s="26">
        <v>0</v>
      </c>
      <c r="U20" s="26">
        <v>0</v>
      </c>
      <c r="V20" s="26">
        <v>0</v>
      </c>
      <c r="W20" s="26">
        <v>348553</v>
      </c>
      <c r="X20" s="26">
        <v>3169300</v>
      </c>
      <c r="Y20" s="26">
        <v>-2820747</v>
      </c>
      <c r="Z20" s="27">
        <v>-89</v>
      </c>
      <c r="AA20" s="28">
        <v>3810300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113002795</v>
      </c>
      <c r="D22" s="33">
        <f>SUM(D5:D21)</f>
        <v>0</v>
      </c>
      <c r="E22" s="34">
        <f t="shared" si="0"/>
        <v>124683400</v>
      </c>
      <c r="F22" s="35">
        <f t="shared" si="0"/>
        <v>126929300</v>
      </c>
      <c r="G22" s="35">
        <f t="shared" si="0"/>
        <v>0</v>
      </c>
      <c r="H22" s="35">
        <f t="shared" si="0"/>
        <v>8167448</v>
      </c>
      <c r="I22" s="35">
        <f t="shared" si="0"/>
        <v>7486110</v>
      </c>
      <c r="J22" s="35">
        <f t="shared" si="0"/>
        <v>15653558</v>
      </c>
      <c r="K22" s="35">
        <f t="shared" si="0"/>
        <v>8063858</v>
      </c>
      <c r="L22" s="35">
        <f t="shared" si="0"/>
        <v>14618802</v>
      </c>
      <c r="M22" s="35">
        <f t="shared" si="0"/>
        <v>5508582</v>
      </c>
      <c r="N22" s="35">
        <f t="shared" si="0"/>
        <v>28191242</v>
      </c>
      <c r="O22" s="35">
        <f t="shared" si="0"/>
        <v>6449003</v>
      </c>
      <c r="P22" s="35">
        <f t="shared" si="0"/>
        <v>7711393</v>
      </c>
      <c r="Q22" s="35">
        <f t="shared" si="0"/>
        <v>38448792</v>
      </c>
      <c r="R22" s="35">
        <f t="shared" si="0"/>
        <v>52609188</v>
      </c>
      <c r="S22" s="35">
        <f t="shared" si="0"/>
        <v>0</v>
      </c>
      <c r="T22" s="35">
        <f t="shared" si="0"/>
        <v>0</v>
      </c>
      <c r="U22" s="35">
        <f t="shared" si="0"/>
        <v>10364843</v>
      </c>
      <c r="V22" s="35">
        <f t="shared" si="0"/>
        <v>10364843</v>
      </c>
      <c r="W22" s="35">
        <f t="shared" si="0"/>
        <v>106818831</v>
      </c>
      <c r="X22" s="35">
        <f t="shared" si="0"/>
        <v>124683412</v>
      </c>
      <c r="Y22" s="35">
        <f t="shared" si="0"/>
        <v>-17864581</v>
      </c>
      <c r="Z22" s="36">
        <f>+IF(X22&lt;&gt;0,+(Y22/X22)*100,0)</f>
        <v>-14.327953264544927</v>
      </c>
      <c r="AA22" s="33">
        <f>SUM(AA5:AA21)</f>
        <v>126929300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47897880</v>
      </c>
      <c r="D25" s="6">
        <v>0</v>
      </c>
      <c r="E25" s="7">
        <v>46409778</v>
      </c>
      <c r="F25" s="8">
        <v>43184510</v>
      </c>
      <c r="G25" s="8">
        <v>0</v>
      </c>
      <c r="H25" s="8">
        <v>3881388</v>
      </c>
      <c r="I25" s="8">
        <v>4278471</v>
      </c>
      <c r="J25" s="8">
        <v>8159859</v>
      </c>
      <c r="K25" s="8">
        <v>3909317</v>
      </c>
      <c r="L25" s="8">
        <v>8328512</v>
      </c>
      <c r="M25" s="8">
        <v>4028559</v>
      </c>
      <c r="N25" s="8">
        <v>16266388</v>
      </c>
      <c r="O25" s="8">
        <v>5045743</v>
      </c>
      <c r="P25" s="8">
        <v>5721000</v>
      </c>
      <c r="Q25" s="8">
        <v>6390642</v>
      </c>
      <c r="R25" s="8">
        <v>17157385</v>
      </c>
      <c r="S25" s="8">
        <v>0</v>
      </c>
      <c r="T25" s="8">
        <v>0</v>
      </c>
      <c r="U25" s="8">
        <v>8664166</v>
      </c>
      <c r="V25" s="8">
        <v>8664166</v>
      </c>
      <c r="W25" s="8">
        <v>50247798</v>
      </c>
      <c r="X25" s="8">
        <v>46409784</v>
      </c>
      <c r="Y25" s="8">
        <v>3838014</v>
      </c>
      <c r="Z25" s="2">
        <v>8.27</v>
      </c>
      <c r="AA25" s="6">
        <v>43184510</v>
      </c>
    </row>
    <row r="26" spans="1:27" ht="13.5">
      <c r="A26" s="25" t="s">
        <v>52</v>
      </c>
      <c r="B26" s="24"/>
      <c r="C26" s="6">
        <v>3148355</v>
      </c>
      <c r="D26" s="6">
        <v>0</v>
      </c>
      <c r="E26" s="7">
        <v>3345805</v>
      </c>
      <c r="F26" s="8">
        <v>3345805</v>
      </c>
      <c r="G26" s="8">
        <v>0</v>
      </c>
      <c r="H26" s="8">
        <v>125635</v>
      </c>
      <c r="I26" s="8">
        <v>265552</v>
      </c>
      <c r="J26" s="8">
        <v>391187</v>
      </c>
      <c r="K26" s="8">
        <v>262524</v>
      </c>
      <c r="L26" s="8">
        <v>251007</v>
      </c>
      <c r="M26" s="8">
        <v>267651</v>
      </c>
      <c r="N26" s="8">
        <v>781182</v>
      </c>
      <c r="O26" s="8">
        <v>313120</v>
      </c>
      <c r="P26" s="8">
        <v>357739</v>
      </c>
      <c r="Q26" s="8">
        <v>404447</v>
      </c>
      <c r="R26" s="8">
        <v>1075306</v>
      </c>
      <c r="S26" s="8">
        <v>0</v>
      </c>
      <c r="T26" s="8">
        <v>0</v>
      </c>
      <c r="U26" s="8">
        <v>551074</v>
      </c>
      <c r="V26" s="8">
        <v>551074</v>
      </c>
      <c r="W26" s="8">
        <v>2798749</v>
      </c>
      <c r="X26" s="8">
        <v>3345804</v>
      </c>
      <c r="Y26" s="8">
        <v>-547055</v>
      </c>
      <c r="Z26" s="2">
        <v>-16.35</v>
      </c>
      <c r="AA26" s="6">
        <v>3345805</v>
      </c>
    </row>
    <row r="27" spans="1:27" ht="13.5">
      <c r="A27" s="25" t="s">
        <v>53</v>
      </c>
      <c r="B27" s="24"/>
      <c r="C27" s="6">
        <v>67732</v>
      </c>
      <c r="D27" s="6">
        <v>0</v>
      </c>
      <c r="E27" s="7">
        <v>1300000</v>
      </c>
      <c r="F27" s="8">
        <v>3300000</v>
      </c>
      <c r="G27" s="8">
        <v>0</v>
      </c>
      <c r="H27" s="8">
        <v>108333</v>
      </c>
      <c r="I27" s="8">
        <v>108333</v>
      </c>
      <c r="J27" s="8">
        <v>216666</v>
      </c>
      <c r="K27" s="8">
        <v>108333</v>
      </c>
      <c r="L27" s="8">
        <v>108333</v>
      </c>
      <c r="M27" s="8">
        <v>108333</v>
      </c>
      <c r="N27" s="8">
        <v>324999</v>
      </c>
      <c r="O27" s="8">
        <v>108333</v>
      </c>
      <c r="P27" s="8">
        <v>108333</v>
      </c>
      <c r="Q27" s="8">
        <v>383333</v>
      </c>
      <c r="R27" s="8">
        <v>599999</v>
      </c>
      <c r="S27" s="8">
        <v>0</v>
      </c>
      <c r="T27" s="8">
        <v>0</v>
      </c>
      <c r="U27" s="8">
        <v>383333</v>
      </c>
      <c r="V27" s="8">
        <v>383333</v>
      </c>
      <c r="W27" s="8">
        <v>1524997</v>
      </c>
      <c r="X27" s="8">
        <v>1300000</v>
      </c>
      <c r="Y27" s="8">
        <v>224997</v>
      </c>
      <c r="Z27" s="2">
        <v>17.31</v>
      </c>
      <c r="AA27" s="6">
        <v>3300000</v>
      </c>
    </row>
    <row r="28" spans="1:27" ht="13.5">
      <c r="A28" s="25" t="s">
        <v>54</v>
      </c>
      <c r="B28" s="24"/>
      <c r="C28" s="6">
        <v>25959074</v>
      </c>
      <c r="D28" s="6">
        <v>0</v>
      </c>
      <c r="E28" s="7">
        <v>16544000</v>
      </c>
      <c r="F28" s="8">
        <v>16544000</v>
      </c>
      <c r="G28" s="8">
        <v>0</v>
      </c>
      <c r="H28" s="8">
        <v>1378250</v>
      </c>
      <c r="I28" s="8">
        <v>1378667</v>
      </c>
      <c r="J28" s="8">
        <v>2756917</v>
      </c>
      <c r="K28" s="8">
        <v>1378667</v>
      </c>
      <c r="L28" s="8">
        <v>1378667</v>
      </c>
      <c r="M28" s="8">
        <v>1375334</v>
      </c>
      <c r="N28" s="8">
        <v>4132668</v>
      </c>
      <c r="O28" s="8">
        <v>1396167</v>
      </c>
      <c r="P28" s="8">
        <v>1417001</v>
      </c>
      <c r="Q28" s="8">
        <v>2688166</v>
      </c>
      <c r="R28" s="8">
        <v>5501334</v>
      </c>
      <c r="S28" s="8">
        <v>0</v>
      </c>
      <c r="T28" s="8">
        <v>0</v>
      </c>
      <c r="U28" s="8">
        <v>2750666</v>
      </c>
      <c r="V28" s="8">
        <v>2750666</v>
      </c>
      <c r="W28" s="8">
        <v>15141585</v>
      </c>
      <c r="X28" s="8">
        <v>16544004</v>
      </c>
      <c r="Y28" s="8">
        <v>-1402419</v>
      </c>
      <c r="Z28" s="2">
        <v>-8.48</v>
      </c>
      <c r="AA28" s="6">
        <v>16544000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35095115</v>
      </c>
      <c r="D30" s="6">
        <v>0</v>
      </c>
      <c r="E30" s="7">
        <v>37996000</v>
      </c>
      <c r="F30" s="8">
        <v>37956000</v>
      </c>
      <c r="G30" s="8">
        <v>0</v>
      </c>
      <c r="H30" s="8">
        <v>77222</v>
      </c>
      <c r="I30" s="8">
        <v>7701153</v>
      </c>
      <c r="J30" s="8">
        <v>7778375</v>
      </c>
      <c r="K30" s="8">
        <v>1699195</v>
      </c>
      <c r="L30" s="8">
        <v>0</v>
      </c>
      <c r="M30" s="8">
        <v>3242769</v>
      </c>
      <c r="N30" s="8">
        <v>4941964</v>
      </c>
      <c r="O30" s="8">
        <v>3651345</v>
      </c>
      <c r="P30" s="8">
        <v>4094919</v>
      </c>
      <c r="Q30" s="8">
        <v>4507190</v>
      </c>
      <c r="R30" s="8">
        <v>12253454</v>
      </c>
      <c r="S30" s="8">
        <v>0</v>
      </c>
      <c r="T30" s="8">
        <v>0</v>
      </c>
      <c r="U30" s="8">
        <v>6013554</v>
      </c>
      <c r="V30" s="8">
        <v>6013554</v>
      </c>
      <c r="W30" s="8">
        <v>30987347</v>
      </c>
      <c r="X30" s="8">
        <v>37996000</v>
      </c>
      <c r="Y30" s="8">
        <v>-7008653</v>
      </c>
      <c r="Z30" s="2">
        <v>-18.45</v>
      </c>
      <c r="AA30" s="6">
        <v>37956000</v>
      </c>
    </row>
    <row r="31" spans="1:27" ht="13.5">
      <c r="A31" s="25" t="s">
        <v>57</v>
      </c>
      <c r="B31" s="24"/>
      <c r="C31" s="6">
        <v>5296986</v>
      </c>
      <c r="D31" s="6">
        <v>0</v>
      </c>
      <c r="E31" s="7">
        <v>7347000</v>
      </c>
      <c r="F31" s="8">
        <v>1185600</v>
      </c>
      <c r="G31" s="8">
        <v>0</v>
      </c>
      <c r="H31" s="8">
        <v>325525</v>
      </c>
      <c r="I31" s="8">
        <v>471459</v>
      </c>
      <c r="J31" s="8">
        <v>796984</v>
      </c>
      <c r="K31" s="8">
        <v>377934</v>
      </c>
      <c r="L31" s="8">
        <v>1117834</v>
      </c>
      <c r="M31" s="8">
        <v>227</v>
      </c>
      <c r="N31" s="8">
        <v>1495995</v>
      </c>
      <c r="O31" s="8">
        <v>610780</v>
      </c>
      <c r="P31" s="8">
        <v>729231</v>
      </c>
      <c r="Q31" s="8">
        <v>178225</v>
      </c>
      <c r="R31" s="8">
        <v>1518236</v>
      </c>
      <c r="S31" s="8">
        <v>0</v>
      </c>
      <c r="T31" s="8">
        <v>0</v>
      </c>
      <c r="U31" s="8">
        <v>293</v>
      </c>
      <c r="V31" s="8">
        <v>293</v>
      </c>
      <c r="W31" s="8">
        <v>3811508</v>
      </c>
      <c r="X31" s="8">
        <v>7347000</v>
      </c>
      <c r="Y31" s="8">
        <v>-3535492</v>
      </c>
      <c r="Z31" s="2">
        <v>-48.12</v>
      </c>
      <c r="AA31" s="6">
        <v>1185600</v>
      </c>
    </row>
    <row r="32" spans="1:27" ht="13.5">
      <c r="A32" s="25" t="s">
        <v>58</v>
      </c>
      <c r="B32" s="24"/>
      <c r="C32" s="6">
        <v>6942278</v>
      </c>
      <c r="D32" s="6">
        <v>0</v>
      </c>
      <c r="E32" s="7">
        <v>5867892</v>
      </c>
      <c r="F32" s="8">
        <v>7453892</v>
      </c>
      <c r="G32" s="8">
        <v>0</v>
      </c>
      <c r="H32" s="8">
        <v>588063</v>
      </c>
      <c r="I32" s="8">
        <v>889543</v>
      </c>
      <c r="J32" s="8">
        <v>1477606</v>
      </c>
      <c r="K32" s="8">
        <v>271829</v>
      </c>
      <c r="L32" s="8">
        <v>646571</v>
      </c>
      <c r="M32" s="8">
        <v>442119</v>
      </c>
      <c r="N32" s="8">
        <v>1360519</v>
      </c>
      <c r="O32" s="8">
        <v>498604</v>
      </c>
      <c r="P32" s="8">
        <v>599891</v>
      </c>
      <c r="Q32" s="8">
        <v>744201</v>
      </c>
      <c r="R32" s="8">
        <v>1842696</v>
      </c>
      <c r="S32" s="8">
        <v>0</v>
      </c>
      <c r="T32" s="8">
        <v>0</v>
      </c>
      <c r="U32" s="8">
        <v>1196109</v>
      </c>
      <c r="V32" s="8">
        <v>1196109</v>
      </c>
      <c r="W32" s="8">
        <v>5876930</v>
      </c>
      <c r="X32" s="8">
        <v>5867892</v>
      </c>
      <c r="Y32" s="8">
        <v>9038</v>
      </c>
      <c r="Z32" s="2">
        <v>0.15</v>
      </c>
      <c r="AA32" s="6">
        <v>7453892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-132770</v>
      </c>
      <c r="M33" s="8">
        <v>0</v>
      </c>
      <c r="N33" s="8">
        <v>-132770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-132770</v>
      </c>
      <c r="X33" s="8"/>
      <c r="Y33" s="8">
        <v>-132770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20820617</v>
      </c>
      <c r="D34" s="6">
        <v>0</v>
      </c>
      <c r="E34" s="7">
        <v>17118000</v>
      </c>
      <c r="F34" s="8">
        <v>33475948</v>
      </c>
      <c r="G34" s="8">
        <v>0</v>
      </c>
      <c r="H34" s="8">
        <v>1206623</v>
      </c>
      <c r="I34" s="8">
        <v>1558218</v>
      </c>
      <c r="J34" s="8">
        <v>2764841</v>
      </c>
      <c r="K34" s="8">
        <v>1057970</v>
      </c>
      <c r="L34" s="8">
        <v>1435287</v>
      </c>
      <c r="M34" s="8">
        <v>1683127</v>
      </c>
      <c r="N34" s="8">
        <v>4176384</v>
      </c>
      <c r="O34" s="8">
        <v>1691300</v>
      </c>
      <c r="P34" s="8">
        <v>2020567</v>
      </c>
      <c r="Q34" s="8">
        <v>3002051</v>
      </c>
      <c r="R34" s="8">
        <v>6713918</v>
      </c>
      <c r="S34" s="8">
        <v>0</v>
      </c>
      <c r="T34" s="8">
        <v>0</v>
      </c>
      <c r="U34" s="8">
        <v>3981271</v>
      </c>
      <c r="V34" s="8">
        <v>3981271</v>
      </c>
      <c r="W34" s="8">
        <v>17636414</v>
      </c>
      <c r="X34" s="8">
        <v>17118000</v>
      </c>
      <c r="Y34" s="8">
        <v>518414</v>
      </c>
      <c r="Z34" s="2">
        <v>3.03</v>
      </c>
      <c r="AA34" s="6">
        <v>33475948</v>
      </c>
    </row>
    <row r="35" spans="1:27" ht="13.5">
      <c r="A35" s="23" t="s">
        <v>61</v>
      </c>
      <c r="B35" s="29"/>
      <c r="C35" s="6">
        <v>1253628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146481665</v>
      </c>
      <c r="D36" s="33">
        <f>SUM(D25:D35)</f>
        <v>0</v>
      </c>
      <c r="E36" s="34">
        <f t="shared" si="1"/>
        <v>135928475</v>
      </c>
      <c r="F36" s="35">
        <f t="shared" si="1"/>
        <v>146445755</v>
      </c>
      <c r="G36" s="35">
        <f t="shared" si="1"/>
        <v>0</v>
      </c>
      <c r="H36" s="35">
        <f t="shared" si="1"/>
        <v>7691039</v>
      </c>
      <c r="I36" s="35">
        <f t="shared" si="1"/>
        <v>16651396</v>
      </c>
      <c r="J36" s="35">
        <f t="shared" si="1"/>
        <v>24342435</v>
      </c>
      <c r="K36" s="35">
        <f t="shared" si="1"/>
        <v>9065769</v>
      </c>
      <c r="L36" s="35">
        <f t="shared" si="1"/>
        <v>13133441</v>
      </c>
      <c r="M36" s="35">
        <f t="shared" si="1"/>
        <v>11148119</v>
      </c>
      <c r="N36" s="35">
        <f t="shared" si="1"/>
        <v>33347329</v>
      </c>
      <c r="O36" s="35">
        <f t="shared" si="1"/>
        <v>13315392</v>
      </c>
      <c r="P36" s="35">
        <f t="shared" si="1"/>
        <v>15048681</v>
      </c>
      <c r="Q36" s="35">
        <f t="shared" si="1"/>
        <v>18298255</v>
      </c>
      <c r="R36" s="35">
        <f t="shared" si="1"/>
        <v>46662328</v>
      </c>
      <c r="S36" s="35">
        <f t="shared" si="1"/>
        <v>0</v>
      </c>
      <c r="T36" s="35">
        <f t="shared" si="1"/>
        <v>0</v>
      </c>
      <c r="U36" s="35">
        <f t="shared" si="1"/>
        <v>23540466</v>
      </c>
      <c r="V36" s="35">
        <f t="shared" si="1"/>
        <v>23540466</v>
      </c>
      <c r="W36" s="35">
        <f t="shared" si="1"/>
        <v>127892558</v>
      </c>
      <c r="X36" s="35">
        <f t="shared" si="1"/>
        <v>135928484</v>
      </c>
      <c r="Y36" s="35">
        <f t="shared" si="1"/>
        <v>-8035926</v>
      </c>
      <c r="Z36" s="36">
        <f>+IF(X36&lt;&gt;0,+(Y36/X36)*100,0)</f>
        <v>-5.911877896026561</v>
      </c>
      <c r="AA36" s="33">
        <f>SUM(AA25:AA35)</f>
        <v>146445755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-33478870</v>
      </c>
      <c r="D38" s="46">
        <f>+D22-D36</f>
        <v>0</v>
      </c>
      <c r="E38" s="47">
        <f t="shared" si="2"/>
        <v>-11245075</v>
      </c>
      <c r="F38" s="48">
        <f t="shared" si="2"/>
        <v>-19516455</v>
      </c>
      <c r="G38" s="48">
        <f t="shared" si="2"/>
        <v>0</v>
      </c>
      <c r="H38" s="48">
        <f t="shared" si="2"/>
        <v>476409</v>
      </c>
      <c r="I38" s="48">
        <f t="shared" si="2"/>
        <v>-9165286</v>
      </c>
      <c r="J38" s="48">
        <f t="shared" si="2"/>
        <v>-8688877</v>
      </c>
      <c r="K38" s="48">
        <f t="shared" si="2"/>
        <v>-1001911</v>
      </c>
      <c r="L38" s="48">
        <f t="shared" si="2"/>
        <v>1485361</v>
      </c>
      <c r="M38" s="48">
        <f t="shared" si="2"/>
        <v>-5639537</v>
      </c>
      <c r="N38" s="48">
        <f t="shared" si="2"/>
        <v>-5156087</v>
      </c>
      <c r="O38" s="48">
        <f t="shared" si="2"/>
        <v>-6866389</v>
      </c>
      <c r="P38" s="48">
        <f t="shared" si="2"/>
        <v>-7337288</v>
      </c>
      <c r="Q38" s="48">
        <f t="shared" si="2"/>
        <v>20150537</v>
      </c>
      <c r="R38" s="48">
        <f t="shared" si="2"/>
        <v>5946860</v>
      </c>
      <c r="S38" s="48">
        <f t="shared" si="2"/>
        <v>0</v>
      </c>
      <c r="T38" s="48">
        <f t="shared" si="2"/>
        <v>0</v>
      </c>
      <c r="U38" s="48">
        <f t="shared" si="2"/>
        <v>-13175623</v>
      </c>
      <c r="V38" s="48">
        <f t="shared" si="2"/>
        <v>-13175623</v>
      </c>
      <c r="W38" s="48">
        <f t="shared" si="2"/>
        <v>-21073727</v>
      </c>
      <c r="X38" s="48">
        <f>IF(F22=F36,0,X22-X36)</f>
        <v>-11245072</v>
      </c>
      <c r="Y38" s="48">
        <f t="shared" si="2"/>
        <v>-9828655</v>
      </c>
      <c r="Z38" s="49">
        <f>+IF(X38&lt;&gt;0,+(Y38/X38)*100,0)</f>
        <v>87.404109106638</v>
      </c>
      <c r="AA38" s="46">
        <f>+AA22-AA36</f>
        <v>-19516455</v>
      </c>
    </row>
    <row r="39" spans="1:27" ht="13.5">
      <c r="A39" s="23" t="s">
        <v>64</v>
      </c>
      <c r="B39" s="29"/>
      <c r="C39" s="6">
        <v>11061362</v>
      </c>
      <c r="D39" s="6">
        <v>0</v>
      </c>
      <c r="E39" s="7">
        <v>14985000</v>
      </c>
      <c r="F39" s="8">
        <v>0</v>
      </c>
      <c r="G39" s="8">
        <v>0</v>
      </c>
      <c r="H39" s="8">
        <v>903557</v>
      </c>
      <c r="I39" s="8">
        <v>313949</v>
      </c>
      <c r="J39" s="8">
        <v>1217506</v>
      </c>
      <c r="K39" s="8">
        <v>324294</v>
      </c>
      <c r="L39" s="8">
        <v>1016619</v>
      </c>
      <c r="M39" s="8">
        <v>2239331</v>
      </c>
      <c r="N39" s="8">
        <v>3580244</v>
      </c>
      <c r="O39" s="8">
        <v>857803</v>
      </c>
      <c r="P39" s="8">
        <v>1639736</v>
      </c>
      <c r="Q39" s="8">
        <v>0</v>
      </c>
      <c r="R39" s="8">
        <v>2497539</v>
      </c>
      <c r="S39" s="8">
        <v>0</v>
      </c>
      <c r="T39" s="8">
        <v>0</v>
      </c>
      <c r="U39" s="8">
        <v>0</v>
      </c>
      <c r="V39" s="8">
        <v>0</v>
      </c>
      <c r="W39" s="8">
        <v>7295289</v>
      </c>
      <c r="X39" s="8">
        <v>14985300</v>
      </c>
      <c r="Y39" s="8">
        <v>-7690011</v>
      </c>
      <c r="Z39" s="2">
        <v>-51.32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-22417508</v>
      </c>
      <c r="D42" s="55">
        <f>SUM(D38:D41)</f>
        <v>0</v>
      </c>
      <c r="E42" s="56">
        <f t="shared" si="3"/>
        <v>3739925</v>
      </c>
      <c r="F42" s="57">
        <f t="shared" si="3"/>
        <v>-19516455</v>
      </c>
      <c r="G42" s="57">
        <f t="shared" si="3"/>
        <v>0</v>
      </c>
      <c r="H42" s="57">
        <f t="shared" si="3"/>
        <v>1379966</v>
      </c>
      <c r="I42" s="57">
        <f t="shared" si="3"/>
        <v>-8851337</v>
      </c>
      <c r="J42" s="57">
        <f t="shared" si="3"/>
        <v>-7471371</v>
      </c>
      <c r="K42" s="57">
        <f t="shared" si="3"/>
        <v>-677617</v>
      </c>
      <c r="L42" s="57">
        <f t="shared" si="3"/>
        <v>2501980</v>
      </c>
      <c r="M42" s="57">
        <f t="shared" si="3"/>
        <v>-3400206</v>
      </c>
      <c r="N42" s="57">
        <f t="shared" si="3"/>
        <v>-1575843</v>
      </c>
      <c r="O42" s="57">
        <f t="shared" si="3"/>
        <v>-6008586</v>
      </c>
      <c r="P42" s="57">
        <f t="shared" si="3"/>
        <v>-5697552</v>
      </c>
      <c r="Q42" s="57">
        <f t="shared" si="3"/>
        <v>20150537</v>
      </c>
      <c r="R42" s="57">
        <f t="shared" si="3"/>
        <v>8444399</v>
      </c>
      <c r="S42" s="57">
        <f t="shared" si="3"/>
        <v>0</v>
      </c>
      <c r="T42" s="57">
        <f t="shared" si="3"/>
        <v>0</v>
      </c>
      <c r="U42" s="57">
        <f t="shared" si="3"/>
        <v>-13175623</v>
      </c>
      <c r="V42" s="57">
        <f t="shared" si="3"/>
        <v>-13175623</v>
      </c>
      <c r="W42" s="57">
        <f t="shared" si="3"/>
        <v>-13778438</v>
      </c>
      <c r="X42" s="57">
        <f t="shared" si="3"/>
        <v>3740228</v>
      </c>
      <c r="Y42" s="57">
        <f t="shared" si="3"/>
        <v>-17518666</v>
      </c>
      <c r="Z42" s="58">
        <f>+IF(X42&lt;&gt;0,+(Y42/X42)*100,0)</f>
        <v>-468.384975461389</v>
      </c>
      <c r="AA42" s="55">
        <f>SUM(AA38:AA41)</f>
        <v>-19516455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-22417508</v>
      </c>
      <c r="D44" s="63">
        <f>+D42-D43</f>
        <v>0</v>
      </c>
      <c r="E44" s="64">
        <f t="shared" si="4"/>
        <v>3739925</v>
      </c>
      <c r="F44" s="65">
        <f t="shared" si="4"/>
        <v>-19516455</v>
      </c>
      <c r="G44" s="65">
        <f t="shared" si="4"/>
        <v>0</v>
      </c>
      <c r="H44" s="65">
        <f t="shared" si="4"/>
        <v>1379966</v>
      </c>
      <c r="I44" s="65">
        <f t="shared" si="4"/>
        <v>-8851337</v>
      </c>
      <c r="J44" s="65">
        <f t="shared" si="4"/>
        <v>-7471371</v>
      </c>
      <c r="K44" s="65">
        <f t="shared" si="4"/>
        <v>-677617</v>
      </c>
      <c r="L44" s="65">
        <f t="shared" si="4"/>
        <v>2501980</v>
      </c>
      <c r="M44" s="65">
        <f t="shared" si="4"/>
        <v>-3400206</v>
      </c>
      <c r="N44" s="65">
        <f t="shared" si="4"/>
        <v>-1575843</v>
      </c>
      <c r="O44" s="65">
        <f t="shared" si="4"/>
        <v>-6008586</v>
      </c>
      <c r="P44" s="65">
        <f t="shared" si="4"/>
        <v>-5697552</v>
      </c>
      <c r="Q44" s="65">
        <f t="shared" si="4"/>
        <v>20150537</v>
      </c>
      <c r="R44" s="65">
        <f t="shared" si="4"/>
        <v>8444399</v>
      </c>
      <c r="S44" s="65">
        <f t="shared" si="4"/>
        <v>0</v>
      </c>
      <c r="T44" s="65">
        <f t="shared" si="4"/>
        <v>0</v>
      </c>
      <c r="U44" s="65">
        <f t="shared" si="4"/>
        <v>-13175623</v>
      </c>
      <c r="V44" s="65">
        <f t="shared" si="4"/>
        <v>-13175623</v>
      </c>
      <c r="W44" s="65">
        <f t="shared" si="4"/>
        <v>-13778438</v>
      </c>
      <c r="X44" s="65">
        <f t="shared" si="4"/>
        <v>3740228</v>
      </c>
      <c r="Y44" s="65">
        <f t="shared" si="4"/>
        <v>-17518666</v>
      </c>
      <c r="Z44" s="66">
        <f>+IF(X44&lt;&gt;0,+(Y44/X44)*100,0)</f>
        <v>-468.384975461389</v>
      </c>
      <c r="AA44" s="63">
        <f>+AA42-AA43</f>
        <v>-19516455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-22417508</v>
      </c>
      <c r="D46" s="55">
        <f>SUM(D44:D45)</f>
        <v>0</v>
      </c>
      <c r="E46" s="56">
        <f t="shared" si="5"/>
        <v>3739925</v>
      </c>
      <c r="F46" s="57">
        <f t="shared" si="5"/>
        <v>-19516455</v>
      </c>
      <c r="G46" s="57">
        <f t="shared" si="5"/>
        <v>0</v>
      </c>
      <c r="H46" s="57">
        <f t="shared" si="5"/>
        <v>1379966</v>
      </c>
      <c r="I46" s="57">
        <f t="shared" si="5"/>
        <v>-8851337</v>
      </c>
      <c r="J46" s="57">
        <f t="shared" si="5"/>
        <v>-7471371</v>
      </c>
      <c r="K46" s="57">
        <f t="shared" si="5"/>
        <v>-677617</v>
      </c>
      <c r="L46" s="57">
        <f t="shared" si="5"/>
        <v>2501980</v>
      </c>
      <c r="M46" s="57">
        <f t="shared" si="5"/>
        <v>-3400206</v>
      </c>
      <c r="N46" s="57">
        <f t="shared" si="5"/>
        <v>-1575843</v>
      </c>
      <c r="O46" s="57">
        <f t="shared" si="5"/>
        <v>-6008586</v>
      </c>
      <c r="P46" s="57">
        <f t="shared" si="5"/>
        <v>-5697552</v>
      </c>
      <c r="Q46" s="57">
        <f t="shared" si="5"/>
        <v>20150537</v>
      </c>
      <c r="R46" s="57">
        <f t="shared" si="5"/>
        <v>8444399</v>
      </c>
      <c r="S46" s="57">
        <f t="shared" si="5"/>
        <v>0</v>
      </c>
      <c r="T46" s="57">
        <f t="shared" si="5"/>
        <v>0</v>
      </c>
      <c r="U46" s="57">
        <f t="shared" si="5"/>
        <v>-13175623</v>
      </c>
      <c r="V46" s="57">
        <f t="shared" si="5"/>
        <v>-13175623</v>
      </c>
      <c r="W46" s="57">
        <f t="shared" si="5"/>
        <v>-13778438</v>
      </c>
      <c r="X46" s="57">
        <f t="shared" si="5"/>
        <v>3740228</v>
      </c>
      <c r="Y46" s="57">
        <f t="shared" si="5"/>
        <v>-17518666</v>
      </c>
      <c r="Z46" s="58">
        <f>+IF(X46&lt;&gt;0,+(Y46/X46)*100,0)</f>
        <v>-468.384975461389</v>
      </c>
      <c r="AA46" s="55">
        <f>SUM(AA44:AA45)</f>
        <v>-19516455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-22417508</v>
      </c>
      <c r="D48" s="71">
        <f>SUM(D46:D47)</f>
        <v>0</v>
      </c>
      <c r="E48" s="72">
        <f t="shared" si="6"/>
        <v>3739925</v>
      </c>
      <c r="F48" s="73">
        <f t="shared" si="6"/>
        <v>-19516455</v>
      </c>
      <c r="G48" s="73">
        <f t="shared" si="6"/>
        <v>0</v>
      </c>
      <c r="H48" s="74">
        <f t="shared" si="6"/>
        <v>1379966</v>
      </c>
      <c r="I48" s="74">
        <f t="shared" si="6"/>
        <v>-8851337</v>
      </c>
      <c r="J48" s="74">
        <f t="shared" si="6"/>
        <v>-7471371</v>
      </c>
      <c r="K48" s="74">
        <f t="shared" si="6"/>
        <v>-677617</v>
      </c>
      <c r="L48" s="74">
        <f t="shared" si="6"/>
        <v>2501980</v>
      </c>
      <c r="M48" s="73">
        <f t="shared" si="6"/>
        <v>-3400206</v>
      </c>
      <c r="N48" s="73">
        <f t="shared" si="6"/>
        <v>-1575843</v>
      </c>
      <c r="O48" s="74">
        <f t="shared" si="6"/>
        <v>-6008586</v>
      </c>
      <c r="P48" s="74">
        <f t="shared" si="6"/>
        <v>-5697552</v>
      </c>
      <c r="Q48" s="74">
        <f t="shared" si="6"/>
        <v>20150537</v>
      </c>
      <c r="R48" s="74">
        <f t="shared" si="6"/>
        <v>8444399</v>
      </c>
      <c r="S48" s="74">
        <f t="shared" si="6"/>
        <v>0</v>
      </c>
      <c r="T48" s="73">
        <f t="shared" si="6"/>
        <v>0</v>
      </c>
      <c r="U48" s="73">
        <f t="shared" si="6"/>
        <v>-13175623</v>
      </c>
      <c r="V48" s="74">
        <f t="shared" si="6"/>
        <v>-13175623</v>
      </c>
      <c r="W48" s="74">
        <f t="shared" si="6"/>
        <v>-13778438</v>
      </c>
      <c r="X48" s="74">
        <f t="shared" si="6"/>
        <v>3740228</v>
      </c>
      <c r="Y48" s="74">
        <f t="shared" si="6"/>
        <v>-17518666</v>
      </c>
      <c r="Z48" s="75">
        <f>+IF(X48&lt;&gt;0,+(Y48/X48)*100,0)</f>
        <v>-468.384975461389</v>
      </c>
      <c r="AA48" s="76">
        <f>SUM(AA46:AA47)</f>
        <v>-19516455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114441058</v>
      </c>
      <c r="D8" s="6">
        <v>0</v>
      </c>
      <c r="E8" s="7">
        <v>283530868</v>
      </c>
      <c r="F8" s="8">
        <v>169506546</v>
      </c>
      <c r="G8" s="8">
        <v>15245562</v>
      </c>
      <c r="H8" s="8">
        <v>0</v>
      </c>
      <c r="I8" s="8">
        <v>4850766</v>
      </c>
      <c r="J8" s="8">
        <v>20096328</v>
      </c>
      <c r="K8" s="8">
        <v>10166589</v>
      </c>
      <c r="L8" s="8">
        <v>0</v>
      </c>
      <c r="M8" s="8">
        <v>14589883</v>
      </c>
      <c r="N8" s="8">
        <v>24756472</v>
      </c>
      <c r="O8" s="8">
        <v>7256895</v>
      </c>
      <c r="P8" s="8">
        <v>13156057</v>
      </c>
      <c r="Q8" s="8">
        <v>4330123</v>
      </c>
      <c r="R8" s="8">
        <v>24743075</v>
      </c>
      <c r="S8" s="8">
        <v>2557681</v>
      </c>
      <c r="T8" s="8">
        <v>13329327</v>
      </c>
      <c r="U8" s="8">
        <v>0</v>
      </c>
      <c r="V8" s="8">
        <v>15887008</v>
      </c>
      <c r="W8" s="8">
        <v>85482883</v>
      </c>
      <c r="X8" s="8">
        <v>283530868</v>
      </c>
      <c r="Y8" s="8">
        <v>-198047985</v>
      </c>
      <c r="Z8" s="2">
        <v>-69.85</v>
      </c>
      <c r="AA8" s="6">
        <v>169506546</v>
      </c>
    </row>
    <row r="9" spans="1:27" ht="13.5">
      <c r="A9" s="25" t="s">
        <v>36</v>
      </c>
      <c r="B9" s="24"/>
      <c r="C9" s="6">
        <v>22642599</v>
      </c>
      <c r="D9" s="6">
        <v>0</v>
      </c>
      <c r="E9" s="7">
        <v>26963475</v>
      </c>
      <c r="F9" s="8">
        <v>28963505</v>
      </c>
      <c r="G9" s="8">
        <v>1165415</v>
      </c>
      <c r="H9" s="8">
        <v>0</v>
      </c>
      <c r="I9" s="8">
        <v>1477871</v>
      </c>
      <c r="J9" s="8">
        <v>2643286</v>
      </c>
      <c r="K9" s="8">
        <v>1598359</v>
      </c>
      <c r="L9" s="8">
        <v>0</v>
      </c>
      <c r="M9" s="8">
        <v>9499217</v>
      </c>
      <c r="N9" s="8">
        <v>11097576</v>
      </c>
      <c r="O9" s="8">
        <v>1352612</v>
      </c>
      <c r="P9" s="8">
        <v>3045376</v>
      </c>
      <c r="Q9" s="8">
        <v>2215903</v>
      </c>
      <c r="R9" s="8">
        <v>6613891</v>
      </c>
      <c r="S9" s="8">
        <v>915567</v>
      </c>
      <c r="T9" s="8">
        <v>3028542</v>
      </c>
      <c r="U9" s="8">
        <v>0</v>
      </c>
      <c r="V9" s="8">
        <v>3944109</v>
      </c>
      <c r="W9" s="8">
        <v>24298862</v>
      </c>
      <c r="X9" s="8">
        <v>26963475</v>
      </c>
      <c r="Y9" s="8">
        <v>-2664613</v>
      </c>
      <c r="Z9" s="2">
        <v>-9.88</v>
      </c>
      <c r="AA9" s="6">
        <v>28963505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559071</v>
      </c>
      <c r="D11" s="6">
        <v>0</v>
      </c>
      <c r="E11" s="7">
        <v>200000</v>
      </c>
      <c r="F11" s="8">
        <v>392000</v>
      </c>
      <c r="G11" s="8">
        <v>6469</v>
      </c>
      <c r="H11" s="8">
        <v>13701</v>
      </c>
      <c r="I11" s="8">
        <v>0</v>
      </c>
      <c r="J11" s="8">
        <v>20170</v>
      </c>
      <c r="K11" s="8">
        <v>0</v>
      </c>
      <c r="L11" s="8">
        <v>0</v>
      </c>
      <c r="M11" s="8">
        <v>6865</v>
      </c>
      <c r="N11" s="8">
        <v>6865</v>
      </c>
      <c r="O11" s="8">
        <v>7457</v>
      </c>
      <c r="P11" s="8">
        <v>10225</v>
      </c>
      <c r="Q11" s="8">
        <v>15226</v>
      </c>
      <c r="R11" s="8">
        <v>32908</v>
      </c>
      <c r="S11" s="8">
        <v>3836</v>
      </c>
      <c r="T11" s="8">
        <v>9830</v>
      </c>
      <c r="U11" s="8">
        <v>0</v>
      </c>
      <c r="V11" s="8">
        <v>13666</v>
      </c>
      <c r="W11" s="8">
        <v>73609</v>
      </c>
      <c r="X11" s="8">
        <v>200000</v>
      </c>
      <c r="Y11" s="8">
        <v>-126391</v>
      </c>
      <c r="Z11" s="2">
        <v>-63.2</v>
      </c>
      <c r="AA11" s="6">
        <v>392000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2858966</v>
      </c>
      <c r="D13" s="6">
        <v>0</v>
      </c>
      <c r="E13" s="7">
        <v>1050000</v>
      </c>
      <c r="F13" s="8">
        <v>3350000</v>
      </c>
      <c r="G13" s="8">
        <v>18507</v>
      </c>
      <c r="H13" s="8">
        <v>795685</v>
      </c>
      <c r="I13" s="8">
        <v>19325</v>
      </c>
      <c r="J13" s="8">
        <v>833517</v>
      </c>
      <c r="K13" s="8">
        <v>305591</v>
      </c>
      <c r="L13" s="8">
        <v>376343</v>
      </c>
      <c r="M13" s="8">
        <v>71215</v>
      </c>
      <c r="N13" s="8">
        <v>753149</v>
      </c>
      <c r="O13" s="8">
        <v>8873</v>
      </c>
      <c r="P13" s="8">
        <v>8954</v>
      </c>
      <c r="Q13" s="8">
        <v>33581</v>
      </c>
      <c r="R13" s="8">
        <v>51408</v>
      </c>
      <c r="S13" s="8">
        <v>391829</v>
      </c>
      <c r="T13" s="8">
        <v>216488</v>
      </c>
      <c r="U13" s="8">
        <v>0</v>
      </c>
      <c r="V13" s="8">
        <v>608317</v>
      </c>
      <c r="W13" s="8">
        <v>2246391</v>
      </c>
      <c r="X13" s="8">
        <v>1050000</v>
      </c>
      <c r="Y13" s="8">
        <v>1196391</v>
      </c>
      <c r="Z13" s="2">
        <v>113.94</v>
      </c>
      <c r="AA13" s="6">
        <v>3350000</v>
      </c>
    </row>
    <row r="14" spans="1:27" ht="13.5">
      <c r="A14" s="23" t="s">
        <v>41</v>
      </c>
      <c r="B14" s="29"/>
      <c r="C14" s="6">
        <v>2681864</v>
      </c>
      <c r="D14" s="6">
        <v>0</v>
      </c>
      <c r="E14" s="7">
        <v>19944000</v>
      </c>
      <c r="F14" s="8">
        <v>19944000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19944361</v>
      </c>
      <c r="Y14" s="8">
        <v>-19944361</v>
      </c>
      <c r="Z14" s="2">
        <v>-100</v>
      </c>
      <c r="AA14" s="6">
        <v>19944000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519610183</v>
      </c>
      <c r="D19" s="6">
        <v>0</v>
      </c>
      <c r="E19" s="7">
        <v>602416000</v>
      </c>
      <c r="F19" s="8">
        <v>426487000</v>
      </c>
      <c r="G19" s="8">
        <v>50975667</v>
      </c>
      <c r="H19" s="8">
        <v>144696</v>
      </c>
      <c r="I19" s="8">
        <v>61245604</v>
      </c>
      <c r="J19" s="8">
        <v>112365967</v>
      </c>
      <c r="K19" s="8">
        <v>0</v>
      </c>
      <c r="L19" s="8">
        <v>113539</v>
      </c>
      <c r="M19" s="8">
        <v>49600000</v>
      </c>
      <c r="N19" s="8">
        <v>49713539</v>
      </c>
      <c r="O19" s="8">
        <v>46962519</v>
      </c>
      <c r="P19" s="8">
        <v>92171000</v>
      </c>
      <c r="Q19" s="8">
        <v>143887267</v>
      </c>
      <c r="R19" s="8">
        <v>283020786</v>
      </c>
      <c r="S19" s="8">
        <v>121950796</v>
      </c>
      <c r="T19" s="8">
        <v>1811505</v>
      </c>
      <c r="U19" s="8">
        <v>0</v>
      </c>
      <c r="V19" s="8">
        <v>123762301</v>
      </c>
      <c r="W19" s="8">
        <v>568862593</v>
      </c>
      <c r="X19" s="8">
        <v>602416000</v>
      </c>
      <c r="Y19" s="8">
        <v>-33553407</v>
      </c>
      <c r="Z19" s="2">
        <v>-5.57</v>
      </c>
      <c r="AA19" s="6">
        <v>426487000</v>
      </c>
    </row>
    <row r="20" spans="1:27" ht="13.5">
      <c r="A20" s="23" t="s">
        <v>47</v>
      </c>
      <c r="B20" s="29"/>
      <c r="C20" s="6">
        <v>3042127</v>
      </c>
      <c r="D20" s="6">
        <v>0</v>
      </c>
      <c r="E20" s="7">
        <v>4670030</v>
      </c>
      <c r="F20" s="26">
        <v>21007200</v>
      </c>
      <c r="G20" s="26">
        <v>1400</v>
      </c>
      <c r="H20" s="26">
        <v>121823</v>
      </c>
      <c r="I20" s="26">
        <v>17736</v>
      </c>
      <c r="J20" s="26">
        <v>140959</v>
      </c>
      <c r="K20" s="26">
        <v>20879</v>
      </c>
      <c r="L20" s="26">
        <v>96851</v>
      </c>
      <c r="M20" s="26">
        <v>18460</v>
      </c>
      <c r="N20" s="26">
        <v>136190</v>
      </c>
      <c r="O20" s="26">
        <v>21600</v>
      </c>
      <c r="P20" s="26">
        <v>31039</v>
      </c>
      <c r="Q20" s="26">
        <v>427115</v>
      </c>
      <c r="R20" s="26">
        <v>479754</v>
      </c>
      <c r="S20" s="26">
        <v>54775</v>
      </c>
      <c r="T20" s="26">
        <v>9334</v>
      </c>
      <c r="U20" s="26">
        <v>0</v>
      </c>
      <c r="V20" s="26">
        <v>64109</v>
      </c>
      <c r="W20" s="26">
        <v>821012</v>
      </c>
      <c r="X20" s="26">
        <v>4670030</v>
      </c>
      <c r="Y20" s="26">
        <v>-3849018</v>
      </c>
      <c r="Z20" s="27">
        <v>-82.42</v>
      </c>
      <c r="AA20" s="28">
        <v>21007200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665835868</v>
      </c>
      <c r="D22" s="33">
        <f>SUM(D5:D21)</f>
        <v>0</v>
      </c>
      <c r="E22" s="34">
        <f t="shared" si="0"/>
        <v>938774373</v>
      </c>
      <c r="F22" s="35">
        <f t="shared" si="0"/>
        <v>669650251</v>
      </c>
      <c r="G22" s="35">
        <f t="shared" si="0"/>
        <v>67413020</v>
      </c>
      <c r="H22" s="35">
        <f t="shared" si="0"/>
        <v>1075905</v>
      </c>
      <c r="I22" s="35">
        <f t="shared" si="0"/>
        <v>67611302</v>
      </c>
      <c r="J22" s="35">
        <f t="shared" si="0"/>
        <v>136100227</v>
      </c>
      <c r="K22" s="35">
        <f t="shared" si="0"/>
        <v>12091418</v>
      </c>
      <c r="L22" s="35">
        <f t="shared" si="0"/>
        <v>586733</v>
      </c>
      <c r="M22" s="35">
        <f t="shared" si="0"/>
        <v>73785640</v>
      </c>
      <c r="N22" s="35">
        <f t="shared" si="0"/>
        <v>86463791</v>
      </c>
      <c r="O22" s="35">
        <f t="shared" si="0"/>
        <v>55609956</v>
      </c>
      <c r="P22" s="35">
        <f t="shared" si="0"/>
        <v>108422651</v>
      </c>
      <c r="Q22" s="35">
        <f t="shared" si="0"/>
        <v>150909215</v>
      </c>
      <c r="R22" s="35">
        <f t="shared" si="0"/>
        <v>314941822</v>
      </c>
      <c r="S22" s="35">
        <f t="shared" si="0"/>
        <v>125874484</v>
      </c>
      <c r="T22" s="35">
        <f t="shared" si="0"/>
        <v>18405026</v>
      </c>
      <c r="U22" s="35">
        <f t="shared" si="0"/>
        <v>0</v>
      </c>
      <c r="V22" s="35">
        <f t="shared" si="0"/>
        <v>144279510</v>
      </c>
      <c r="W22" s="35">
        <f t="shared" si="0"/>
        <v>681785350</v>
      </c>
      <c r="X22" s="35">
        <f t="shared" si="0"/>
        <v>938774734</v>
      </c>
      <c r="Y22" s="35">
        <f t="shared" si="0"/>
        <v>-256989384</v>
      </c>
      <c r="Z22" s="36">
        <f>+IF(X22&lt;&gt;0,+(Y22/X22)*100,0)</f>
        <v>-27.374978756085692</v>
      </c>
      <c r="AA22" s="33">
        <f>SUM(AA5:AA21)</f>
        <v>669650251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207052796</v>
      </c>
      <c r="D25" s="6">
        <v>0</v>
      </c>
      <c r="E25" s="7">
        <v>348597565</v>
      </c>
      <c r="F25" s="8">
        <v>263567320</v>
      </c>
      <c r="G25" s="8">
        <v>17486767</v>
      </c>
      <c r="H25" s="8">
        <v>15126562</v>
      </c>
      <c r="I25" s="8">
        <v>20605564</v>
      </c>
      <c r="J25" s="8">
        <v>53218893</v>
      </c>
      <c r="K25" s="8">
        <v>16240992</v>
      </c>
      <c r="L25" s="8">
        <v>23848289</v>
      </c>
      <c r="M25" s="8">
        <v>27331392</v>
      </c>
      <c r="N25" s="8">
        <v>67420673</v>
      </c>
      <c r="O25" s="8">
        <v>19585933</v>
      </c>
      <c r="P25" s="8">
        <v>21456234</v>
      </c>
      <c r="Q25" s="8">
        <v>18588050</v>
      </c>
      <c r="R25" s="8">
        <v>59630217</v>
      </c>
      <c r="S25" s="8">
        <v>19335285</v>
      </c>
      <c r="T25" s="8">
        <v>22640252</v>
      </c>
      <c r="U25" s="8">
        <v>0</v>
      </c>
      <c r="V25" s="8">
        <v>41975537</v>
      </c>
      <c r="W25" s="8">
        <v>222245320</v>
      </c>
      <c r="X25" s="8">
        <v>348597565</v>
      </c>
      <c r="Y25" s="8">
        <v>-126352245</v>
      </c>
      <c r="Z25" s="2">
        <v>-36.25</v>
      </c>
      <c r="AA25" s="6">
        <v>263567320</v>
      </c>
    </row>
    <row r="26" spans="1:27" ht="13.5">
      <c r="A26" s="25" t="s">
        <v>52</v>
      </c>
      <c r="B26" s="24"/>
      <c r="C26" s="6">
        <v>8380164</v>
      </c>
      <c r="D26" s="6">
        <v>0</v>
      </c>
      <c r="E26" s="7">
        <v>10398186</v>
      </c>
      <c r="F26" s="8">
        <v>15133659</v>
      </c>
      <c r="G26" s="8">
        <v>645174</v>
      </c>
      <c r="H26" s="8">
        <v>548285</v>
      </c>
      <c r="I26" s="8">
        <v>751008</v>
      </c>
      <c r="J26" s="8">
        <v>1944467</v>
      </c>
      <c r="K26" s="8">
        <v>781689</v>
      </c>
      <c r="L26" s="8">
        <v>755470</v>
      </c>
      <c r="M26" s="8">
        <v>778239</v>
      </c>
      <c r="N26" s="8">
        <v>2315398</v>
      </c>
      <c r="O26" s="8">
        <v>764504</v>
      </c>
      <c r="P26" s="8">
        <v>752180</v>
      </c>
      <c r="Q26" s="8">
        <v>752180</v>
      </c>
      <c r="R26" s="8">
        <v>2268864</v>
      </c>
      <c r="S26" s="8">
        <v>5687357</v>
      </c>
      <c r="T26" s="8">
        <v>981973</v>
      </c>
      <c r="U26" s="8">
        <v>0</v>
      </c>
      <c r="V26" s="8">
        <v>6669330</v>
      </c>
      <c r="W26" s="8">
        <v>13198059</v>
      </c>
      <c r="X26" s="8">
        <v>10398186</v>
      </c>
      <c r="Y26" s="8">
        <v>2799873</v>
      </c>
      <c r="Z26" s="2">
        <v>26.93</v>
      </c>
      <c r="AA26" s="6">
        <v>15133659</v>
      </c>
    </row>
    <row r="27" spans="1:27" ht="13.5">
      <c r="A27" s="25" t="s">
        <v>53</v>
      </c>
      <c r="B27" s="24"/>
      <c r="C27" s="6">
        <v>21798680</v>
      </c>
      <c r="D27" s="6">
        <v>0</v>
      </c>
      <c r="E27" s="7">
        <v>19856107</v>
      </c>
      <c r="F27" s="8">
        <v>15756107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19856107</v>
      </c>
      <c r="Y27" s="8">
        <v>-19856107</v>
      </c>
      <c r="Z27" s="2">
        <v>-100</v>
      </c>
      <c r="AA27" s="6">
        <v>15756107</v>
      </c>
    </row>
    <row r="28" spans="1:27" ht="13.5">
      <c r="A28" s="25" t="s">
        <v>54</v>
      </c>
      <c r="B28" s="24"/>
      <c r="C28" s="6">
        <v>163686795</v>
      </c>
      <c r="D28" s="6">
        <v>0</v>
      </c>
      <c r="E28" s="7">
        <v>137368895</v>
      </c>
      <c r="F28" s="8">
        <v>168751896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66134</v>
      </c>
      <c r="U28" s="8">
        <v>0</v>
      </c>
      <c r="V28" s="8">
        <v>66134</v>
      </c>
      <c r="W28" s="8">
        <v>66134</v>
      </c>
      <c r="X28" s="8">
        <v>137368895</v>
      </c>
      <c r="Y28" s="8">
        <v>-137302761</v>
      </c>
      <c r="Z28" s="2">
        <v>-99.95</v>
      </c>
      <c r="AA28" s="6">
        <v>168751896</v>
      </c>
    </row>
    <row r="29" spans="1:27" ht="13.5">
      <c r="A29" s="25" t="s">
        <v>55</v>
      </c>
      <c r="B29" s="24"/>
      <c r="C29" s="6">
        <v>607869</v>
      </c>
      <c r="D29" s="6">
        <v>0</v>
      </c>
      <c r="E29" s="7">
        <v>650000</v>
      </c>
      <c r="F29" s="8">
        <v>650000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650000</v>
      </c>
      <c r="Y29" s="8">
        <v>-650000</v>
      </c>
      <c r="Z29" s="2">
        <v>-100</v>
      </c>
      <c r="AA29" s="6">
        <v>650000</v>
      </c>
    </row>
    <row r="30" spans="1:27" ht="13.5">
      <c r="A30" s="25" t="s">
        <v>56</v>
      </c>
      <c r="B30" s="24"/>
      <c r="C30" s="6">
        <v>252494974</v>
      </c>
      <c r="D30" s="6">
        <v>0</v>
      </c>
      <c r="E30" s="7">
        <v>143580645</v>
      </c>
      <c r="F30" s="8">
        <v>85066653</v>
      </c>
      <c r="G30" s="8">
        <v>893536</v>
      </c>
      <c r="H30" s="8">
        <v>0</v>
      </c>
      <c r="I30" s="8">
        <v>1015595</v>
      </c>
      <c r="J30" s="8">
        <v>1909131</v>
      </c>
      <c r="K30" s="8">
        <v>2066217</v>
      </c>
      <c r="L30" s="8">
        <v>0</v>
      </c>
      <c r="M30" s="8">
        <v>10193480</v>
      </c>
      <c r="N30" s="8">
        <v>12259697</v>
      </c>
      <c r="O30" s="8">
        <v>13826596</v>
      </c>
      <c r="P30" s="8">
        <v>220398</v>
      </c>
      <c r="Q30" s="8">
        <v>11125909</v>
      </c>
      <c r="R30" s="8">
        <v>25172903</v>
      </c>
      <c r="S30" s="8">
        <v>2697973</v>
      </c>
      <c r="T30" s="8">
        <v>7538130</v>
      </c>
      <c r="U30" s="8">
        <v>0</v>
      </c>
      <c r="V30" s="8">
        <v>10236103</v>
      </c>
      <c r="W30" s="8">
        <v>49577834</v>
      </c>
      <c r="X30" s="8">
        <v>143580644</v>
      </c>
      <c r="Y30" s="8">
        <v>-94002810</v>
      </c>
      <c r="Z30" s="2">
        <v>-65.47</v>
      </c>
      <c r="AA30" s="6">
        <v>85066653</v>
      </c>
    </row>
    <row r="31" spans="1:27" ht="13.5">
      <c r="A31" s="25" t="s">
        <v>57</v>
      </c>
      <c r="B31" s="24"/>
      <c r="C31" s="6">
        <v>120164109</v>
      </c>
      <c r="D31" s="6">
        <v>0</v>
      </c>
      <c r="E31" s="7">
        <v>103068051</v>
      </c>
      <c r="F31" s="8">
        <v>131923000</v>
      </c>
      <c r="G31" s="8">
        <v>202092</v>
      </c>
      <c r="H31" s="8">
        <v>3977397</v>
      </c>
      <c r="I31" s="8">
        <v>4230321</v>
      </c>
      <c r="J31" s="8">
        <v>8409810</v>
      </c>
      <c r="K31" s="8">
        <v>4594970</v>
      </c>
      <c r="L31" s="8">
        <v>5148430</v>
      </c>
      <c r="M31" s="8">
        <v>12907128</v>
      </c>
      <c r="N31" s="8">
        <v>22650528</v>
      </c>
      <c r="O31" s="8">
        <v>8479733</v>
      </c>
      <c r="P31" s="8">
        <v>6586094</v>
      </c>
      <c r="Q31" s="8">
        <v>6653345</v>
      </c>
      <c r="R31" s="8">
        <v>21719172</v>
      </c>
      <c r="S31" s="8">
        <v>16804800</v>
      </c>
      <c r="T31" s="8">
        <v>5427320</v>
      </c>
      <c r="U31" s="8">
        <v>0</v>
      </c>
      <c r="V31" s="8">
        <v>22232120</v>
      </c>
      <c r="W31" s="8">
        <v>75011630</v>
      </c>
      <c r="X31" s="8">
        <v>103068051</v>
      </c>
      <c r="Y31" s="8">
        <v>-28056421</v>
      </c>
      <c r="Z31" s="2">
        <v>-27.22</v>
      </c>
      <c r="AA31" s="6">
        <v>131923000</v>
      </c>
    </row>
    <row r="32" spans="1:27" ht="13.5">
      <c r="A32" s="25" t="s">
        <v>58</v>
      </c>
      <c r="B32" s="24"/>
      <c r="C32" s="6">
        <v>29657727</v>
      </c>
      <c r="D32" s="6">
        <v>0</v>
      </c>
      <c r="E32" s="7">
        <v>11765551</v>
      </c>
      <c r="F32" s="8">
        <v>11765551</v>
      </c>
      <c r="G32" s="8">
        <v>0</v>
      </c>
      <c r="H32" s="8">
        <v>0</v>
      </c>
      <c r="I32" s="8">
        <v>1110779</v>
      </c>
      <c r="J32" s="8">
        <v>1110779</v>
      </c>
      <c r="K32" s="8">
        <v>1363787</v>
      </c>
      <c r="L32" s="8">
        <v>0</v>
      </c>
      <c r="M32" s="8">
        <v>2589078</v>
      </c>
      <c r="N32" s="8">
        <v>3952865</v>
      </c>
      <c r="O32" s="8">
        <v>90841</v>
      </c>
      <c r="P32" s="8">
        <v>1081744</v>
      </c>
      <c r="Q32" s="8">
        <v>2378079</v>
      </c>
      <c r="R32" s="8">
        <v>3550664</v>
      </c>
      <c r="S32" s="8">
        <v>1011372</v>
      </c>
      <c r="T32" s="8">
        <v>2300240</v>
      </c>
      <c r="U32" s="8">
        <v>0</v>
      </c>
      <c r="V32" s="8">
        <v>3311612</v>
      </c>
      <c r="W32" s="8">
        <v>11925920</v>
      </c>
      <c r="X32" s="8">
        <v>11765551</v>
      </c>
      <c r="Y32" s="8">
        <v>160369</v>
      </c>
      <c r="Z32" s="2">
        <v>1.36</v>
      </c>
      <c r="AA32" s="6">
        <v>11765551</v>
      </c>
    </row>
    <row r="33" spans="1:27" ht="13.5">
      <c r="A33" s="25" t="s">
        <v>59</v>
      </c>
      <c r="B33" s="24"/>
      <c r="C33" s="6">
        <v>3745476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99359012</v>
      </c>
      <c r="D34" s="6">
        <v>0</v>
      </c>
      <c r="E34" s="7">
        <v>118990745</v>
      </c>
      <c r="F34" s="8">
        <v>109533163</v>
      </c>
      <c r="G34" s="8">
        <v>2225680</v>
      </c>
      <c r="H34" s="8">
        <v>1521777</v>
      </c>
      <c r="I34" s="8">
        <v>5904325</v>
      </c>
      <c r="J34" s="8">
        <v>9651782</v>
      </c>
      <c r="K34" s="8">
        <v>3738287</v>
      </c>
      <c r="L34" s="8">
        <v>1215254</v>
      </c>
      <c r="M34" s="8">
        <v>5114212</v>
      </c>
      <c r="N34" s="8">
        <v>10067753</v>
      </c>
      <c r="O34" s="8">
        <v>10932965</v>
      </c>
      <c r="P34" s="8">
        <v>3265477</v>
      </c>
      <c r="Q34" s="8">
        <v>10235238</v>
      </c>
      <c r="R34" s="8">
        <v>24433680</v>
      </c>
      <c r="S34" s="8">
        <v>9490021</v>
      </c>
      <c r="T34" s="8">
        <v>6181431</v>
      </c>
      <c r="U34" s="8">
        <v>0</v>
      </c>
      <c r="V34" s="8">
        <v>15671452</v>
      </c>
      <c r="W34" s="8">
        <v>59824667</v>
      </c>
      <c r="X34" s="8">
        <v>118991045</v>
      </c>
      <c r="Y34" s="8">
        <v>-59166378</v>
      </c>
      <c r="Z34" s="2">
        <v>-49.72</v>
      </c>
      <c r="AA34" s="6">
        <v>109533163</v>
      </c>
    </row>
    <row r="35" spans="1:27" ht="13.5">
      <c r="A35" s="23" t="s">
        <v>61</v>
      </c>
      <c r="B35" s="29"/>
      <c r="C35" s="6">
        <v>290126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907237728</v>
      </c>
      <c r="D36" s="33">
        <f>SUM(D25:D35)</f>
        <v>0</v>
      </c>
      <c r="E36" s="34">
        <f t="shared" si="1"/>
        <v>894275745</v>
      </c>
      <c r="F36" s="35">
        <f t="shared" si="1"/>
        <v>802147349</v>
      </c>
      <c r="G36" s="35">
        <f t="shared" si="1"/>
        <v>21453249</v>
      </c>
      <c r="H36" s="35">
        <f t="shared" si="1"/>
        <v>21174021</v>
      </c>
      <c r="I36" s="35">
        <f t="shared" si="1"/>
        <v>33617592</v>
      </c>
      <c r="J36" s="35">
        <f t="shared" si="1"/>
        <v>76244862</v>
      </c>
      <c r="K36" s="35">
        <f t="shared" si="1"/>
        <v>28785942</v>
      </c>
      <c r="L36" s="35">
        <f t="shared" si="1"/>
        <v>30967443</v>
      </c>
      <c r="M36" s="35">
        <f t="shared" si="1"/>
        <v>58913529</v>
      </c>
      <c r="N36" s="35">
        <f t="shared" si="1"/>
        <v>118666914</v>
      </c>
      <c r="O36" s="35">
        <f t="shared" si="1"/>
        <v>53680572</v>
      </c>
      <c r="P36" s="35">
        <f t="shared" si="1"/>
        <v>33362127</v>
      </c>
      <c r="Q36" s="35">
        <f t="shared" si="1"/>
        <v>49732801</v>
      </c>
      <c r="R36" s="35">
        <f t="shared" si="1"/>
        <v>136775500</v>
      </c>
      <c r="S36" s="35">
        <f t="shared" si="1"/>
        <v>55026808</v>
      </c>
      <c r="T36" s="35">
        <f t="shared" si="1"/>
        <v>45135480</v>
      </c>
      <c r="U36" s="35">
        <f t="shared" si="1"/>
        <v>0</v>
      </c>
      <c r="V36" s="35">
        <f t="shared" si="1"/>
        <v>100162288</v>
      </c>
      <c r="W36" s="35">
        <f t="shared" si="1"/>
        <v>431849564</v>
      </c>
      <c r="X36" s="35">
        <f t="shared" si="1"/>
        <v>894276044</v>
      </c>
      <c r="Y36" s="35">
        <f t="shared" si="1"/>
        <v>-462426480</v>
      </c>
      <c r="Z36" s="36">
        <f>+IF(X36&lt;&gt;0,+(Y36/X36)*100,0)</f>
        <v>-51.70959046734791</v>
      </c>
      <c r="AA36" s="33">
        <f>SUM(AA25:AA35)</f>
        <v>802147349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-241401860</v>
      </c>
      <c r="D38" s="46">
        <f>+D22-D36</f>
        <v>0</v>
      </c>
      <c r="E38" s="47">
        <f t="shared" si="2"/>
        <v>44498628</v>
      </c>
      <c r="F38" s="48">
        <f t="shared" si="2"/>
        <v>-132497098</v>
      </c>
      <c r="G38" s="48">
        <f t="shared" si="2"/>
        <v>45959771</v>
      </c>
      <c r="H38" s="48">
        <f t="shared" si="2"/>
        <v>-20098116</v>
      </c>
      <c r="I38" s="48">
        <f t="shared" si="2"/>
        <v>33993710</v>
      </c>
      <c r="J38" s="48">
        <f t="shared" si="2"/>
        <v>59855365</v>
      </c>
      <c r="K38" s="48">
        <f t="shared" si="2"/>
        <v>-16694524</v>
      </c>
      <c r="L38" s="48">
        <f t="shared" si="2"/>
        <v>-30380710</v>
      </c>
      <c r="M38" s="48">
        <f t="shared" si="2"/>
        <v>14872111</v>
      </c>
      <c r="N38" s="48">
        <f t="shared" si="2"/>
        <v>-32203123</v>
      </c>
      <c r="O38" s="48">
        <f t="shared" si="2"/>
        <v>1929384</v>
      </c>
      <c r="P38" s="48">
        <f t="shared" si="2"/>
        <v>75060524</v>
      </c>
      <c r="Q38" s="48">
        <f t="shared" si="2"/>
        <v>101176414</v>
      </c>
      <c r="R38" s="48">
        <f t="shared" si="2"/>
        <v>178166322</v>
      </c>
      <c r="S38" s="48">
        <f t="shared" si="2"/>
        <v>70847676</v>
      </c>
      <c r="T38" s="48">
        <f t="shared" si="2"/>
        <v>-26730454</v>
      </c>
      <c r="U38" s="48">
        <f t="shared" si="2"/>
        <v>0</v>
      </c>
      <c r="V38" s="48">
        <f t="shared" si="2"/>
        <v>44117222</v>
      </c>
      <c r="W38" s="48">
        <f t="shared" si="2"/>
        <v>249935786</v>
      </c>
      <c r="X38" s="48">
        <f>IF(F22=F36,0,X22-X36)</f>
        <v>44498690</v>
      </c>
      <c r="Y38" s="48">
        <f t="shared" si="2"/>
        <v>205437096</v>
      </c>
      <c r="Z38" s="49">
        <f>+IF(X38&lt;&gt;0,+(Y38/X38)*100,0)</f>
        <v>461.6699862400444</v>
      </c>
      <c r="AA38" s="46">
        <f>+AA22-AA36</f>
        <v>-132497098</v>
      </c>
    </row>
    <row r="39" spans="1:27" ht="13.5">
      <c r="A39" s="23" t="s">
        <v>64</v>
      </c>
      <c r="B39" s="29"/>
      <c r="C39" s="6">
        <v>478196356</v>
      </c>
      <c r="D39" s="6">
        <v>0</v>
      </c>
      <c r="E39" s="7">
        <v>609721000</v>
      </c>
      <c r="F39" s="8">
        <v>184480000</v>
      </c>
      <c r="G39" s="8">
        <v>3632999</v>
      </c>
      <c r="H39" s="8">
        <v>575444</v>
      </c>
      <c r="I39" s="8">
        <v>6139691</v>
      </c>
      <c r="J39" s="8">
        <v>10348134</v>
      </c>
      <c r="K39" s="8">
        <v>0</v>
      </c>
      <c r="L39" s="8">
        <v>17927621</v>
      </c>
      <c r="M39" s="8">
        <v>5916120</v>
      </c>
      <c r="N39" s="8">
        <v>23843741</v>
      </c>
      <c r="O39" s="8">
        <v>302928</v>
      </c>
      <c r="P39" s="8">
        <v>4501108</v>
      </c>
      <c r="Q39" s="8">
        <v>20545853</v>
      </c>
      <c r="R39" s="8">
        <v>25349889</v>
      </c>
      <c r="S39" s="8">
        <v>3341508</v>
      </c>
      <c r="T39" s="8">
        <v>484500</v>
      </c>
      <c r="U39" s="8">
        <v>0</v>
      </c>
      <c r="V39" s="8">
        <v>3826008</v>
      </c>
      <c r="W39" s="8">
        <v>63367772</v>
      </c>
      <c r="X39" s="8">
        <v>609721000</v>
      </c>
      <c r="Y39" s="8">
        <v>-546353228</v>
      </c>
      <c r="Z39" s="2">
        <v>-89.61</v>
      </c>
      <c r="AA39" s="6">
        <v>184480000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269050730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505845226</v>
      </c>
      <c r="D42" s="55">
        <f>SUM(D38:D41)</f>
        <v>0</v>
      </c>
      <c r="E42" s="56">
        <f t="shared" si="3"/>
        <v>654219628</v>
      </c>
      <c r="F42" s="57">
        <f t="shared" si="3"/>
        <v>51982902</v>
      </c>
      <c r="G42" s="57">
        <f t="shared" si="3"/>
        <v>49592770</v>
      </c>
      <c r="H42" s="57">
        <f t="shared" si="3"/>
        <v>-19522672</v>
      </c>
      <c r="I42" s="57">
        <f t="shared" si="3"/>
        <v>40133401</v>
      </c>
      <c r="J42" s="57">
        <f t="shared" si="3"/>
        <v>70203499</v>
      </c>
      <c r="K42" s="57">
        <f t="shared" si="3"/>
        <v>-16694524</v>
      </c>
      <c r="L42" s="57">
        <f t="shared" si="3"/>
        <v>-12453089</v>
      </c>
      <c r="M42" s="57">
        <f t="shared" si="3"/>
        <v>20788231</v>
      </c>
      <c r="N42" s="57">
        <f t="shared" si="3"/>
        <v>-8359382</v>
      </c>
      <c r="O42" s="57">
        <f t="shared" si="3"/>
        <v>2232312</v>
      </c>
      <c r="P42" s="57">
        <f t="shared" si="3"/>
        <v>79561632</v>
      </c>
      <c r="Q42" s="57">
        <f t="shared" si="3"/>
        <v>121722267</v>
      </c>
      <c r="R42" s="57">
        <f t="shared" si="3"/>
        <v>203516211</v>
      </c>
      <c r="S42" s="57">
        <f t="shared" si="3"/>
        <v>74189184</v>
      </c>
      <c r="T42" s="57">
        <f t="shared" si="3"/>
        <v>-26245954</v>
      </c>
      <c r="U42" s="57">
        <f t="shared" si="3"/>
        <v>0</v>
      </c>
      <c r="V42" s="57">
        <f t="shared" si="3"/>
        <v>47943230</v>
      </c>
      <c r="W42" s="57">
        <f t="shared" si="3"/>
        <v>313303558</v>
      </c>
      <c r="X42" s="57">
        <f t="shared" si="3"/>
        <v>654219690</v>
      </c>
      <c r="Y42" s="57">
        <f t="shared" si="3"/>
        <v>-340916132</v>
      </c>
      <c r="Z42" s="58">
        <f>+IF(X42&lt;&gt;0,+(Y42/X42)*100,0)</f>
        <v>-52.11034415671592</v>
      </c>
      <c r="AA42" s="55">
        <f>SUM(AA38:AA41)</f>
        <v>51982902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505845226</v>
      </c>
      <c r="D44" s="63">
        <f>+D42-D43</f>
        <v>0</v>
      </c>
      <c r="E44" s="64">
        <f t="shared" si="4"/>
        <v>654219628</v>
      </c>
      <c r="F44" s="65">
        <f t="shared" si="4"/>
        <v>51982902</v>
      </c>
      <c r="G44" s="65">
        <f t="shared" si="4"/>
        <v>49592770</v>
      </c>
      <c r="H44" s="65">
        <f t="shared" si="4"/>
        <v>-19522672</v>
      </c>
      <c r="I44" s="65">
        <f t="shared" si="4"/>
        <v>40133401</v>
      </c>
      <c r="J44" s="65">
        <f t="shared" si="4"/>
        <v>70203499</v>
      </c>
      <c r="K44" s="65">
        <f t="shared" si="4"/>
        <v>-16694524</v>
      </c>
      <c r="L44" s="65">
        <f t="shared" si="4"/>
        <v>-12453089</v>
      </c>
      <c r="M44" s="65">
        <f t="shared" si="4"/>
        <v>20788231</v>
      </c>
      <c r="N44" s="65">
        <f t="shared" si="4"/>
        <v>-8359382</v>
      </c>
      <c r="O44" s="65">
        <f t="shared" si="4"/>
        <v>2232312</v>
      </c>
      <c r="P44" s="65">
        <f t="shared" si="4"/>
        <v>79561632</v>
      </c>
      <c r="Q44" s="65">
        <f t="shared" si="4"/>
        <v>121722267</v>
      </c>
      <c r="R44" s="65">
        <f t="shared" si="4"/>
        <v>203516211</v>
      </c>
      <c r="S44" s="65">
        <f t="shared" si="4"/>
        <v>74189184</v>
      </c>
      <c r="T44" s="65">
        <f t="shared" si="4"/>
        <v>-26245954</v>
      </c>
      <c r="U44" s="65">
        <f t="shared" si="4"/>
        <v>0</v>
      </c>
      <c r="V44" s="65">
        <f t="shared" si="4"/>
        <v>47943230</v>
      </c>
      <c r="W44" s="65">
        <f t="shared" si="4"/>
        <v>313303558</v>
      </c>
      <c r="X44" s="65">
        <f t="shared" si="4"/>
        <v>654219690</v>
      </c>
      <c r="Y44" s="65">
        <f t="shared" si="4"/>
        <v>-340916132</v>
      </c>
      <c r="Z44" s="66">
        <f>+IF(X44&lt;&gt;0,+(Y44/X44)*100,0)</f>
        <v>-52.11034415671592</v>
      </c>
      <c r="AA44" s="63">
        <f>+AA42-AA43</f>
        <v>51982902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505845226</v>
      </c>
      <c r="D46" s="55">
        <f>SUM(D44:D45)</f>
        <v>0</v>
      </c>
      <c r="E46" s="56">
        <f t="shared" si="5"/>
        <v>654219628</v>
      </c>
      <c r="F46" s="57">
        <f t="shared" si="5"/>
        <v>51982902</v>
      </c>
      <c r="G46" s="57">
        <f t="shared" si="5"/>
        <v>49592770</v>
      </c>
      <c r="H46" s="57">
        <f t="shared" si="5"/>
        <v>-19522672</v>
      </c>
      <c r="I46" s="57">
        <f t="shared" si="5"/>
        <v>40133401</v>
      </c>
      <c r="J46" s="57">
        <f t="shared" si="5"/>
        <v>70203499</v>
      </c>
      <c r="K46" s="57">
        <f t="shared" si="5"/>
        <v>-16694524</v>
      </c>
      <c r="L46" s="57">
        <f t="shared" si="5"/>
        <v>-12453089</v>
      </c>
      <c r="M46" s="57">
        <f t="shared" si="5"/>
        <v>20788231</v>
      </c>
      <c r="N46" s="57">
        <f t="shared" si="5"/>
        <v>-8359382</v>
      </c>
      <c r="O46" s="57">
        <f t="shared" si="5"/>
        <v>2232312</v>
      </c>
      <c r="P46" s="57">
        <f t="shared" si="5"/>
        <v>79561632</v>
      </c>
      <c r="Q46" s="57">
        <f t="shared" si="5"/>
        <v>121722267</v>
      </c>
      <c r="R46" s="57">
        <f t="shared" si="5"/>
        <v>203516211</v>
      </c>
      <c r="S46" s="57">
        <f t="shared" si="5"/>
        <v>74189184</v>
      </c>
      <c r="T46" s="57">
        <f t="shared" si="5"/>
        <v>-26245954</v>
      </c>
      <c r="U46" s="57">
        <f t="shared" si="5"/>
        <v>0</v>
      </c>
      <c r="V46" s="57">
        <f t="shared" si="5"/>
        <v>47943230</v>
      </c>
      <c r="W46" s="57">
        <f t="shared" si="5"/>
        <v>313303558</v>
      </c>
      <c r="X46" s="57">
        <f t="shared" si="5"/>
        <v>654219690</v>
      </c>
      <c r="Y46" s="57">
        <f t="shared" si="5"/>
        <v>-340916132</v>
      </c>
      <c r="Z46" s="58">
        <f>+IF(X46&lt;&gt;0,+(Y46/X46)*100,0)</f>
        <v>-52.11034415671592</v>
      </c>
      <c r="AA46" s="55">
        <f>SUM(AA44:AA45)</f>
        <v>51982902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505845226</v>
      </c>
      <c r="D48" s="71">
        <f>SUM(D46:D47)</f>
        <v>0</v>
      </c>
      <c r="E48" s="72">
        <f t="shared" si="6"/>
        <v>654219628</v>
      </c>
      <c r="F48" s="73">
        <f t="shared" si="6"/>
        <v>51982902</v>
      </c>
      <c r="G48" s="73">
        <f t="shared" si="6"/>
        <v>49592770</v>
      </c>
      <c r="H48" s="74">
        <f t="shared" si="6"/>
        <v>-19522672</v>
      </c>
      <c r="I48" s="74">
        <f t="shared" si="6"/>
        <v>40133401</v>
      </c>
      <c r="J48" s="74">
        <f t="shared" si="6"/>
        <v>70203499</v>
      </c>
      <c r="K48" s="74">
        <f t="shared" si="6"/>
        <v>-16694524</v>
      </c>
      <c r="L48" s="74">
        <f t="shared" si="6"/>
        <v>-12453089</v>
      </c>
      <c r="M48" s="73">
        <f t="shared" si="6"/>
        <v>20788231</v>
      </c>
      <c r="N48" s="73">
        <f t="shared" si="6"/>
        <v>-8359382</v>
      </c>
      <c r="O48" s="74">
        <f t="shared" si="6"/>
        <v>2232312</v>
      </c>
      <c r="P48" s="74">
        <f t="shared" si="6"/>
        <v>79561632</v>
      </c>
      <c r="Q48" s="74">
        <f t="shared" si="6"/>
        <v>121722267</v>
      </c>
      <c r="R48" s="74">
        <f t="shared" si="6"/>
        <v>203516211</v>
      </c>
      <c r="S48" s="74">
        <f t="shared" si="6"/>
        <v>74189184</v>
      </c>
      <c r="T48" s="73">
        <f t="shared" si="6"/>
        <v>-26245954</v>
      </c>
      <c r="U48" s="73">
        <f t="shared" si="6"/>
        <v>0</v>
      </c>
      <c r="V48" s="74">
        <f t="shared" si="6"/>
        <v>47943230</v>
      </c>
      <c r="W48" s="74">
        <f t="shared" si="6"/>
        <v>313303558</v>
      </c>
      <c r="X48" s="74">
        <f t="shared" si="6"/>
        <v>654219690</v>
      </c>
      <c r="Y48" s="74">
        <f t="shared" si="6"/>
        <v>-340916132</v>
      </c>
      <c r="Z48" s="75">
        <f>+IF(X48&lt;&gt;0,+(Y48/X48)*100,0)</f>
        <v>-52.11034415671592</v>
      </c>
      <c r="AA48" s="76">
        <f>SUM(AA46:AA47)</f>
        <v>51982902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11342602</v>
      </c>
      <c r="D5" s="6">
        <v>0</v>
      </c>
      <c r="E5" s="7">
        <v>11985000</v>
      </c>
      <c r="F5" s="8">
        <v>14039000</v>
      </c>
      <c r="G5" s="8">
        <v>887060</v>
      </c>
      <c r="H5" s="8">
        <v>897111</v>
      </c>
      <c r="I5" s="8">
        <v>817960</v>
      </c>
      <c r="J5" s="8">
        <v>2602131</v>
      </c>
      <c r="K5" s="8">
        <v>3359726</v>
      </c>
      <c r="L5" s="8">
        <v>904905</v>
      </c>
      <c r="M5" s="8">
        <v>905169</v>
      </c>
      <c r="N5" s="8">
        <v>5169800</v>
      </c>
      <c r="O5" s="8">
        <v>902206</v>
      </c>
      <c r="P5" s="8">
        <v>885819</v>
      </c>
      <c r="Q5" s="8">
        <v>901544</v>
      </c>
      <c r="R5" s="8">
        <v>2689569</v>
      </c>
      <c r="S5" s="8">
        <v>871451</v>
      </c>
      <c r="T5" s="8">
        <v>744379</v>
      </c>
      <c r="U5" s="8">
        <v>10457131</v>
      </c>
      <c r="V5" s="8">
        <v>12072961</v>
      </c>
      <c r="W5" s="8">
        <v>22534461</v>
      </c>
      <c r="X5" s="8">
        <v>11985347</v>
      </c>
      <c r="Y5" s="8">
        <v>10549114</v>
      </c>
      <c r="Z5" s="2">
        <v>88.02</v>
      </c>
      <c r="AA5" s="6">
        <v>14039000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73388146</v>
      </c>
      <c r="D7" s="6">
        <v>0</v>
      </c>
      <c r="E7" s="7">
        <v>85891000</v>
      </c>
      <c r="F7" s="8">
        <v>85046000</v>
      </c>
      <c r="G7" s="8">
        <v>4602450</v>
      </c>
      <c r="H7" s="8">
        <v>6339086</v>
      </c>
      <c r="I7" s="8">
        <v>6615963</v>
      </c>
      <c r="J7" s="8">
        <v>17557499</v>
      </c>
      <c r="K7" s="8">
        <v>11190657</v>
      </c>
      <c r="L7" s="8">
        <v>6794426</v>
      </c>
      <c r="M7" s="8">
        <v>6757977</v>
      </c>
      <c r="N7" s="8">
        <v>24743060</v>
      </c>
      <c r="O7" s="8">
        <v>7309532</v>
      </c>
      <c r="P7" s="8">
        <v>5680147</v>
      </c>
      <c r="Q7" s="8">
        <v>7813549</v>
      </c>
      <c r="R7" s="8">
        <v>20803228</v>
      </c>
      <c r="S7" s="8">
        <v>6838689</v>
      </c>
      <c r="T7" s="8">
        <v>5911886</v>
      </c>
      <c r="U7" s="8">
        <v>3491903</v>
      </c>
      <c r="V7" s="8">
        <v>16242478</v>
      </c>
      <c r="W7" s="8">
        <v>79346265</v>
      </c>
      <c r="X7" s="8">
        <v>85890558</v>
      </c>
      <c r="Y7" s="8">
        <v>-6544293</v>
      </c>
      <c r="Z7" s="2">
        <v>-7.62</v>
      </c>
      <c r="AA7" s="6">
        <v>85046000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10888769</v>
      </c>
      <c r="D10" s="6">
        <v>0</v>
      </c>
      <c r="E10" s="7">
        <v>8655000</v>
      </c>
      <c r="F10" s="26">
        <v>13631000</v>
      </c>
      <c r="G10" s="26">
        <v>991099</v>
      </c>
      <c r="H10" s="26">
        <v>993624</v>
      </c>
      <c r="I10" s="26">
        <v>1011523</v>
      </c>
      <c r="J10" s="26">
        <v>2996246</v>
      </c>
      <c r="K10" s="26">
        <v>1987576</v>
      </c>
      <c r="L10" s="26">
        <v>990516</v>
      </c>
      <c r="M10" s="26">
        <v>987682</v>
      </c>
      <c r="N10" s="26">
        <v>3965774</v>
      </c>
      <c r="O10" s="26">
        <v>989329</v>
      </c>
      <c r="P10" s="26">
        <v>997438</v>
      </c>
      <c r="Q10" s="26">
        <v>996657</v>
      </c>
      <c r="R10" s="26">
        <v>2983424</v>
      </c>
      <c r="S10" s="26">
        <v>1002730</v>
      </c>
      <c r="T10" s="26">
        <v>986393</v>
      </c>
      <c r="U10" s="26">
        <v>0</v>
      </c>
      <c r="V10" s="26">
        <v>1989123</v>
      </c>
      <c r="W10" s="26">
        <v>11934567</v>
      </c>
      <c r="X10" s="26">
        <v>8654995</v>
      </c>
      <c r="Y10" s="26">
        <v>3279572</v>
      </c>
      <c r="Z10" s="27">
        <v>37.89</v>
      </c>
      <c r="AA10" s="28">
        <v>13631000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373314</v>
      </c>
      <c r="D12" s="6">
        <v>0</v>
      </c>
      <c r="E12" s="7">
        <v>215000</v>
      </c>
      <c r="F12" s="8">
        <v>7905000</v>
      </c>
      <c r="G12" s="8">
        <v>25428</v>
      </c>
      <c r="H12" s="8">
        <v>277881</v>
      </c>
      <c r="I12" s="8">
        <v>4211853</v>
      </c>
      <c r="J12" s="8">
        <v>4515162</v>
      </c>
      <c r="K12" s="8">
        <v>196316</v>
      </c>
      <c r="L12" s="8">
        <v>16139</v>
      </c>
      <c r="M12" s="8">
        <v>18535</v>
      </c>
      <c r="N12" s="8">
        <v>230990</v>
      </c>
      <c r="O12" s="8">
        <v>54347</v>
      </c>
      <c r="P12" s="8">
        <v>13145</v>
      </c>
      <c r="Q12" s="8">
        <v>26001</v>
      </c>
      <c r="R12" s="8">
        <v>93493</v>
      </c>
      <c r="S12" s="8">
        <v>62536</v>
      </c>
      <c r="T12" s="8">
        <v>42743</v>
      </c>
      <c r="U12" s="8">
        <v>100656</v>
      </c>
      <c r="V12" s="8">
        <v>205935</v>
      </c>
      <c r="W12" s="8">
        <v>5045580</v>
      </c>
      <c r="X12" s="8">
        <v>215000</v>
      </c>
      <c r="Y12" s="8">
        <v>4830580</v>
      </c>
      <c r="Z12" s="2">
        <v>2246.78</v>
      </c>
      <c r="AA12" s="6">
        <v>7905000</v>
      </c>
    </row>
    <row r="13" spans="1:27" ht="13.5">
      <c r="A13" s="23" t="s">
        <v>40</v>
      </c>
      <c r="B13" s="29"/>
      <c r="C13" s="6">
        <v>953545</v>
      </c>
      <c r="D13" s="6">
        <v>0</v>
      </c>
      <c r="E13" s="7">
        <v>150000</v>
      </c>
      <c r="F13" s="8">
        <v>198000</v>
      </c>
      <c r="G13" s="8">
        <v>9280</v>
      </c>
      <c r="H13" s="8">
        <v>10279</v>
      </c>
      <c r="I13" s="8">
        <v>9289</v>
      </c>
      <c r="J13" s="8">
        <v>28848</v>
      </c>
      <c r="K13" s="8">
        <v>729703</v>
      </c>
      <c r="L13" s="8">
        <v>173926</v>
      </c>
      <c r="M13" s="8">
        <v>184747</v>
      </c>
      <c r="N13" s="8">
        <v>1088376</v>
      </c>
      <c r="O13" s="8">
        <v>184004</v>
      </c>
      <c r="P13" s="8">
        <v>233431</v>
      </c>
      <c r="Q13" s="8">
        <v>151041</v>
      </c>
      <c r="R13" s="8">
        <v>568476</v>
      </c>
      <c r="S13" s="8">
        <v>258582</v>
      </c>
      <c r="T13" s="8">
        <v>10114</v>
      </c>
      <c r="U13" s="8">
        <v>144229</v>
      </c>
      <c r="V13" s="8">
        <v>412925</v>
      </c>
      <c r="W13" s="8">
        <v>2098625</v>
      </c>
      <c r="X13" s="8">
        <v>150000</v>
      </c>
      <c r="Y13" s="8">
        <v>1948625</v>
      </c>
      <c r="Z13" s="2">
        <v>1299.08</v>
      </c>
      <c r="AA13" s="6">
        <v>198000</v>
      </c>
    </row>
    <row r="14" spans="1:27" ht="13.5">
      <c r="A14" s="23" t="s">
        <v>41</v>
      </c>
      <c r="B14" s="29"/>
      <c r="C14" s="6">
        <v>1731329</v>
      </c>
      <c r="D14" s="6">
        <v>0</v>
      </c>
      <c r="E14" s="7">
        <v>750000</v>
      </c>
      <c r="F14" s="8">
        <v>2044000</v>
      </c>
      <c r="G14" s="8">
        <v>251127</v>
      </c>
      <c r="H14" s="8">
        <v>226660</v>
      </c>
      <c r="I14" s="8">
        <v>214560</v>
      </c>
      <c r="J14" s="8">
        <v>692347</v>
      </c>
      <c r="K14" s="8">
        <v>-477788</v>
      </c>
      <c r="L14" s="8">
        <v>0</v>
      </c>
      <c r="M14" s="8">
        <v>0</v>
      </c>
      <c r="N14" s="8">
        <v>-477788</v>
      </c>
      <c r="O14" s="8">
        <v>0</v>
      </c>
      <c r="P14" s="8">
        <v>0</v>
      </c>
      <c r="Q14" s="8">
        <v>-33043</v>
      </c>
      <c r="R14" s="8">
        <v>-33043</v>
      </c>
      <c r="S14" s="8">
        <v>122209</v>
      </c>
      <c r="T14" s="8">
        <v>179157</v>
      </c>
      <c r="U14" s="8">
        <v>5278</v>
      </c>
      <c r="V14" s="8">
        <v>306644</v>
      </c>
      <c r="W14" s="8">
        <v>488160</v>
      </c>
      <c r="X14" s="8">
        <v>750000</v>
      </c>
      <c r="Y14" s="8">
        <v>-261840</v>
      </c>
      <c r="Z14" s="2">
        <v>-34.91</v>
      </c>
      <c r="AA14" s="6">
        <v>2044000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883030</v>
      </c>
      <c r="H15" s="8">
        <v>1319330</v>
      </c>
      <c r="I15" s="8">
        <v>468041</v>
      </c>
      <c r="J15" s="8">
        <v>2670401</v>
      </c>
      <c r="K15" s="8">
        <v>968745</v>
      </c>
      <c r="L15" s="8">
        <v>1299227</v>
      </c>
      <c r="M15" s="8">
        <v>223290</v>
      </c>
      <c r="N15" s="8">
        <v>2491262</v>
      </c>
      <c r="O15" s="8">
        <v>87037</v>
      </c>
      <c r="P15" s="8">
        <v>1320732</v>
      </c>
      <c r="Q15" s="8">
        <v>982749</v>
      </c>
      <c r="R15" s="8">
        <v>2390518</v>
      </c>
      <c r="S15" s="8">
        <v>1065488</v>
      </c>
      <c r="T15" s="8">
        <v>650954</v>
      </c>
      <c r="U15" s="8">
        <v>776175</v>
      </c>
      <c r="V15" s="8">
        <v>2492617</v>
      </c>
      <c r="W15" s="8">
        <v>10044798</v>
      </c>
      <c r="X15" s="8"/>
      <c r="Y15" s="8">
        <v>10044798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3364000</v>
      </c>
      <c r="D16" s="6">
        <v>0</v>
      </c>
      <c r="E16" s="7">
        <v>1800000</v>
      </c>
      <c r="F16" s="8">
        <v>980000</v>
      </c>
      <c r="G16" s="8">
        <v>25450</v>
      </c>
      <c r="H16" s="8">
        <v>78750</v>
      </c>
      <c r="I16" s="8">
        <v>114350</v>
      </c>
      <c r="J16" s="8">
        <v>218550</v>
      </c>
      <c r="K16" s="8">
        <v>63400</v>
      </c>
      <c r="L16" s="8">
        <v>99200</v>
      </c>
      <c r="M16" s="8">
        <v>93300</v>
      </c>
      <c r="N16" s="8">
        <v>255900</v>
      </c>
      <c r="O16" s="8">
        <v>97050</v>
      </c>
      <c r="P16" s="8">
        <v>74808</v>
      </c>
      <c r="Q16" s="8">
        <v>170409</v>
      </c>
      <c r="R16" s="8">
        <v>342267</v>
      </c>
      <c r="S16" s="8">
        <v>121150</v>
      </c>
      <c r="T16" s="8">
        <v>98050</v>
      </c>
      <c r="U16" s="8">
        <v>212736</v>
      </c>
      <c r="V16" s="8">
        <v>431936</v>
      </c>
      <c r="W16" s="8">
        <v>1248653</v>
      </c>
      <c r="X16" s="8">
        <v>1800000</v>
      </c>
      <c r="Y16" s="8">
        <v>-551347</v>
      </c>
      <c r="Z16" s="2">
        <v>-30.63</v>
      </c>
      <c r="AA16" s="6">
        <v>980000</v>
      </c>
    </row>
    <row r="17" spans="1:27" ht="13.5">
      <c r="A17" s="23" t="s">
        <v>44</v>
      </c>
      <c r="B17" s="29"/>
      <c r="C17" s="6">
        <v>2735492</v>
      </c>
      <c r="D17" s="6">
        <v>0</v>
      </c>
      <c r="E17" s="7">
        <v>1491000</v>
      </c>
      <c r="F17" s="8">
        <v>8999000</v>
      </c>
      <c r="G17" s="8">
        <v>2936</v>
      </c>
      <c r="H17" s="8">
        <v>5049</v>
      </c>
      <c r="I17" s="8">
        <v>2719</v>
      </c>
      <c r="J17" s="8">
        <v>10704</v>
      </c>
      <c r="K17" s="8">
        <v>4611</v>
      </c>
      <c r="L17" s="8">
        <v>7621</v>
      </c>
      <c r="M17" s="8">
        <v>2365</v>
      </c>
      <c r="N17" s="8">
        <v>14597</v>
      </c>
      <c r="O17" s="8">
        <v>5696</v>
      </c>
      <c r="P17" s="8">
        <v>2866</v>
      </c>
      <c r="Q17" s="8">
        <v>5739</v>
      </c>
      <c r="R17" s="8">
        <v>14301</v>
      </c>
      <c r="S17" s="8">
        <v>4090</v>
      </c>
      <c r="T17" s="8">
        <v>2890</v>
      </c>
      <c r="U17" s="8">
        <v>0</v>
      </c>
      <c r="V17" s="8">
        <v>6980</v>
      </c>
      <c r="W17" s="8">
        <v>46582</v>
      </c>
      <c r="X17" s="8">
        <v>1491200</v>
      </c>
      <c r="Y17" s="8">
        <v>-1444618</v>
      </c>
      <c r="Z17" s="2">
        <v>-96.88</v>
      </c>
      <c r="AA17" s="6">
        <v>8999000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38624098</v>
      </c>
      <c r="D19" s="6">
        <v>0</v>
      </c>
      <c r="E19" s="7">
        <v>42767000</v>
      </c>
      <c r="F19" s="8">
        <v>42767199</v>
      </c>
      <c r="G19" s="8">
        <v>17223000</v>
      </c>
      <c r="H19" s="8">
        <v>1360000</v>
      </c>
      <c r="I19" s="8">
        <v>0</v>
      </c>
      <c r="J19" s="8">
        <v>18583000</v>
      </c>
      <c r="K19" s="8">
        <v>0</v>
      </c>
      <c r="L19" s="8">
        <v>321000</v>
      </c>
      <c r="M19" s="8">
        <v>19332071</v>
      </c>
      <c r="N19" s="8">
        <v>19653071</v>
      </c>
      <c r="O19" s="8">
        <v>0</v>
      </c>
      <c r="P19" s="8">
        <v>0</v>
      </c>
      <c r="Q19" s="8">
        <v>10554000</v>
      </c>
      <c r="R19" s="8">
        <v>10554000</v>
      </c>
      <c r="S19" s="8">
        <v>0</v>
      </c>
      <c r="T19" s="8">
        <v>0</v>
      </c>
      <c r="U19" s="8">
        <v>0</v>
      </c>
      <c r="V19" s="8">
        <v>0</v>
      </c>
      <c r="W19" s="8">
        <v>48790071</v>
      </c>
      <c r="X19" s="8">
        <v>42767000</v>
      </c>
      <c r="Y19" s="8">
        <v>6023071</v>
      </c>
      <c r="Z19" s="2">
        <v>14.08</v>
      </c>
      <c r="AA19" s="6">
        <v>42767199</v>
      </c>
    </row>
    <row r="20" spans="1:27" ht="13.5">
      <c r="A20" s="23" t="s">
        <v>47</v>
      </c>
      <c r="B20" s="29"/>
      <c r="C20" s="6">
        <v>6162983</v>
      </c>
      <c r="D20" s="6">
        <v>0</v>
      </c>
      <c r="E20" s="7">
        <v>17554000</v>
      </c>
      <c r="F20" s="26">
        <v>17656298</v>
      </c>
      <c r="G20" s="26">
        <v>5016402</v>
      </c>
      <c r="H20" s="26">
        <v>13100696</v>
      </c>
      <c r="I20" s="26">
        <v>11998781</v>
      </c>
      <c r="J20" s="26">
        <v>30115879</v>
      </c>
      <c r="K20" s="26">
        <v>3252854</v>
      </c>
      <c r="L20" s="26">
        <v>20479297</v>
      </c>
      <c r="M20" s="26">
        <v>6625588</v>
      </c>
      <c r="N20" s="26">
        <v>30357739</v>
      </c>
      <c r="O20" s="26">
        <v>46331</v>
      </c>
      <c r="P20" s="26">
        <v>283113</v>
      </c>
      <c r="Q20" s="26">
        <v>80146</v>
      </c>
      <c r="R20" s="26">
        <v>409590</v>
      </c>
      <c r="S20" s="26">
        <v>6792</v>
      </c>
      <c r="T20" s="26">
        <v>6995074</v>
      </c>
      <c r="U20" s="26">
        <v>11810</v>
      </c>
      <c r="V20" s="26">
        <v>7013676</v>
      </c>
      <c r="W20" s="26">
        <v>67896884</v>
      </c>
      <c r="X20" s="26">
        <v>17553995</v>
      </c>
      <c r="Y20" s="26">
        <v>50342889</v>
      </c>
      <c r="Z20" s="27">
        <v>286.79</v>
      </c>
      <c r="AA20" s="28">
        <v>17656298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15970000</v>
      </c>
      <c r="F21" s="8">
        <v>15970000</v>
      </c>
      <c r="G21" s="8">
        <v>0</v>
      </c>
      <c r="H21" s="8">
        <v>864399</v>
      </c>
      <c r="I21" s="30">
        <v>0</v>
      </c>
      <c r="J21" s="8">
        <v>864399</v>
      </c>
      <c r="K21" s="8">
        <v>4317377</v>
      </c>
      <c r="L21" s="8">
        <v>2405225</v>
      </c>
      <c r="M21" s="8">
        <v>258400</v>
      </c>
      <c r="N21" s="8">
        <v>6981002</v>
      </c>
      <c r="O21" s="8">
        <v>2476093</v>
      </c>
      <c r="P21" s="30">
        <v>2492000</v>
      </c>
      <c r="Q21" s="8">
        <v>6673192</v>
      </c>
      <c r="R21" s="8">
        <v>11641285</v>
      </c>
      <c r="S21" s="8">
        <v>825543</v>
      </c>
      <c r="T21" s="8">
        <v>1023824</v>
      </c>
      <c r="U21" s="8">
        <v>415139</v>
      </c>
      <c r="V21" s="8">
        <v>2264506</v>
      </c>
      <c r="W21" s="30">
        <v>21751192</v>
      </c>
      <c r="X21" s="8">
        <v>15970000</v>
      </c>
      <c r="Y21" s="8">
        <v>5781192</v>
      </c>
      <c r="Z21" s="2">
        <v>36.2</v>
      </c>
      <c r="AA21" s="6">
        <v>15970000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149564278</v>
      </c>
      <c r="D22" s="33">
        <f>SUM(D5:D21)</f>
        <v>0</v>
      </c>
      <c r="E22" s="34">
        <f t="shared" si="0"/>
        <v>187228000</v>
      </c>
      <c r="F22" s="35">
        <f t="shared" si="0"/>
        <v>209235497</v>
      </c>
      <c r="G22" s="35">
        <f t="shared" si="0"/>
        <v>29917262</v>
      </c>
      <c r="H22" s="35">
        <f t="shared" si="0"/>
        <v>25472865</v>
      </c>
      <c r="I22" s="35">
        <f t="shared" si="0"/>
        <v>25465039</v>
      </c>
      <c r="J22" s="35">
        <f t="shared" si="0"/>
        <v>80855166</v>
      </c>
      <c r="K22" s="35">
        <f t="shared" si="0"/>
        <v>25593177</v>
      </c>
      <c r="L22" s="35">
        <f t="shared" si="0"/>
        <v>33491482</v>
      </c>
      <c r="M22" s="35">
        <f t="shared" si="0"/>
        <v>35389124</v>
      </c>
      <c r="N22" s="35">
        <f t="shared" si="0"/>
        <v>94473783</v>
      </c>
      <c r="O22" s="35">
        <f t="shared" si="0"/>
        <v>12151625</v>
      </c>
      <c r="P22" s="35">
        <f t="shared" si="0"/>
        <v>11983499</v>
      </c>
      <c r="Q22" s="35">
        <f t="shared" si="0"/>
        <v>28321984</v>
      </c>
      <c r="R22" s="35">
        <f t="shared" si="0"/>
        <v>52457108</v>
      </c>
      <c r="S22" s="35">
        <f t="shared" si="0"/>
        <v>11179260</v>
      </c>
      <c r="T22" s="35">
        <f t="shared" si="0"/>
        <v>16645464</v>
      </c>
      <c r="U22" s="35">
        <f t="shared" si="0"/>
        <v>15615057</v>
      </c>
      <c r="V22" s="35">
        <f t="shared" si="0"/>
        <v>43439781</v>
      </c>
      <c r="W22" s="35">
        <f t="shared" si="0"/>
        <v>271225838</v>
      </c>
      <c r="X22" s="35">
        <f t="shared" si="0"/>
        <v>187228095</v>
      </c>
      <c r="Y22" s="35">
        <f t="shared" si="0"/>
        <v>83997743</v>
      </c>
      <c r="Z22" s="36">
        <f>+IF(X22&lt;&gt;0,+(Y22/X22)*100,0)</f>
        <v>44.86385603613603</v>
      </c>
      <c r="AA22" s="33">
        <f>SUM(AA5:AA21)</f>
        <v>209235497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77846039</v>
      </c>
      <c r="D25" s="6">
        <v>0</v>
      </c>
      <c r="E25" s="7">
        <v>81279000</v>
      </c>
      <c r="F25" s="8">
        <v>86452000</v>
      </c>
      <c r="G25" s="8">
        <v>6869765</v>
      </c>
      <c r="H25" s="8">
        <v>7268270</v>
      </c>
      <c r="I25" s="8">
        <v>7273002</v>
      </c>
      <c r="J25" s="8">
        <v>21411037</v>
      </c>
      <c r="K25" s="8">
        <v>7268052</v>
      </c>
      <c r="L25" s="8">
        <v>6724598</v>
      </c>
      <c r="M25" s="8">
        <v>7722053</v>
      </c>
      <c r="N25" s="8">
        <v>21714703</v>
      </c>
      <c r="O25" s="8">
        <v>7518715</v>
      </c>
      <c r="P25" s="8">
        <v>7508965</v>
      </c>
      <c r="Q25" s="8">
        <v>11092990</v>
      </c>
      <c r="R25" s="8">
        <v>26120670</v>
      </c>
      <c r="S25" s="8">
        <v>7959603</v>
      </c>
      <c r="T25" s="8">
        <v>7605299</v>
      </c>
      <c r="U25" s="8">
        <v>7841275</v>
      </c>
      <c r="V25" s="8">
        <v>23406177</v>
      </c>
      <c r="W25" s="8">
        <v>92652587</v>
      </c>
      <c r="X25" s="8">
        <v>81278656</v>
      </c>
      <c r="Y25" s="8">
        <v>11373931</v>
      </c>
      <c r="Z25" s="2">
        <v>13.99</v>
      </c>
      <c r="AA25" s="6">
        <v>86452000</v>
      </c>
    </row>
    <row r="26" spans="1:27" ht="13.5">
      <c r="A26" s="25" t="s">
        <v>52</v>
      </c>
      <c r="B26" s="24"/>
      <c r="C26" s="6">
        <v>3727669</v>
      </c>
      <c r="D26" s="6">
        <v>0</v>
      </c>
      <c r="E26" s="7">
        <v>5408000</v>
      </c>
      <c r="F26" s="8">
        <v>3528000</v>
      </c>
      <c r="G26" s="8">
        <v>293976</v>
      </c>
      <c r="H26" s="8">
        <v>293976</v>
      </c>
      <c r="I26" s="8">
        <v>303005</v>
      </c>
      <c r="J26" s="8">
        <v>890957</v>
      </c>
      <c r="K26" s="8">
        <v>293976</v>
      </c>
      <c r="L26" s="8">
        <v>293976</v>
      </c>
      <c r="M26" s="8">
        <v>293976</v>
      </c>
      <c r="N26" s="8">
        <v>881928</v>
      </c>
      <c r="O26" s="8">
        <v>293976</v>
      </c>
      <c r="P26" s="8">
        <v>293976</v>
      </c>
      <c r="Q26" s="8">
        <v>293976</v>
      </c>
      <c r="R26" s="8">
        <v>881928</v>
      </c>
      <c r="S26" s="8">
        <v>457832</v>
      </c>
      <c r="T26" s="8">
        <v>310361</v>
      </c>
      <c r="U26" s="8">
        <v>310361</v>
      </c>
      <c r="V26" s="8">
        <v>1078554</v>
      </c>
      <c r="W26" s="8">
        <v>3733367</v>
      </c>
      <c r="X26" s="8">
        <v>5408344</v>
      </c>
      <c r="Y26" s="8">
        <v>-1674977</v>
      </c>
      <c r="Z26" s="2">
        <v>-30.97</v>
      </c>
      <c r="AA26" s="6">
        <v>3528000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500000</v>
      </c>
      <c r="F27" s="8">
        <v>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500000</v>
      </c>
      <c r="Y27" s="8">
        <v>-500000</v>
      </c>
      <c r="Z27" s="2">
        <v>-100</v>
      </c>
      <c r="AA27" s="6">
        <v>500000</v>
      </c>
    </row>
    <row r="28" spans="1:27" ht="13.5">
      <c r="A28" s="25" t="s">
        <v>54</v>
      </c>
      <c r="B28" s="24"/>
      <c r="C28" s="6">
        <v>22442736</v>
      </c>
      <c r="D28" s="6">
        <v>0</v>
      </c>
      <c r="E28" s="7">
        <v>19947000</v>
      </c>
      <c r="F28" s="8">
        <v>24947000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19947300</v>
      </c>
      <c r="Y28" s="8">
        <v>-19947300</v>
      </c>
      <c r="Z28" s="2">
        <v>-100</v>
      </c>
      <c r="AA28" s="6">
        <v>24947000</v>
      </c>
    </row>
    <row r="29" spans="1:27" ht="13.5">
      <c r="A29" s="25" t="s">
        <v>55</v>
      </c>
      <c r="B29" s="24"/>
      <c r="C29" s="6">
        <v>3003493</v>
      </c>
      <c r="D29" s="6">
        <v>0</v>
      </c>
      <c r="E29" s="7">
        <v>850000</v>
      </c>
      <c r="F29" s="8">
        <v>1736000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815576</v>
      </c>
      <c r="N29" s="8">
        <v>815576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815576</v>
      </c>
      <c r="X29" s="8">
        <v>850000</v>
      </c>
      <c r="Y29" s="8">
        <v>-34424</v>
      </c>
      <c r="Z29" s="2">
        <v>-4.05</v>
      </c>
      <c r="AA29" s="6">
        <v>1736000</v>
      </c>
    </row>
    <row r="30" spans="1:27" ht="13.5">
      <c r="A30" s="25" t="s">
        <v>56</v>
      </c>
      <c r="B30" s="24"/>
      <c r="C30" s="6">
        <v>44211670</v>
      </c>
      <c r="D30" s="6">
        <v>0</v>
      </c>
      <c r="E30" s="7">
        <v>36479568</v>
      </c>
      <c r="F30" s="8">
        <v>48841000</v>
      </c>
      <c r="G30" s="8">
        <v>0</v>
      </c>
      <c r="H30" s="8">
        <v>3049583</v>
      </c>
      <c r="I30" s="8">
        <v>5705018</v>
      </c>
      <c r="J30" s="8">
        <v>8754601</v>
      </c>
      <c r="K30" s="8">
        <v>5130554</v>
      </c>
      <c r="L30" s="8">
        <v>5431524</v>
      </c>
      <c r="M30" s="8">
        <v>8157430</v>
      </c>
      <c r="N30" s="8">
        <v>18719508</v>
      </c>
      <c r="O30" s="8">
        <v>1055020</v>
      </c>
      <c r="P30" s="8">
        <v>1221947</v>
      </c>
      <c r="Q30" s="8">
        <v>8002393</v>
      </c>
      <c r="R30" s="8">
        <v>10279360</v>
      </c>
      <c r="S30" s="8">
        <v>2500547</v>
      </c>
      <c r="T30" s="8">
        <v>2141528</v>
      </c>
      <c r="U30" s="8">
        <v>1365679</v>
      </c>
      <c r="V30" s="8">
        <v>6007754</v>
      </c>
      <c r="W30" s="8">
        <v>43761223</v>
      </c>
      <c r="X30" s="8">
        <v>36479568</v>
      </c>
      <c r="Y30" s="8">
        <v>7281655</v>
      </c>
      <c r="Z30" s="2">
        <v>19.96</v>
      </c>
      <c r="AA30" s="6">
        <v>48841000</v>
      </c>
    </row>
    <row r="31" spans="1:27" ht="13.5">
      <c r="A31" s="25" t="s">
        <v>57</v>
      </c>
      <c r="B31" s="24"/>
      <c r="C31" s="6">
        <v>12389018</v>
      </c>
      <c r="D31" s="6">
        <v>0</v>
      </c>
      <c r="E31" s="7">
        <v>4340000</v>
      </c>
      <c r="F31" s="8">
        <v>4340000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4339640</v>
      </c>
      <c r="Y31" s="8">
        <v>-4339640</v>
      </c>
      <c r="Z31" s="2">
        <v>-100</v>
      </c>
      <c r="AA31" s="6">
        <v>4340000</v>
      </c>
    </row>
    <row r="32" spans="1:27" ht="13.5">
      <c r="A32" s="25" t="s">
        <v>58</v>
      </c>
      <c r="B32" s="24"/>
      <c r="C32" s="6">
        <v>5431606</v>
      </c>
      <c r="D32" s="6">
        <v>0</v>
      </c>
      <c r="E32" s="7">
        <v>8069000</v>
      </c>
      <c r="F32" s="8">
        <v>5502000</v>
      </c>
      <c r="G32" s="8">
        <v>548822</v>
      </c>
      <c r="H32" s="8">
        <v>18593</v>
      </c>
      <c r="I32" s="8">
        <v>548823</v>
      </c>
      <c r="J32" s="8">
        <v>1116238</v>
      </c>
      <c r="K32" s="8">
        <v>817792</v>
      </c>
      <c r="L32" s="8">
        <v>202579</v>
      </c>
      <c r="M32" s="8">
        <v>490576</v>
      </c>
      <c r="N32" s="8">
        <v>1510947</v>
      </c>
      <c r="O32" s="8">
        <v>485982</v>
      </c>
      <c r="P32" s="8">
        <v>421988</v>
      </c>
      <c r="Q32" s="8">
        <v>773740</v>
      </c>
      <c r="R32" s="8">
        <v>1681710</v>
      </c>
      <c r="S32" s="8">
        <v>547011</v>
      </c>
      <c r="T32" s="8">
        <v>245508</v>
      </c>
      <c r="U32" s="8">
        <v>233625</v>
      </c>
      <c r="V32" s="8">
        <v>1026144</v>
      </c>
      <c r="W32" s="8">
        <v>5335039</v>
      </c>
      <c r="X32" s="8">
        <v>8069000</v>
      </c>
      <c r="Y32" s="8">
        <v>-2733961</v>
      </c>
      <c r="Z32" s="2">
        <v>-33.88</v>
      </c>
      <c r="AA32" s="6">
        <v>5502000</v>
      </c>
    </row>
    <row r="33" spans="1:27" ht="13.5">
      <c r="A33" s="25" t="s">
        <v>59</v>
      </c>
      <c r="B33" s="24"/>
      <c r="C33" s="6">
        <v>6504975</v>
      </c>
      <c r="D33" s="6">
        <v>0</v>
      </c>
      <c r="E33" s="7">
        <v>0</v>
      </c>
      <c r="F33" s="8">
        <v>315000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315000</v>
      </c>
    </row>
    <row r="34" spans="1:27" ht="13.5">
      <c r="A34" s="25" t="s">
        <v>60</v>
      </c>
      <c r="B34" s="24"/>
      <c r="C34" s="6">
        <v>30429638</v>
      </c>
      <c r="D34" s="6">
        <v>0</v>
      </c>
      <c r="E34" s="7">
        <v>38791100</v>
      </c>
      <c r="F34" s="8">
        <v>48014872</v>
      </c>
      <c r="G34" s="8">
        <v>17259657</v>
      </c>
      <c r="H34" s="8">
        <v>7872183</v>
      </c>
      <c r="I34" s="8">
        <v>6708403</v>
      </c>
      <c r="J34" s="8">
        <v>31840243</v>
      </c>
      <c r="K34" s="8">
        <v>9839599</v>
      </c>
      <c r="L34" s="8">
        <v>5890568</v>
      </c>
      <c r="M34" s="8">
        <v>17183416</v>
      </c>
      <c r="N34" s="8">
        <v>32913583</v>
      </c>
      <c r="O34" s="8">
        <v>1983487</v>
      </c>
      <c r="P34" s="8">
        <v>2243445</v>
      </c>
      <c r="Q34" s="8">
        <v>5613761</v>
      </c>
      <c r="R34" s="8">
        <v>9840693</v>
      </c>
      <c r="S34" s="8">
        <v>3678700</v>
      </c>
      <c r="T34" s="8">
        <v>5523755</v>
      </c>
      <c r="U34" s="8">
        <v>5906130</v>
      </c>
      <c r="V34" s="8">
        <v>15108585</v>
      </c>
      <c r="W34" s="8">
        <v>89703104</v>
      </c>
      <c r="X34" s="8">
        <v>19848933</v>
      </c>
      <c r="Y34" s="8">
        <v>69854171</v>
      </c>
      <c r="Z34" s="2">
        <v>351.93</v>
      </c>
      <c r="AA34" s="6">
        <v>48014872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6880598</v>
      </c>
      <c r="H35" s="8">
        <v>2147538</v>
      </c>
      <c r="I35" s="8">
        <v>2987100</v>
      </c>
      <c r="J35" s="8">
        <v>12015236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12015236</v>
      </c>
      <c r="X35" s="8"/>
      <c r="Y35" s="8">
        <v>12015236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205986844</v>
      </c>
      <c r="D36" s="33">
        <f>SUM(D25:D35)</f>
        <v>0</v>
      </c>
      <c r="E36" s="34">
        <f t="shared" si="1"/>
        <v>195663668</v>
      </c>
      <c r="F36" s="35">
        <f t="shared" si="1"/>
        <v>224175872</v>
      </c>
      <c r="G36" s="35">
        <f t="shared" si="1"/>
        <v>31852818</v>
      </c>
      <c r="H36" s="35">
        <f t="shared" si="1"/>
        <v>20650143</v>
      </c>
      <c r="I36" s="35">
        <f t="shared" si="1"/>
        <v>23525351</v>
      </c>
      <c r="J36" s="35">
        <f t="shared" si="1"/>
        <v>76028312</v>
      </c>
      <c r="K36" s="35">
        <f t="shared" si="1"/>
        <v>23349973</v>
      </c>
      <c r="L36" s="35">
        <f t="shared" si="1"/>
        <v>18543245</v>
      </c>
      <c r="M36" s="35">
        <f t="shared" si="1"/>
        <v>34663027</v>
      </c>
      <c r="N36" s="35">
        <f t="shared" si="1"/>
        <v>76556245</v>
      </c>
      <c r="O36" s="35">
        <f t="shared" si="1"/>
        <v>11337180</v>
      </c>
      <c r="P36" s="35">
        <f t="shared" si="1"/>
        <v>11690321</v>
      </c>
      <c r="Q36" s="35">
        <f t="shared" si="1"/>
        <v>25776860</v>
      </c>
      <c r="R36" s="35">
        <f t="shared" si="1"/>
        <v>48804361</v>
      </c>
      <c r="S36" s="35">
        <f t="shared" si="1"/>
        <v>15143693</v>
      </c>
      <c r="T36" s="35">
        <f t="shared" si="1"/>
        <v>15826451</v>
      </c>
      <c r="U36" s="35">
        <f t="shared" si="1"/>
        <v>15657070</v>
      </c>
      <c r="V36" s="35">
        <f t="shared" si="1"/>
        <v>46627214</v>
      </c>
      <c r="W36" s="35">
        <f t="shared" si="1"/>
        <v>248016132</v>
      </c>
      <c r="X36" s="35">
        <f t="shared" si="1"/>
        <v>176721441</v>
      </c>
      <c r="Y36" s="35">
        <f t="shared" si="1"/>
        <v>71294691</v>
      </c>
      <c r="Z36" s="36">
        <f>+IF(X36&lt;&gt;0,+(Y36/X36)*100,0)</f>
        <v>40.342977397971765</v>
      </c>
      <c r="AA36" s="33">
        <f>SUM(AA25:AA35)</f>
        <v>224175872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-56422566</v>
      </c>
      <c r="D38" s="46">
        <f>+D22-D36</f>
        <v>0</v>
      </c>
      <c r="E38" s="47">
        <f t="shared" si="2"/>
        <v>-8435668</v>
      </c>
      <c r="F38" s="48">
        <f t="shared" si="2"/>
        <v>-14940375</v>
      </c>
      <c r="G38" s="48">
        <f t="shared" si="2"/>
        <v>-1935556</v>
      </c>
      <c r="H38" s="48">
        <f t="shared" si="2"/>
        <v>4822722</v>
      </c>
      <c r="I38" s="48">
        <f t="shared" si="2"/>
        <v>1939688</v>
      </c>
      <c r="J38" s="48">
        <f t="shared" si="2"/>
        <v>4826854</v>
      </c>
      <c r="K38" s="48">
        <f t="shared" si="2"/>
        <v>2243204</v>
      </c>
      <c r="L38" s="48">
        <f t="shared" si="2"/>
        <v>14948237</v>
      </c>
      <c r="M38" s="48">
        <f t="shared" si="2"/>
        <v>726097</v>
      </c>
      <c r="N38" s="48">
        <f t="shared" si="2"/>
        <v>17917538</v>
      </c>
      <c r="O38" s="48">
        <f t="shared" si="2"/>
        <v>814445</v>
      </c>
      <c r="P38" s="48">
        <f t="shared" si="2"/>
        <v>293178</v>
      </c>
      <c r="Q38" s="48">
        <f t="shared" si="2"/>
        <v>2545124</v>
      </c>
      <c r="R38" s="48">
        <f t="shared" si="2"/>
        <v>3652747</v>
      </c>
      <c r="S38" s="48">
        <f t="shared" si="2"/>
        <v>-3964433</v>
      </c>
      <c r="T38" s="48">
        <f t="shared" si="2"/>
        <v>819013</v>
      </c>
      <c r="U38" s="48">
        <f t="shared" si="2"/>
        <v>-42013</v>
      </c>
      <c r="V38" s="48">
        <f t="shared" si="2"/>
        <v>-3187433</v>
      </c>
      <c r="W38" s="48">
        <f t="shared" si="2"/>
        <v>23209706</v>
      </c>
      <c r="X38" s="48">
        <f>IF(F22=F36,0,X22-X36)</f>
        <v>10506654</v>
      </c>
      <c r="Y38" s="48">
        <f t="shared" si="2"/>
        <v>12703052</v>
      </c>
      <c r="Z38" s="49">
        <f>+IF(X38&lt;&gt;0,+(Y38/X38)*100,0)</f>
        <v>120.90482850201406</v>
      </c>
      <c r="AA38" s="46">
        <f>+AA22-AA36</f>
        <v>-14940375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18943000</v>
      </c>
      <c r="F39" s="8">
        <v>18943000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476</v>
      </c>
      <c r="Q39" s="8">
        <v>12629000</v>
      </c>
      <c r="R39" s="8">
        <v>12629476</v>
      </c>
      <c r="S39" s="8">
        <v>0</v>
      </c>
      <c r="T39" s="8">
        <v>0</v>
      </c>
      <c r="U39" s="8">
        <v>0</v>
      </c>
      <c r="V39" s="8">
        <v>0</v>
      </c>
      <c r="W39" s="8">
        <v>12629476</v>
      </c>
      <c r="X39" s="8">
        <v>18943000</v>
      </c>
      <c r="Y39" s="8">
        <v>-6313524</v>
      </c>
      <c r="Z39" s="2">
        <v>-33.33</v>
      </c>
      <c r="AA39" s="6">
        <v>18943000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-56422566</v>
      </c>
      <c r="D42" s="55">
        <f>SUM(D38:D41)</f>
        <v>0</v>
      </c>
      <c r="E42" s="56">
        <f t="shared" si="3"/>
        <v>10507332</v>
      </c>
      <c r="F42" s="57">
        <f t="shared" si="3"/>
        <v>4002625</v>
      </c>
      <c r="G42" s="57">
        <f t="shared" si="3"/>
        <v>-1935556</v>
      </c>
      <c r="H42" s="57">
        <f t="shared" si="3"/>
        <v>4822722</v>
      </c>
      <c r="I42" s="57">
        <f t="shared" si="3"/>
        <v>1939688</v>
      </c>
      <c r="J42" s="57">
        <f t="shared" si="3"/>
        <v>4826854</v>
      </c>
      <c r="K42" s="57">
        <f t="shared" si="3"/>
        <v>2243204</v>
      </c>
      <c r="L42" s="57">
        <f t="shared" si="3"/>
        <v>14948237</v>
      </c>
      <c r="M42" s="57">
        <f t="shared" si="3"/>
        <v>726097</v>
      </c>
      <c r="N42" s="57">
        <f t="shared" si="3"/>
        <v>17917538</v>
      </c>
      <c r="O42" s="57">
        <f t="shared" si="3"/>
        <v>814445</v>
      </c>
      <c r="P42" s="57">
        <f t="shared" si="3"/>
        <v>293654</v>
      </c>
      <c r="Q42" s="57">
        <f t="shared" si="3"/>
        <v>15174124</v>
      </c>
      <c r="R42" s="57">
        <f t="shared" si="3"/>
        <v>16282223</v>
      </c>
      <c r="S42" s="57">
        <f t="shared" si="3"/>
        <v>-3964433</v>
      </c>
      <c r="T42" s="57">
        <f t="shared" si="3"/>
        <v>819013</v>
      </c>
      <c r="U42" s="57">
        <f t="shared" si="3"/>
        <v>-42013</v>
      </c>
      <c r="V42" s="57">
        <f t="shared" si="3"/>
        <v>-3187433</v>
      </c>
      <c r="W42" s="57">
        <f t="shared" si="3"/>
        <v>35839182</v>
      </c>
      <c r="X42" s="57">
        <f t="shared" si="3"/>
        <v>29449654</v>
      </c>
      <c r="Y42" s="57">
        <f t="shared" si="3"/>
        <v>6389528</v>
      </c>
      <c r="Z42" s="58">
        <f>+IF(X42&lt;&gt;0,+(Y42/X42)*100,0)</f>
        <v>21.696445058403743</v>
      </c>
      <c r="AA42" s="55">
        <f>SUM(AA38:AA41)</f>
        <v>4002625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-56422566</v>
      </c>
      <c r="D44" s="63">
        <f>+D42-D43</f>
        <v>0</v>
      </c>
      <c r="E44" s="64">
        <f t="shared" si="4"/>
        <v>10507332</v>
      </c>
      <c r="F44" s="65">
        <f t="shared" si="4"/>
        <v>4002625</v>
      </c>
      <c r="G44" s="65">
        <f t="shared" si="4"/>
        <v>-1935556</v>
      </c>
      <c r="H44" s="65">
        <f t="shared" si="4"/>
        <v>4822722</v>
      </c>
      <c r="I44" s="65">
        <f t="shared" si="4"/>
        <v>1939688</v>
      </c>
      <c r="J44" s="65">
        <f t="shared" si="4"/>
        <v>4826854</v>
      </c>
      <c r="K44" s="65">
        <f t="shared" si="4"/>
        <v>2243204</v>
      </c>
      <c r="L44" s="65">
        <f t="shared" si="4"/>
        <v>14948237</v>
      </c>
      <c r="M44" s="65">
        <f t="shared" si="4"/>
        <v>726097</v>
      </c>
      <c r="N44" s="65">
        <f t="shared" si="4"/>
        <v>17917538</v>
      </c>
      <c r="O44" s="65">
        <f t="shared" si="4"/>
        <v>814445</v>
      </c>
      <c r="P44" s="65">
        <f t="shared" si="4"/>
        <v>293654</v>
      </c>
      <c r="Q44" s="65">
        <f t="shared" si="4"/>
        <v>15174124</v>
      </c>
      <c r="R44" s="65">
        <f t="shared" si="4"/>
        <v>16282223</v>
      </c>
      <c r="S44" s="65">
        <f t="shared" si="4"/>
        <v>-3964433</v>
      </c>
      <c r="T44" s="65">
        <f t="shared" si="4"/>
        <v>819013</v>
      </c>
      <c r="U44" s="65">
        <f t="shared" si="4"/>
        <v>-42013</v>
      </c>
      <c r="V44" s="65">
        <f t="shared" si="4"/>
        <v>-3187433</v>
      </c>
      <c r="W44" s="65">
        <f t="shared" si="4"/>
        <v>35839182</v>
      </c>
      <c r="X44" s="65">
        <f t="shared" si="4"/>
        <v>29449654</v>
      </c>
      <c r="Y44" s="65">
        <f t="shared" si="4"/>
        <v>6389528</v>
      </c>
      <c r="Z44" s="66">
        <f>+IF(X44&lt;&gt;0,+(Y44/X44)*100,0)</f>
        <v>21.696445058403743</v>
      </c>
      <c r="AA44" s="63">
        <f>+AA42-AA43</f>
        <v>4002625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-56422566</v>
      </c>
      <c r="D46" s="55">
        <f>SUM(D44:D45)</f>
        <v>0</v>
      </c>
      <c r="E46" s="56">
        <f t="shared" si="5"/>
        <v>10507332</v>
      </c>
      <c r="F46" s="57">
        <f t="shared" si="5"/>
        <v>4002625</v>
      </c>
      <c r="G46" s="57">
        <f t="shared" si="5"/>
        <v>-1935556</v>
      </c>
      <c r="H46" s="57">
        <f t="shared" si="5"/>
        <v>4822722</v>
      </c>
      <c r="I46" s="57">
        <f t="shared" si="5"/>
        <v>1939688</v>
      </c>
      <c r="J46" s="57">
        <f t="shared" si="5"/>
        <v>4826854</v>
      </c>
      <c r="K46" s="57">
        <f t="shared" si="5"/>
        <v>2243204</v>
      </c>
      <c r="L46" s="57">
        <f t="shared" si="5"/>
        <v>14948237</v>
      </c>
      <c r="M46" s="57">
        <f t="shared" si="5"/>
        <v>726097</v>
      </c>
      <c r="N46" s="57">
        <f t="shared" si="5"/>
        <v>17917538</v>
      </c>
      <c r="O46" s="57">
        <f t="shared" si="5"/>
        <v>814445</v>
      </c>
      <c r="P46" s="57">
        <f t="shared" si="5"/>
        <v>293654</v>
      </c>
      <c r="Q46" s="57">
        <f t="shared" si="5"/>
        <v>15174124</v>
      </c>
      <c r="R46" s="57">
        <f t="shared" si="5"/>
        <v>16282223</v>
      </c>
      <c r="S46" s="57">
        <f t="shared" si="5"/>
        <v>-3964433</v>
      </c>
      <c r="T46" s="57">
        <f t="shared" si="5"/>
        <v>819013</v>
      </c>
      <c r="U46" s="57">
        <f t="shared" si="5"/>
        <v>-42013</v>
      </c>
      <c r="V46" s="57">
        <f t="shared" si="5"/>
        <v>-3187433</v>
      </c>
      <c r="W46" s="57">
        <f t="shared" si="5"/>
        <v>35839182</v>
      </c>
      <c r="X46" s="57">
        <f t="shared" si="5"/>
        <v>29449654</v>
      </c>
      <c r="Y46" s="57">
        <f t="shared" si="5"/>
        <v>6389528</v>
      </c>
      <c r="Z46" s="58">
        <f>+IF(X46&lt;&gt;0,+(Y46/X46)*100,0)</f>
        <v>21.696445058403743</v>
      </c>
      <c r="AA46" s="55">
        <f>SUM(AA44:AA45)</f>
        <v>4002625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-56422566</v>
      </c>
      <c r="D48" s="71">
        <f>SUM(D46:D47)</f>
        <v>0</v>
      </c>
      <c r="E48" s="72">
        <f t="shared" si="6"/>
        <v>10507332</v>
      </c>
      <c r="F48" s="73">
        <f t="shared" si="6"/>
        <v>4002625</v>
      </c>
      <c r="G48" s="73">
        <f t="shared" si="6"/>
        <v>-1935556</v>
      </c>
      <c r="H48" s="74">
        <f t="shared" si="6"/>
        <v>4822722</v>
      </c>
      <c r="I48" s="74">
        <f t="shared" si="6"/>
        <v>1939688</v>
      </c>
      <c r="J48" s="74">
        <f t="shared" si="6"/>
        <v>4826854</v>
      </c>
      <c r="K48" s="74">
        <f t="shared" si="6"/>
        <v>2243204</v>
      </c>
      <c r="L48" s="74">
        <f t="shared" si="6"/>
        <v>14948237</v>
      </c>
      <c r="M48" s="73">
        <f t="shared" si="6"/>
        <v>726097</v>
      </c>
      <c r="N48" s="73">
        <f t="shared" si="6"/>
        <v>17917538</v>
      </c>
      <c r="O48" s="74">
        <f t="shared" si="6"/>
        <v>814445</v>
      </c>
      <c r="P48" s="74">
        <f t="shared" si="6"/>
        <v>293654</v>
      </c>
      <c r="Q48" s="74">
        <f t="shared" si="6"/>
        <v>15174124</v>
      </c>
      <c r="R48" s="74">
        <f t="shared" si="6"/>
        <v>16282223</v>
      </c>
      <c r="S48" s="74">
        <f t="shared" si="6"/>
        <v>-3964433</v>
      </c>
      <c r="T48" s="73">
        <f t="shared" si="6"/>
        <v>819013</v>
      </c>
      <c r="U48" s="73">
        <f t="shared" si="6"/>
        <v>-42013</v>
      </c>
      <c r="V48" s="74">
        <f t="shared" si="6"/>
        <v>-3187433</v>
      </c>
      <c r="W48" s="74">
        <f t="shared" si="6"/>
        <v>35839182</v>
      </c>
      <c r="X48" s="74">
        <f t="shared" si="6"/>
        <v>29449654</v>
      </c>
      <c r="Y48" s="74">
        <f t="shared" si="6"/>
        <v>6389528</v>
      </c>
      <c r="Z48" s="75">
        <f>+IF(X48&lt;&gt;0,+(Y48/X48)*100,0)</f>
        <v>21.696445058403743</v>
      </c>
      <c r="AA48" s="76">
        <f>SUM(AA46:AA47)</f>
        <v>4002625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2298561</v>
      </c>
      <c r="D5" s="6">
        <v>0</v>
      </c>
      <c r="E5" s="7">
        <v>2150000</v>
      </c>
      <c r="F5" s="8">
        <v>1910388</v>
      </c>
      <c r="G5" s="8">
        <v>195709</v>
      </c>
      <c r="H5" s="8">
        <v>468944</v>
      </c>
      <c r="I5" s="8">
        <v>459019</v>
      </c>
      <c r="J5" s="8">
        <v>1123672</v>
      </c>
      <c r="K5" s="8">
        <v>500193</v>
      </c>
      <c r="L5" s="8">
        <v>499984</v>
      </c>
      <c r="M5" s="8">
        <v>496275</v>
      </c>
      <c r="N5" s="8">
        <v>1496452</v>
      </c>
      <c r="O5" s="8">
        <v>-1838512</v>
      </c>
      <c r="P5" s="8">
        <v>165774</v>
      </c>
      <c r="Q5" s="8">
        <v>165815</v>
      </c>
      <c r="R5" s="8">
        <v>-1506923</v>
      </c>
      <c r="S5" s="8">
        <v>165921</v>
      </c>
      <c r="T5" s="8">
        <v>165917</v>
      </c>
      <c r="U5" s="8">
        <v>165908</v>
      </c>
      <c r="V5" s="8">
        <v>497746</v>
      </c>
      <c r="W5" s="8">
        <v>1610947</v>
      </c>
      <c r="X5" s="8">
        <v>2150004</v>
      </c>
      <c r="Y5" s="8">
        <v>-539057</v>
      </c>
      <c r="Z5" s="2">
        <v>-25.07</v>
      </c>
      <c r="AA5" s="6">
        <v>1910388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542195</v>
      </c>
      <c r="D10" s="6">
        <v>0</v>
      </c>
      <c r="E10" s="7">
        <v>943246</v>
      </c>
      <c r="F10" s="26">
        <v>1224260</v>
      </c>
      <c r="G10" s="26">
        <v>77910</v>
      </c>
      <c r="H10" s="26">
        <v>79092</v>
      </c>
      <c r="I10" s="26">
        <v>114217</v>
      </c>
      <c r="J10" s="26">
        <v>271219</v>
      </c>
      <c r="K10" s="26">
        <v>94152</v>
      </c>
      <c r="L10" s="26">
        <v>139577</v>
      </c>
      <c r="M10" s="26">
        <v>101042</v>
      </c>
      <c r="N10" s="26">
        <v>334771</v>
      </c>
      <c r="O10" s="26">
        <v>102687</v>
      </c>
      <c r="P10" s="26">
        <v>105437</v>
      </c>
      <c r="Q10" s="26">
        <v>103437</v>
      </c>
      <c r="R10" s="26">
        <v>311561</v>
      </c>
      <c r="S10" s="26">
        <v>108900</v>
      </c>
      <c r="T10" s="26">
        <v>104050</v>
      </c>
      <c r="U10" s="26">
        <v>104025</v>
      </c>
      <c r="V10" s="26">
        <v>316975</v>
      </c>
      <c r="W10" s="26">
        <v>1234526</v>
      </c>
      <c r="X10" s="26">
        <v>943242</v>
      </c>
      <c r="Y10" s="26">
        <v>291284</v>
      </c>
      <c r="Z10" s="27">
        <v>30.88</v>
      </c>
      <c r="AA10" s="28">
        <v>1224260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72525</v>
      </c>
      <c r="D12" s="6">
        <v>0</v>
      </c>
      <c r="E12" s="7">
        <v>74835</v>
      </c>
      <c r="F12" s="8">
        <v>82844</v>
      </c>
      <c r="G12" s="8">
        <v>8912</v>
      </c>
      <c r="H12" s="8">
        <v>6166</v>
      </c>
      <c r="I12" s="8">
        <v>6800</v>
      </c>
      <c r="J12" s="8">
        <v>21878</v>
      </c>
      <c r="K12" s="8">
        <v>7951</v>
      </c>
      <c r="L12" s="8">
        <v>6166</v>
      </c>
      <c r="M12" s="8">
        <v>5427</v>
      </c>
      <c r="N12" s="8">
        <v>19544</v>
      </c>
      <c r="O12" s="8">
        <v>5638</v>
      </c>
      <c r="P12" s="8">
        <v>5511</v>
      </c>
      <c r="Q12" s="8">
        <v>8299</v>
      </c>
      <c r="R12" s="8">
        <v>19448</v>
      </c>
      <c r="S12" s="8">
        <v>7148</v>
      </c>
      <c r="T12" s="8">
        <v>8204</v>
      </c>
      <c r="U12" s="8">
        <v>43370</v>
      </c>
      <c r="V12" s="8">
        <v>58722</v>
      </c>
      <c r="W12" s="8">
        <v>119592</v>
      </c>
      <c r="X12" s="8">
        <v>74835</v>
      </c>
      <c r="Y12" s="8">
        <v>44757</v>
      </c>
      <c r="Z12" s="2">
        <v>59.81</v>
      </c>
      <c r="AA12" s="6">
        <v>82844</v>
      </c>
    </row>
    <row r="13" spans="1:27" ht="13.5">
      <c r="A13" s="23" t="s">
        <v>40</v>
      </c>
      <c r="B13" s="29"/>
      <c r="C13" s="6">
        <v>980576</v>
      </c>
      <c r="D13" s="6">
        <v>0</v>
      </c>
      <c r="E13" s="7">
        <v>320000</v>
      </c>
      <c r="F13" s="8">
        <v>600000</v>
      </c>
      <c r="G13" s="8">
        <v>20200</v>
      </c>
      <c r="H13" s="8">
        <v>23255</v>
      </c>
      <c r="I13" s="8">
        <v>242346</v>
      </c>
      <c r="J13" s="8">
        <v>285801</v>
      </c>
      <c r="K13" s="8">
        <v>43228</v>
      </c>
      <c r="L13" s="8">
        <v>31567</v>
      </c>
      <c r="M13" s="8">
        <v>30927</v>
      </c>
      <c r="N13" s="8">
        <v>105722</v>
      </c>
      <c r="O13" s="8">
        <v>14940</v>
      </c>
      <c r="P13" s="8">
        <v>13292</v>
      </c>
      <c r="Q13" s="8">
        <v>322210</v>
      </c>
      <c r="R13" s="8">
        <v>350442</v>
      </c>
      <c r="S13" s="8">
        <v>21012</v>
      </c>
      <c r="T13" s="8">
        <v>13220</v>
      </c>
      <c r="U13" s="8">
        <v>400331</v>
      </c>
      <c r="V13" s="8">
        <v>434563</v>
      </c>
      <c r="W13" s="8">
        <v>1176528</v>
      </c>
      <c r="X13" s="8">
        <v>320001</v>
      </c>
      <c r="Y13" s="8">
        <v>856527</v>
      </c>
      <c r="Z13" s="2">
        <v>267.66</v>
      </c>
      <c r="AA13" s="6">
        <v>600000</v>
      </c>
    </row>
    <row r="14" spans="1:27" ht="13.5">
      <c r="A14" s="23" t="s">
        <v>41</v>
      </c>
      <c r="B14" s="29"/>
      <c r="C14" s="6">
        <v>529190</v>
      </c>
      <c r="D14" s="6">
        <v>0</v>
      </c>
      <c r="E14" s="7">
        <v>1000000</v>
      </c>
      <c r="F14" s="8">
        <v>223574</v>
      </c>
      <c r="G14" s="8">
        <v>0</v>
      </c>
      <c r="H14" s="8">
        <v>0</v>
      </c>
      <c r="I14" s="8">
        <v>27838</v>
      </c>
      <c r="J14" s="8">
        <v>27838</v>
      </c>
      <c r="K14" s="8">
        <v>31028</v>
      </c>
      <c r="L14" s="8">
        <v>30233</v>
      </c>
      <c r="M14" s="8">
        <v>-15</v>
      </c>
      <c r="N14" s="8">
        <v>61246</v>
      </c>
      <c r="O14" s="8">
        <v>30071</v>
      </c>
      <c r="P14" s="8">
        <v>25987</v>
      </c>
      <c r="Q14" s="8">
        <v>-5</v>
      </c>
      <c r="R14" s="8">
        <v>56053</v>
      </c>
      <c r="S14" s="8">
        <v>67294</v>
      </c>
      <c r="T14" s="8">
        <v>58280</v>
      </c>
      <c r="U14" s="8">
        <v>-12</v>
      </c>
      <c r="V14" s="8">
        <v>125562</v>
      </c>
      <c r="W14" s="8">
        <v>270699</v>
      </c>
      <c r="X14" s="8">
        <v>999996</v>
      </c>
      <c r="Y14" s="8">
        <v>-729297</v>
      </c>
      <c r="Z14" s="2">
        <v>-72.93</v>
      </c>
      <c r="AA14" s="6">
        <v>223574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422660</v>
      </c>
      <c r="D16" s="6">
        <v>0</v>
      </c>
      <c r="E16" s="7">
        <v>200772</v>
      </c>
      <c r="F16" s="8">
        <v>288000</v>
      </c>
      <c r="G16" s="8">
        <v>156</v>
      </c>
      <c r="H16" s="8">
        <v>0</v>
      </c>
      <c r="I16" s="8">
        <v>0</v>
      </c>
      <c r="J16" s="8">
        <v>156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6180</v>
      </c>
      <c r="T16" s="8">
        <v>0</v>
      </c>
      <c r="U16" s="8">
        <v>0</v>
      </c>
      <c r="V16" s="8">
        <v>6180</v>
      </c>
      <c r="W16" s="8">
        <v>6336</v>
      </c>
      <c r="X16" s="8">
        <v>200772</v>
      </c>
      <c r="Y16" s="8">
        <v>-194436</v>
      </c>
      <c r="Z16" s="2">
        <v>-96.84</v>
      </c>
      <c r="AA16" s="6">
        <v>288000</v>
      </c>
    </row>
    <row r="17" spans="1:27" ht="13.5">
      <c r="A17" s="23" t="s">
        <v>44</v>
      </c>
      <c r="B17" s="29"/>
      <c r="C17" s="6">
        <v>2200226</v>
      </c>
      <c r="D17" s="6">
        <v>0</v>
      </c>
      <c r="E17" s="7">
        <v>3282094</v>
      </c>
      <c r="F17" s="8">
        <v>3024715</v>
      </c>
      <c r="G17" s="8">
        <v>315764</v>
      </c>
      <c r="H17" s="8">
        <v>262316</v>
      </c>
      <c r="I17" s="8">
        <v>205697</v>
      </c>
      <c r="J17" s="8">
        <v>783777</v>
      </c>
      <c r="K17" s="8">
        <v>195131</v>
      </c>
      <c r="L17" s="8">
        <v>193115</v>
      </c>
      <c r="M17" s="8">
        <v>320715</v>
      </c>
      <c r="N17" s="8">
        <v>708961</v>
      </c>
      <c r="O17" s="8">
        <v>262912</v>
      </c>
      <c r="P17" s="8">
        <v>234995</v>
      </c>
      <c r="Q17" s="8">
        <v>241659</v>
      </c>
      <c r="R17" s="8">
        <v>739566</v>
      </c>
      <c r="S17" s="8">
        <v>205603</v>
      </c>
      <c r="T17" s="8">
        <v>209336</v>
      </c>
      <c r="U17" s="8">
        <v>48114</v>
      </c>
      <c r="V17" s="8">
        <v>463053</v>
      </c>
      <c r="W17" s="8">
        <v>2695357</v>
      </c>
      <c r="X17" s="8">
        <v>3282096</v>
      </c>
      <c r="Y17" s="8">
        <v>-586739</v>
      </c>
      <c r="Z17" s="2">
        <v>-17.88</v>
      </c>
      <c r="AA17" s="6">
        <v>3024715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48460000</v>
      </c>
      <c r="D19" s="6">
        <v>0</v>
      </c>
      <c r="E19" s="7">
        <v>70264903</v>
      </c>
      <c r="F19" s="8">
        <v>96425882</v>
      </c>
      <c r="G19" s="8">
        <v>157</v>
      </c>
      <c r="H19" s="8">
        <v>215996</v>
      </c>
      <c r="I19" s="8">
        <v>0</v>
      </c>
      <c r="J19" s="8">
        <v>216153</v>
      </c>
      <c r="K19" s="8">
        <v>278332</v>
      </c>
      <c r="L19" s="8">
        <v>21957655</v>
      </c>
      <c r="M19" s="8">
        <v>391881</v>
      </c>
      <c r="N19" s="8">
        <v>22627868</v>
      </c>
      <c r="O19" s="8">
        <v>0</v>
      </c>
      <c r="P19" s="8">
        <v>0</v>
      </c>
      <c r="Q19" s="8">
        <v>17597000</v>
      </c>
      <c r="R19" s="8">
        <v>17597000</v>
      </c>
      <c r="S19" s="8">
        <v>0</v>
      </c>
      <c r="T19" s="8">
        <v>0</v>
      </c>
      <c r="U19" s="8">
        <v>1090640</v>
      </c>
      <c r="V19" s="8">
        <v>1090640</v>
      </c>
      <c r="W19" s="8">
        <v>41531661</v>
      </c>
      <c r="X19" s="8">
        <v>70264900</v>
      </c>
      <c r="Y19" s="8">
        <v>-28733239</v>
      </c>
      <c r="Z19" s="2">
        <v>-40.89</v>
      </c>
      <c r="AA19" s="6">
        <v>96425882</v>
      </c>
    </row>
    <row r="20" spans="1:27" ht="13.5">
      <c r="A20" s="23" t="s">
        <v>47</v>
      </c>
      <c r="B20" s="29"/>
      <c r="C20" s="6">
        <v>3642029</v>
      </c>
      <c r="D20" s="6">
        <v>0</v>
      </c>
      <c r="E20" s="7">
        <v>3859748</v>
      </c>
      <c r="F20" s="26">
        <v>3999885</v>
      </c>
      <c r="G20" s="26">
        <v>26702186</v>
      </c>
      <c r="H20" s="26">
        <v>214982</v>
      </c>
      <c r="I20" s="26">
        <v>114472</v>
      </c>
      <c r="J20" s="26">
        <v>27031640</v>
      </c>
      <c r="K20" s="26">
        <v>187808</v>
      </c>
      <c r="L20" s="26">
        <v>204607</v>
      </c>
      <c r="M20" s="26">
        <v>305423</v>
      </c>
      <c r="N20" s="26">
        <v>697838</v>
      </c>
      <c r="O20" s="26">
        <v>236916</v>
      </c>
      <c r="P20" s="26">
        <v>242706</v>
      </c>
      <c r="Q20" s="26">
        <v>532693</v>
      </c>
      <c r="R20" s="26">
        <v>1012315</v>
      </c>
      <c r="S20" s="26">
        <v>241522</v>
      </c>
      <c r="T20" s="26">
        <v>100101</v>
      </c>
      <c r="U20" s="26">
        <v>297486</v>
      </c>
      <c r="V20" s="26">
        <v>639109</v>
      </c>
      <c r="W20" s="26">
        <v>29380902</v>
      </c>
      <c r="X20" s="26">
        <v>3859749</v>
      </c>
      <c r="Y20" s="26">
        <v>25521153</v>
      </c>
      <c r="Z20" s="27">
        <v>661.21</v>
      </c>
      <c r="AA20" s="28">
        <v>3999885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59147962</v>
      </c>
      <c r="D22" s="33">
        <f>SUM(D5:D21)</f>
        <v>0</v>
      </c>
      <c r="E22" s="34">
        <f t="shared" si="0"/>
        <v>82095598</v>
      </c>
      <c r="F22" s="35">
        <f t="shared" si="0"/>
        <v>107779548</v>
      </c>
      <c r="G22" s="35">
        <f t="shared" si="0"/>
        <v>27320994</v>
      </c>
      <c r="H22" s="35">
        <f t="shared" si="0"/>
        <v>1270751</v>
      </c>
      <c r="I22" s="35">
        <f t="shared" si="0"/>
        <v>1170389</v>
      </c>
      <c r="J22" s="35">
        <f t="shared" si="0"/>
        <v>29762134</v>
      </c>
      <c r="K22" s="35">
        <f t="shared" si="0"/>
        <v>1337823</v>
      </c>
      <c r="L22" s="35">
        <f t="shared" si="0"/>
        <v>23062904</v>
      </c>
      <c r="M22" s="35">
        <f t="shared" si="0"/>
        <v>1651675</v>
      </c>
      <c r="N22" s="35">
        <f t="shared" si="0"/>
        <v>26052402</v>
      </c>
      <c r="O22" s="35">
        <f t="shared" si="0"/>
        <v>-1185348</v>
      </c>
      <c r="P22" s="35">
        <f t="shared" si="0"/>
        <v>793702</v>
      </c>
      <c r="Q22" s="35">
        <f t="shared" si="0"/>
        <v>18971108</v>
      </c>
      <c r="R22" s="35">
        <f t="shared" si="0"/>
        <v>18579462</v>
      </c>
      <c r="S22" s="35">
        <f t="shared" si="0"/>
        <v>823580</v>
      </c>
      <c r="T22" s="35">
        <f t="shared" si="0"/>
        <v>659108</v>
      </c>
      <c r="U22" s="35">
        <f t="shared" si="0"/>
        <v>2149862</v>
      </c>
      <c r="V22" s="35">
        <f t="shared" si="0"/>
        <v>3632550</v>
      </c>
      <c r="W22" s="35">
        <f t="shared" si="0"/>
        <v>78026548</v>
      </c>
      <c r="X22" s="35">
        <f t="shared" si="0"/>
        <v>82095595</v>
      </c>
      <c r="Y22" s="35">
        <f t="shared" si="0"/>
        <v>-4069047</v>
      </c>
      <c r="Z22" s="36">
        <f>+IF(X22&lt;&gt;0,+(Y22/X22)*100,0)</f>
        <v>-4.95647421764834</v>
      </c>
      <c r="AA22" s="33">
        <f>SUM(AA5:AA21)</f>
        <v>107779548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28046887</v>
      </c>
      <c r="D25" s="6">
        <v>0</v>
      </c>
      <c r="E25" s="7">
        <v>35972248</v>
      </c>
      <c r="F25" s="8">
        <v>34157060</v>
      </c>
      <c r="G25" s="8">
        <v>1781466</v>
      </c>
      <c r="H25" s="8">
        <v>1548482</v>
      </c>
      <c r="I25" s="8">
        <v>1461763</v>
      </c>
      <c r="J25" s="8">
        <v>4791711</v>
      </c>
      <c r="K25" s="8">
        <v>1547327</v>
      </c>
      <c r="L25" s="8">
        <v>2337557</v>
      </c>
      <c r="M25" s="8">
        <v>2178793</v>
      </c>
      <c r="N25" s="8">
        <v>6063677</v>
      </c>
      <c r="O25" s="8">
        <v>2162494</v>
      </c>
      <c r="P25" s="8">
        <v>2143690</v>
      </c>
      <c r="Q25" s="8">
        <v>2061712</v>
      </c>
      <c r="R25" s="8">
        <v>6367896</v>
      </c>
      <c r="S25" s="8">
        <v>2068701</v>
      </c>
      <c r="T25" s="8">
        <v>1809774</v>
      </c>
      <c r="U25" s="8">
        <v>1794300</v>
      </c>
      <c r="V25" s="8">
        <v>5672775</v>
      </c>
      <c r="W25" s="8">
        <v>22896059</v>
      </c>
      <c r="X25" s="8">
        <v>35972253</v>
      </c>
      <c r="Y25" s="8">
        <v>-13076194</v>
      </c>
      <c r="Z25" s="2">
        <v>-36.35</v>
      </c>
      <c r="AA25" s="6">
        <v>34157060</v>
      </c>
    </row>
    <row r="26" spans="1:27" ht="13.5">
      <c r="A26" s="25" t="s">
        <v>52</v>
      </c>
      <c r="B26" s="24"/>
      <c r="C26" s="6">
        <v>7121670</v>
      </c>
      <c r="D26" s="6">
        <v>0</v>
      </c>
      <c r="E26" s="7">
        <v>7460896</v>
      </c>
      <c r="F26" s="8">
        <v>7493978</v>
      </c>
      <c r="G26" s="8">
        <v>0</v>
      </c>
      <c r="H26" s="8">
        <v>447684</v>
      </c>
      <c r="I26" s="8">
        <v>437634</v>
      </c>
      <c r="J26" s="8">
        <v>885318</v>
      </c>
      <c r="K26" s="8">
        <v>625759</v>
      </c>
      <c r="L26" s="8">
        <v>595798</v>
      </c>
      <c r="M26" s="8">
        <v>646814</v>
      </c>
      <c r="N26" s="8">
        <v>1868371</v>
      </c>
      <c r="O26" s="8">
        <v>647468</v>
      </c>
      <c r="P26" s="8">
        <v>648420</v>
      </c>
      <c r="Q26" s="8">
        <v>532273</v>
      </c>
      <c r="R26" s="8">
        <v>1828161</v>
      </c>
      <c r="S26" s="8">
        <v>550805</v>
      </c>
      <c r="T26" s="8">
        <v>550805</v>
      </c>
      <c r="U26" s="8">
        <v>550805</v>
      </c>
      <c r="V26" s="8">
        <v>1652415</v>
      </c>
      <c r="W26" s="8">
        <v>6234265</v>
      </c>
      <c r="X26" s="8">
        <v>7460892</v>
      </c>
      <c r="Y26" s="8">
        <v>-1226627</v>
      </c>
      <c r="Z26" s="2">
        <v>-16.44</v>
      </c>
      <c r="AA26" s="6">
        <v>7493978</v>
      </c>
    </row>
    <row r="27" spans="1:27" ht="13.5">
      <c r="A27" s="25" t="s">
        <v>53</v>
      </c>
      <c r="B27" s="24"/>
      <c r="C27" s="6">
        <v>14401876</v>
      </c>
      <c r="D27" s="6">
        <v>0</v>
      </c>
      <c r="E27" s="7">
        <v>2112000</v>
      </c>
      <c r="F27" s="8">
        <v>2112000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2112000</v>
      </c>
      <c r="Y27" s="8">
        <v>-2112000</v>
      </c>
      <c r="Z27" s="2">
        <v>-100</v>
      </c>
      <c r="AA27" s="6">
        <v>2112000</v>
      </c>
    </row>
    <row r="28" spans="1:27" ht="13.5">
      <c r="A28" s="25" t="s">
        <v>54</v>
      </c>
      <c r="B28" s="24"/>
      <c r="C28" s="6">
        <v>2769096</v>
      </c>
      <c r="D28" s="6">
        <v>0</v>
      </c>
      <c r="E28" s="7">
        <v>3000000</v>
      </c>
      <c r="F28" s="8">
        <v>3000000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3000000</v>
      </c>
      <c r="Y28" s="8">
        <v>-3000000</v>
      </c>
      <c r="Z28" s="2">
        <v>-100</v>
      </c>
      <c r="AA28" s="6">
        <v>3000000</v>
      </c>
    </row>
    <row r="29" spans="1:27" ht="13.5">
      <c r="A29" s="25" t="s">
        <v>55</v>
      </c>
      <c r="B29" s="24"/>
      <c r="C29" s="6">
        <v>139310</v>
      </c>
      <c r="D29" s="6">
        <v>0</v>
      </c>
      <c r="E29" s="7">
        <v>119174</v>
      </c>
      <c r="F29" s="8">
        <v>152859</v>
      </c>
      <c r="G29" s="8">
        <v>0</v>
      </c>
      <c r="H29" s="8">
        <v>0</v>
      </c>
      <c r="I29" s="8">
        <v>8180</v>
      </c>
      <c r="J29" s="8">
        <v>8180</v>
      </c>
      <c r="K29" s="8">
        <v>7518</v>
      </c>
      <c r="L29" s="8">
        <v>7474</v>
      </c>
      <c r="M29" s="8">
        <v>8969</v>
      </c>
      <c r="N29" s="8">
        <v>23961</v>
      </c>
      <c r="O29" s="8">
        <v>7077</v>
      </c>
      <c r="P29" s="8">
        <v>7892</v>
      </c>
      <c r="Q29" s="8">
        <v>7026</v>
      </c>
      <c r="R29" s="8">
        <v>21995</v>
      </c>
      <c r="S29" s="8">
        <v>7529</v>
      </c>
      <c r="T29" s="8">
        <v>6652</v>
      </c>
      <c r="U29" s="8">
        <v>6709</v>
      </c>
      <c r="V29" s="8">
        <v>20890</v>
      </c>
      <c r="W29" s="8">
        <v>75026</v>
      </c>
      <c r="X29" s="8">
        <v>119172</v>
      </c>
      <c r="Y29" s="8">
        <v>-44146</v>
      </c>
      <c r="Z29" s="2">
        <v>-37.04</v>
      </c>
      <c r="AA29" s="6">
        <v>152859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2274000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2274000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1729085</v>
      </c>
      <c r="D32" s="6">
        <v>0</v>
      </c>
      <c r="E32" s="7">
        <v>2337085</v>
      </c>
      <c r="F32" s="8">
        <v>2174000</v>
      </c>
      <c r="G32" s="8">
        <v>4985</v>
      </c>
      <c r="H32" s="8">
        <v>4240</v>
      </c>
      <c r="I32" s="8">
        <v>4441</v>
      </c>
      <c r="J32" s="8">
        <v>13666</v>
      </c>
      <c r="K32" s="8">
        <v>4408</v>
      </c>
      <c r="L32" s="8">
        <v>10006</v>
      </c>
      <c r="M32" s="8">
        <v>11811</v>
      </c>
      <c r="N32" s="8">
        <v>26225</v>
      </c>
      <c r="O32" s="8">
        <v>4598</v>
      </c>
      <c r="P32" s="8">
        <v>5347</v>
      </c>
      <c r="Q32" s="8">
        <v>5065</v>
      </c>
      <c r="R32" s="8">
        <v>15010</v>
      </c>
      <c r="S32" s="8">
        <v>84065</v>
      </c>
      <c r="T32" s="8">
        <v>158644</v>
      </c>
      <c r="U32" s="8">
        <v>60512</v>
      </c>
      <c r="V32" s="8">
        <v>303221</v>
      </c>
      <c r="W32" s="8">
        <v>358122</v>
      </c>
      <c r="X32" s="8">
        <v>2337089</v>
      </c>
      <c r="Y32" s="8">
        <v>-1978967</v>
      </c>
      <c r="Z32" s="2">
        <v>-84.68</v>
      </c>
      <c r="AA32" s="6">
        <v>2174000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1791583</v>
      </c>
      <c r="I33" s="8">
        <v>2304342</v>
      </c>
      <c r="J33" s="8">
        <v>4095925</v>
      </c>
      <c r="K33" s="8">
        <v>447635</v>
      </c>
      <c r="L33" s="8">
        <v>852592</v>
      </c>
      <c r="M33" s="8">
        <v>513572</v>
      </c>
      <c r="N33" s="8">
        <v>1813799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5909724</v>
      </c>
      <c r="X33" s="8"/>
      <c r="Y33" s="8">
        <v>5909724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11664268</v>
      </c>
      <c r="D34" s="6">
        <v>0</v>
      </c>
      <c r="E34" s="7">
        <v>20382194</v>
      </c>
      <c r="F34" s="8">
        <v>19255719</v>
      </c>
      <c r="G34" s="8">
        <v>1684435</v>
      </c>
      <c r="H34" s="8">
        <v>10860079</v>
      </c>
      <c r="I34" s="8">
        <v>3719463</v>
      </c>
      <c r="J34" s="8">
        <v>16263977</v>
      </c>
      <c r="K34" s="8">
        <v>5571593</v>
      </c>
      <c r="L34" s="8">
        <v>2050197</v>
      </c>
      <c r="M34" s="8">
        <v>3580015</v>
      </c>
      <c r="N34" s="8">
        <v>11201805</v>
      </c>
      <c r="O34" s="8">
        <v>1233052</v>
      </c>
      <c r="P34" s="8">
        <v>4601891</v>
      </c>
      <c r="Q34" s="8">
        <v>3904466</v>
      </c>
      <c r="R34" s="8">
        <v>9739409</v>
      </c>
      <c r="S34" s="8">
        <v>1193519</v>
      </c>
      <c r="T34" s="8">
        <v>611784</v>
      </c>
      <c r="U34" s="8">
        <v>345065</v>
      </c>
      <c r="V34" s="8">
        <v>2150368</v>
      </c>
      <c r="W34" s="8">
        <v>39355559</v>
      </c>
      <c r="X34" s="8">
        <v>20382192</v>
      </c>
      <c r="Y34" s="8">
        <v>18973367</v>
      </c>
      <c r="Z34" s="2">
        <v>93.09</v>
      </c>
      <c r="AA34" s="6">
        <v>19255719</v>
      </c>
    </row>
    <row r="35" spans="1:27" ht="13.5">
      <c r="A35" s="23" t="s">
        <v>61</v>
      </c>
      <c r="B35" s="29"/>
      <c r="C35" s="6">
        <v>408625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66280817</v>
      </c>
      <c r="D36" s="33">
        <f>SUM(D25:D35)</f>
        <v>0</v>
      </c>
      <c r="E36" s="34">
        <f t="shared" si="1"/>
        <v>71383597</v>
      </c>
      <c r="F36" s="35">
        <f t="shared" si="1"/>
        <v>70619616</v>
      </c>
      <c r="G36" s="35">
        <f t="shared" si="1"/>
        <v>3470886</v>
      </c>
      <c r="H36" s="35">
        <f t="shared" si="1"/>
        <v>14652068</v>
      </c>
      <c r="I36" s="35">
        <f t="shared" si="1"/>
        <v>7935823</v>
      </c>
      <c r="J36" s="35">
        <f t="shared" si="1"/>
        <v>26058777</v>
      </c>
      <c r="K36" s="35">
        <f t="shared" si="1"/>
        <v>8204240</v>
      </c>
      <c r="L36" s="35">
        <f t="shared" si="1"/>
        <v>5853624</v>
      </c>
      <c r="M36" s="35">
        <f t="shared" si="1"/>
        <v>6939974</v>
      </c>
      <c r="N36" s="35">
        <f t="shared" si="1"/>
        <v>20997838</v>
      </c>
      <c r="O36" s="35">
        <f t="shared" si="1"/>
        <v>4054689</v>
      </c>
      <c r="P36" s="35">
        <f t="shared" si="1"/>
        <v>7407240</v>
      </c>
      <c r="Q36" s="35">
        <f t="shared" si="1"/>
        <v>6510542</v>
      </c>
      <c r="R36" s="35">
        <f t="shared" si="1"/>
        <v>17972471</v>
      </c>
      <c r="S36" s="35">
        <f t="shared" si="1"/>
        <v>3904619</v>
      </c>
      <c r="T36" s="35">
        <f t="shared" si="1"/>
        <v>3137659</v>
      </c>
      <c r="U36" s="35">
        <f t="shared" si="1"/>
        <v>2757391</v>
      </c>
      <c r="V36" s="35">
        <f t="shared" si="1"/>
        <v>9799669</v>
      </c>
      <c r="W36" s="35">
        <f t="shared" si="1"/>
        <v>74828755</v>
      </c>
      <c r="X36" s="35">
        <f t="shared" si="1"/>
        <v>71383598</v>
      </c>
      <c r="Y36" s="35">
        <f t="shared" si="1"/>
        <v>3445157</v>
      </c>
      <c r="Z36" s="36">
        <f>+IF(X36&lt;&gt;0,+(Y36/X36)*100,0)</f>
        <v>4.8262585475167565</v>
      </c>
      <c r="AA36" s="33">
        <f>SUM(AA25:AA35)</f>
        <v>70619616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-7132855</v>
      </c>
      <c r="D38" s="46">
        <f>+D22-D36</f>
        <v>0</v>
      </c>
      <c r="E38" s="47">
        <f t="shared" si="2"/>
        <v>10712001</v>
      </c>
      <c r="F38" s="48">
        <f t="shared" si="2"/>
        <v>37159932</v>
      </c>
      <c r="G38" s="48">
        <f t="shared" si="2"/>
        <v>23850108</v>
      </c>
      <c r="H38" s="48">
        <f t="shared" si="2"/>
        <v>-13381317</v>
      </c>
      <c r="I38" s="48">
        <f t="shared" si="2"/>
        <v>-6765434</v>
      </c>
      <c r="J38" s="48">
        <f t="shared" si="2"/>
        <v>3703357</v>
      </c>
      <c r="K38" s="48">
        <f t="shared" si="2"/>
        <v>-6866417</v>
      </c>
      <c r="L38" s="48">
        <f t="shared" si="2"/>
        <v>17209280</v>
      </c>
      <c r="M38" s="48">
        <f t="shared" si="2"/>
        <v>-5288299</v>
      </c>
      <c r="N38" s="48">
        <f t="shared" si="2"/>
        <v>5054564</v>
      </c>
      <c r="O38" s="48">
        <f t="shared" si="2"/>
        <v>-5240037</v>
      </c>
      <c r="P38" s="48">
        <f t="shared" si="2"/>
        <v>-6613538</v>
      </c>
      <c r="Q38" s="48">
        <f t="shared" si="2"/>
        <v>12460566</v>
      </c>
      <c r="R38" s="48">
        <f t="shared" si="2"/>
        <v>606991</v>
      </c>
      <c r="S38" s="48">
        <f t="shared" si="2"/>
        <v>-3081039</v>
      </c>
      <c r="T38" s="48">
        <f t="shared" si="2"/>
        <v>-2478551</v>
      </c>
      <c r="U38" s="48">
        <f t="shared" si="2"/>
        <v>-607529</v>
      </c>
      <c r="V38" s="48">
        <f t="shared" si="2"/>
        <v>-6167119</v>
      </c>
      <c r="W38" s="48">
        <f t="shared" si="2"/>
        <v>3197793</v>
      </c>
      <c r="X38" s="48">
        <f>IF(F22=F36,0,X22-X36)</f>
        <v>10711997</v>
      </c>
      <c r="Y38" s="48">
        <f t="shared" si="2"/>
        <v>-7514204</v>
      </c>
      <c r="Z38" s="49">
        <f>+IF(X38&lt;&gt;0,+(Y38/X38)*100,0)</f>
        <v>-70.14755511974099</v>
      </c>
      <c r="AA38" s="46">
        <f>+AA22-AA36</f>
        <v>37159932</v>
      </c>
    </row>
    <row r="39" spans="1:27" ht="13.5">
      <c r="A39" s="23" t="s">
        <v>64</v>
      </c>
      <c r="B39" s="29"/>
      <c r="C39" s="6">
        <v>40237916</v>
      </c>
      <c r="D39" s="6">
        <v>0</v>
      </c>
      <c r="E39" s="7">
        <v>22855100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3269921</v>
      </c>
      <c r="L39" s="8">
        <v>1451473</v>
      </c>
      <c r="M39" s="8">
        <v>0</v>
      </c>
      <c r="N39" s="8">
        <v>4721394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3705656</v>
      </c>
      <c r="V39" s="8">
        <v>3705656</v>
      </c>
      <c r="W39" s="8">
        <v>8427050</v>
      </c>
      <c r="X39" s="8">
        <v>22855100</v>
      </c>
      <c r="Y39" s="8">
        <v>-14428050</v>
      </c>
      <c r="Z39" s="2">
        <v>-63.13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33105061</v>
      </c>
      <c r="D42" s="55">
        <f>SUM(D38:D41)</f>
        <v>0</v>
      </c>
      <c r="E42" s="56">
        <f t="shared" si="3"/>
        <v>33567101</v>
      </c>
      <c r="F42" s="57">
        <f t="shared" si="3"/>
        <v>37159932</v>
      </c>
      <c r="G42" s="57">
        <f t="shared" si="3"/>
        <v>23850108</v>
      </c>
      <c r="H42" s="57">
        <f t="shared" si="3"/>
        <v>-13381317</v>
      </c>
      <c r="I42" s="57">
        <f t="shared" si="3"/>
        <v>-6765434</v>
      </c>
      <c r="J42" s="57">
        <f t="shared" si="3"/>
        <v>3703357</v>
      </c>
      <c r="K42" s="57">
        <f t="shared" si="3"/>
        <v>-3596496</v>
      </c>
      <c r="L42" s="57">
        <f t="shared" si="3"/>
        <v>18660753</v>
      </c>
      <c r="M42" s="57">
        <f t="shared" si="3"/>
        <v>-5288299</v>
      </c>
      <c r="N42" s="57">
        <f t="shared" si="3"/>
        <v>9775958</v>
      </c>
      <c r="O42" s="57">
        <f t="shared" si="3"/>
        <v>-5240037</v>
      </c>
      <c r="P42" s="57">
        <f t="shared" si="3"/>
        <v>-6613538</v>
      </c>
      <c r="Q42" s="57">
        <f t="shared" si="3"/>
        <v>12460566</v>
      </c>
      <c r="R42" s="57">
        <f t="shared" si="3"/>
        <v>606991</v>
      </c>
      <c r="S42" s="57">
        <f t="shared" si="3"/>
        <v>-3081039</v>
      </c>
      <c r="T42" s="57">
        <f t="shared" si="3"/>
        <v>-2478551</v>
      </c>
      <c r="U42" s="57">
        <f t="shared" si="3"/>
        <v>3098127</v>
      </c>
      <c r="V42" s="57">
        <f t="shared" si="3"/>
        <v>-2461463</v>
      </c>
      <c r="W42" s="57">
        <f t="shared" si="3"/>
        <v>11624843</v>
      </c>
      <c r="X42" s="57">
        <f t="shared" si="3"/>
        <v>33567097</v>
      </c>
      <c r="Y42" s="57">
        <f t="shared" si="3"/>
        <v>-21942254</v>
      </c>
      <c r="Z42" s="58">
        <f>+IF(X42&lt;&gt;0,+(Y42/X42)*100,0)</f>
        <v>-65.36833971671724</v>
      </c>
      <c r="AA42" s="55">
        <f>SUM(AA38:AA41)</f>
        <v>37159932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33105061</v>
      </c>
      <c r="D44" s="63">
        <f>+D42-D43</f>
        <v>0</v>
      </c>
      <c r="E44" s="64">
        <f t="shared" si="4"/>
        <v>33567101</v>
      </c>
      <c r="F44" s="65">
        <f t="shared" si="4"/>
        <v>37159932</v>
      </c>
      <c r="G44" s="65">
        <f t="shared" si="4"/>
        <v>23850108</v>
      </c>
      <c r="H44" s="65">
        <f t="shared" si="4"/>
        <v>-13381317</v>
      </c>
      <c r="I44" s="65">
        <f t="shared" si="4"/>
        <v>-6765434</v>
      </c>
      <c r="J44" s="65">
        <f t="shared" si="4"/>
        <v>3703357</v>
      </c>
      <c r="K44" s="65">
        <f t="shared" si="4"/>
        <v>-3596496</v>
      </c>
      <c r="L44" s="65">
        <f t="shared" si="4"/>
        <v>18660753</v>
      </c>
      <c r="M44" s="65">
        <f t="shared" si="4"/>
        <v>-5288299</v>
      </c>
      <c r="N44" s="65">
        <f t="shared" si="4"/>
        <v>9775958</v>
      </c>
      <c r="O44" s="65">
        <f t="shared" si="4"/>
        <v>-5240037</v>
      </c>
      <c r="P44" s="65">
        <f t="shared" si="4"/>
        <v>-6613538</v>
      </c>
      <c r="Q44" s="65">
        <f t="shared" si="4"/>
        <v>12460566</v>
      </c>
      <c r="R44" s="65">
        <f t="shared" si="4"/>
        <v>606991</v>
      </c>
      <c r="S44" s="65">
        <f t="shared" si="4"/>
        <v>-3081039</v>
      </c>
      <c r="T44" s="65">
        <f t="shared" si="4"/>
        <v>-2478551</v>
      </c>
      <c r="U44" s="65">
        <f t="shared" si="4"/>
        <v>3098127</v>
      </c>
      <c r="V44" s="65">
        <f t="shared" si="4"/>
        <v>-2461463</v>
      </c>
      <c r="W44" s="65">
        <f t="shared" si="4"/>
        <v>11624843</v>
      </c>
      <c r="X44" s="65">
        <f t="shared" si="4"/>
        <v>33567097</v>
      </c>
      <c r="Y44" s="65">
        <f t="shared" si="4"/>
        <v>-21942254</v>
      </c>
      <c r="Z44" s="66">
        <f>+IF(X44&lt;&gt;0,+(Y44/X44)*100,0)</f>
        <v>-65.36833971671724</v>
      </c>
      <c r="AA44" s="63">
        <f>+AA42-AA43</f>
        <v>37159932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33105061</v>
      </c>
      <c r="D46" s="55">
        <f>SUM(D44:D45)</f>
        <v>0</v>
      </c>
      <c r="E46" s="56">
        <f t="shared" si="5"/>
        <v>33567101</v>
      </c>
      <c r="F46" s="57">
        <f t="shared" si="5"/>
        <v>37159932</v>
      </c>
      <c r="G46" s="57">
        <f t="shared" si="5"/>
        <v>23850108</v>
      </c>
      <c r="H46" s="57">
        <f t="shared" si="5"/>
        <v>-13381317</v>
      </c>
      <c r="I46" s="57">
        <f t="shared" si="5"/>
        <v>-6765434</v>
      </c>
      <c r="J46" s="57">
        <f t="shared" si="5"/>
        <v>3703357</v>
      </c>
      <c r="K46" s="57">
        <f t="shared" si="5"/>
        <v>-3596496</v>
      </c>
      <c r="L46" s="57">
        <f t="shared" si="5"/>
        <v>18660753</v>
      </c>
      <c r="M46" s="57">
        <f t="shared" si="5"/>
        <v>-5288299</v>
      </c>
      <c r="N46" s="57">
        <f t="shared" si="5"/>
        <v>9775958</v>
      </c>
      <c r="O46" s="57">
        <f t="shared" si="5"/>
        <v>-5240037</v>
      </c>
      <c r="P46" s="57">
        <f t="shared" si="5"/>
        <v>-6613538</v>
      </c>
      <c r="Q46" s="57">
        <f t="shared" si="5"/>
        <v>12460566</v>
      </c>
      <c r="R46" s="57">
        <f t="shared" si="5"/>
        <v>606991</v>
      </c>
      <c r="S46" s="57">
        <f t="shared" si="5"/>
        <v>-3081039</v>
      </c>
      <c r="T46" s="57">
        <f t="shared" si="5"/>
        <v>-2478551</v>
      </c>
      <c r="U46" s="57">
        <f t="shared" si="5"/>
        <v>3098127</v>
      </c>
      <c r="V46" s="57">
        <f t="shared" si="5"/>
        <v>-2461463</v>
      </c>
      <c r="W46" s="57">
        <f t="shared" si="5"/>
        <v>11624843</v>
      </c>
      <c r="X46" s="57">
        <f t="shared" si="5"/>
        <v>33567097</v>
      </c>
      <c r="Y46" s="57">
        <f t="shared" si="5"/>
        <v>-21942254</v>
      </c>
      <c r="Z46" s="58">
        <f>+IF(X46&lt;&gt;0,+(Y46/X46)*100,0)</f>
        <v>-65.36833971671724</v>
      </c>
      <c r="AA46" s="55">
        <f>SUM(AA44:AA45)</f>
        <v>37159932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33105061</v>
      </c>
      <c r="D48" s="71">
        <f>SUM(D46:D47)</f>
        <v>0</v>
      </c>
      <c r="E48" s="72">
        <f t="shared" si="6"/>
        <v>33567101</v>
      </c>
      <c r="F48" s="73">
        <f t="shared" si="6"/>
        <v>37159932</v>
      </c>
      <c r="G48" s="73">
        <f t="shared" si="6"/>
        <v>23850108</v>
      </c>
      <c r="H48" s="74">
        <f t="shared" si="6"/>
        <v>-13381317</v>
      </c>
      <c r="I48" s="74">
        <f t="shared" si="6"/>
        <v>-6765434</v>
      </c>
      <c r="J48" s="74">
        <f t="shared" si="6"/>
        <v>3703357</v>
      </c>
      <c r="K48" s="74">
        <f t="shared" si="6"/>
        <v>-3596496</v>
      </c>
      <c r="L48" s="74">
        <f t="shared" si="6"/>
        <v>18660753</v>
      </c>
      <c r="M48" s="73">
        <f t="shared" si="6"/>
        <v>-5288299</v>
      </c>
      <c r="N48" s="73">
        <f t="shared" si="6"/>
        <v>9775958</v>
      </c>
      <c r="O48" s="74">
        <f t="shared" si="6"/>
        <v>-5240037</v>
      </c>
      <c r="P48" s="74">
        <f t="shared" si="6"/>
        <v>-6613538</v>
      </c>
      <c r="Q48" s="74">
        <f t="shared" si="6"/>
        <v>12460566</v>
      </c>
      <c r="R48" s="74">
        <f t="shared" si="6"/>
        <v>606991</v>
      </c>
      <c r="S48" s="74">
        <f t="shared" si="6"/>
        <v>-3081039</v>
      </c>
      <c r="T48" s="73">
        <f t="shared" si="6"/>
        <v>-2478551</v>
      </c>
      <c r="U48" s="73">
        <f t="shared" si="6"/>
        <v>3098127</v>
      </c>
      <c r="V48" s="74">
        <f t="shared" si="6"/>
        <v>-2461463</v>
      </c>
      <c r="W48" s="74">
        <f t="shared" si="6"/>
        <v>11624843</v>
      </c>
      <c r="X48" s="74">
        <f t="shared" si="6"/>
        <v>33567097</v>
      </c>
      <c r="Y48" s="74">
        <f t="shared" si="6"/>
        <v>-21942254</v>
      </c>
      <c r="Z48" s="75">
        <f>+IF(X48&lt;&gt;0,+(Y48/X48)*100,0)</f>
        <v>-65.36833971671724</v>
      </c>
      <c r="AA48" s="76">
        <f>SUM(AA46:AA47)</f>
        <v>37159932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285392425</v>
      </c>
      <c r="D5" s="6">
        <v>0</v>
      </c>
      <c r="E5" s="7">
        <v>302252040</v>
      </c>
      <c r="F5" s="8">
        <v>302252040</v>
      </c>
      <c r="G5" s="8">
        <v>25235973</v>
      </c>
      <c r="H5" s="8">
        <v>24818396</v>
      </c>
      <c r="I5" s="8">
        <v>24872848</v>
      </c>
      <c r="J5" s="8">
        <v>74927217</v>
      </c>
      <c r="K5" s="8">
        <v>25703304</v>
      </c>
      <c r="L5" s="8">
        <v>26185440</v>
      </c>
      <c r="M5" s="8">
        <v>25466245</v>
      </c>
      <c r="N5" s="8">
        <v>77354989</v>
      </c>
      <c r="O5" s="8">
        <v>23508121</v>
      </c>
      <c r="P5" s="8">
        <v>21733109</v>
      </c>
      <c r="Q5" s="8">
        <v>23212419</v>
      </c>
      <c r="R5" s="8">
        <v>68453649</v>
      </c>
      <c r="S5" s="8">
        <v>24899212</v>
      </c>
      <c r="T5" s="8">
        <v>25326803</v>
      </c>
      <c r="U5" s="8">
        <v>25592112</v>
      </c>
      <c r="V5" s="8">
        <v>75818127</v>
      </c>
      <c r="W5" s="8">
        <v>296553982</v>
      </c>
      <c r="X5" s="8">
        <v>302252040</v>
      </c>
      <c r="Y5" s="8">
        <v>-5698058</v>
      </c>
      <c r="Z5" s="2">
        <v>-1.89</v>
      </c>
      <c r="AA5" s="6">
        <v>302252040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775070851</v>
      </c>
      <c r="F7" s="8">
        <v>703000000</v>
      </c>
      <c r="G7" s="8">
        <v>66053434</v>
      </c>
      <c r="H7" s="8">
        <v>57737986</v>
      </c>
      <c r="I7" s="8">
        <v>59303116</v>
      </c>
      <c r="J7" s="8">
        <v>183094536</v>
      </c>
      <c r="K7" s="8">
        <v>57408328</v>
      </c>
      <c r="L7" s="8">
        <v>58784521</v>
      </c>
      <c r="M7" s="8">
        <v>56306294</v>
      </c>
      <c r="N7" s="8">
        <v>172499143</v>
      </c>
      <c r="O7" s="8">
        <v>54143205</v>
      </c>
      <c r="P7" s="8">
        <v>41385910</v>
      </c>
      <c r="Q7" s="8">
        <v>47021388</v>
      </c>
      <c r="R7" s="8">
        <v>142550503</v>
      </c>
      <c r="S7" s="8">
        <v>54241867</v>
      </c>
      <c r="T7" s="8">
        <v>53418804</v>
      </c>
      <c r="U7" s="8">
        <v>51502256</v>
      </c>
      <c r="V7" s="8">
        <v>159162927</v>
      </c>
      <c r="W7" s="8">
        <v>657307109</v>
      </c>
      <c r="X7" s="8">
        <v>775070851</v>
      </c>
      <c r="Y7" s="8">
        <v>-117763742</v>
      </c>
      <c r="Z7" s="2">
        <v>-15.19</v>
      </c>
      <c r="AA7" s="6">
        <v>703000000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279545529</v>
      </c>
      <c r="F8" s="8">
        <v>234000000</v>
      </c>
      <c r="G8" s="8">
        <v>19493032</v>
      </c>
      <c r="H8" s="8">
        <v>19307931</v>
      </c>
      <c r="I8" s="8">
        <v>17173329</v>
      </c>
      <c r="J8" s="8">
        <v>55974292</v>
      </c>
      <c r="K8" s="8">
        <v>22439513</v>
      </c>
      <c r="L8" s="8">
        <v>21314014</v>
      </c>
      <c r="M8" s="8">
        <v>18344627</v>
      </c>
      <c r="N8" s="8">
        <v>62098154</v>
      </c>
      <c r="O8" s="8">
        <v>18348565</v>
      </c>
      <c r="P8" s="8">
        <v>19500631</v>
      </c>
      <c r="Q8" s="8">
        <v>13401711</v>
      </c>
      <c r="R8" s="8">
        <v>51250907</v>
      </c>
      <c r="S8" s="8">
        <v>22749764</v>
      </c>
      <c r="T8" s="8">
        <v>16488449</v>
      </c>
      <c r="U8" s="8">
        <v>16696921</v>
      </c>
      <c r="V8" s="8">
        <v>55935134</v>
      </c>
      <c r="W8" s="8">
        <v>225258487</v>
      </c>
      <c r="X8" s="8">
        <v>279545529</v>
      </c>
      <c r="Y8" s="8">
        <v>-54287042</v>
      </c>
      <c r="Z8" s="2">
        <v>-19.42</v>
      </c>
      <c r="AA8" s="6">
        <v>234000000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66163477</v>
      </c>
      <c r="F9" s="8">
        <v>50000000</v>
      </c>
      <c r="G9" s="8">
        <v>4075767</v>
      </c>
      <c r="H9" s="8">
        <v>3574882</v>
      </c>
      <c r="I9" s="8">
        <v>3945654</v>
      </c>
      <c r="J9" s="8">
        <v>11596303</v>
      </c>
      <c r="K9" s="8">
        <v>4228145</v>
      </c>
      <c r="L9" s="8">
        <v>3556768</v>
      </c>
      <c r="M9" s="8">
        <v>4737061</v>
      </c>
      <c r="N9" s="8">
        <v>12521974</v>
      </c>
      <c r="O9" s="8">
        <v>4775808</v>
      </c>
      <c r="P9" s="8">
        <v>4246039</v>
      </c>
      <c r="Q9" s="8">
        <v>3356986</v>
      </c>
      <c r="R9" s="8">
        <v>12378833</v>
      </c>
      <c r="S9" s="8">
        <v>4705919</v>
      </c>
      <c r="T9" s="8">
        <v>3567945</v>
      </c>
      <c r="U9" s="8">
        <v>4271380</v>
      </c>
      <c r="V9" s="8">
        <v>12545244</v>
      </c>
      <c r="W9" s="8">
        <v>49042354</v>
      </c>
      <c r="X9" s="8">
        <v>66163477</v>
      </c>
      <c r="Y9" s="8">
        <v>-17121123</v>
      </c>
      <c r="Z9" s="2">
        <v>-25.88</v>
      </c>
      <c r="AA9" s="6">
        <v>50000000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60959351</v>
      </c>
      <c r="F10" s="26">
        <v>58000000</v>
      </c>
      <c r="G10" s="26">
        <v>4838214</v>
      </c>
      <c r="H10" s="26">
        <v>4829265</v>
      </c>
      <c r="I10" s="26">
        <v>4830084</v>
      </c>
      <c r="J10" s="26">
        <v>14497563</v>
      </c>
      <c r="K10" s="26">
        <v>4839562</v>
      </c>
      <c r="L10" s="26">
        <v>4839680</v>
      </c>
      <c r="M10" s="26">
        <v>4842894</v>
      </c>
      <c r="N10" s="26">
        <v>14522136</v>
      </c>
      <c r="O10" s="26">
        <v>4813957</v>
      </c>
      <c r="P10" s="26">
        <v>4776729</v>
      </c>
      <c r="Q10" s="26">
        <v>4566476</v>
      </c>
      <c r="R10" s="26">
        <v>14157162</v>
      </c>
      <c r="S10" s="26">
        <v>4798865</v>
      </c>
      <c r="T10" s="26">
        <v>4832984</v>
      </c>
      <c r="U10" s="26">
        <v>4827933</v>
      </c>
      <c r="V10" s="26">
        <v>14459782</v>
      </c>
      <c r="W10" s="26">
        <v>57636643</v>
      </c>
      <c r="X10" s="26">
        <v>60959351</v>
      </c>
      <c r="Y10" s="26">
        <v>-3322708</v>
      </c>
      <c r="Z10" s="27">
        <v>-5.45</v>
      </c>
      <c r="AA10" s="28">
        <v>58000000</v>
      </c>
    </row>
    <row r="11" spans="1:27" ht="13.5">
      <c r="A11" s="25" t="s">
        <v>38</v>
      </c>
      <c r="B11" s="29"/>
      <c r="C11" s="6">
        <v>884984196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17132411</v>
      </c>
      <c r="D12" s="6">
        <v>0</v>
      </c>
      <c r="E12" s="7">
        <v>20019517</v>
      </c>
      <c r="F12" s="8">
        <v>20019504</v>
      </c>
      <c r="G12" s="8">
        <v>579260</v>
      </c>
      <c r="H12" s="8">
        <v>495969</v>
      </c>
      <c r="I12" s="8">
        <v>1101227</v>
      </c>
      <c r="J12" s="8">
        <v>2176456</v>
      </c>
      <c r="K12" s="8">
        <v>828658</v>
      </c>
      <c r="L12" s="8">
        <v>2020466</v>
      </c>
      <c r="M12" s="8">
        <v>711179</v>
      </c>
      <c r="N12" s="8">
        <v>3560303</v>
      </c>
      <c r="O12" s="8">
        <v>575027</v>
      </c>
      <c r="P12" s="8">
        <v>1475206</v>
      </c>
      <c r="Q12" s="8">
        <v>460053</v>
      </c>
      <c r="R12" s="8">
        <v>2510286</v>
      </c>
      <c r="S12" s="8">
        <v>1256122</v>
      </c>
      <c r="T12" s="8">
        <v>739993</v>
      </c>
      <c r="U12" s="8">
        <v>2020413</v>
      </c>
      <c r="V12" s="8">
        <v>4016528</v>
      </c>
      <c r="W12" s="8">
        <v>12263573</v>
      </c>
      <c r="X12" s="8">
        <v>20019517</v>
      </c>
      <c r="Y12" s="8">
        <v>-7755944</v>
      </c>
      <c r="Z12" s="2">
        <v>-38.74</v>
      </c>
      <c r="AA12" s="6">
        <v>20019504</v>
      </c>
    </row>
    <row r="13" spans="1:27" ht="13.5">
      <c r="A13" s="23" t="s">
        <v>40</v>
      </c>
      <c r="B13" s="29"/>
      <c r="C13" s="6">
        <v>30546748</v>
      </c>
      <c r="D13" s="6">
        <v>0</v>
      </c>
      <c r="E13" s="7">
        <v>23000000</v>
      </c>
      <c r="F13" s="8">
        <v>23000000</v>
      </c>
      <c r="G13" s="8">
        <v>-994504</v>
      </c>
      <c r="H13" s="8">
        <v>-493542</v>
      </c>
      <c r="I13" s="8">
        <v>1940753</v>
      </c>
      <c r="J13" s="8">
        <v>452707</v>
      </c>
      <c r="K13" s="8">
        <v>4119914</v>
      </c>
      <c r="L13" s="8">
        <v>0</v>
      </c>
      <c r="M13" s="8">
        <v>3014279</v>
      </c>
      <c r="N13" s="8">
        <v>7134193</v>
      </c>
      <c r="O13" s="8">
        <v>925520</v>
      </c>
      <c r="P13" s="8">
        <v>0</v>
      </c>
      <c r="Q13" s="8">
        <v>2906883</v>
      </c>
      <c r="R13" s="8">
        <v>3832403</v>
      </c>
      <c r="S13" s="8">
        <v>3602883</v>
      </c>
      <c r="T13" s="8">
        <v>1221951</v>
      </c>
      <c r="U13" s="8">
        <v>18847137</v>
      </c>
      <c r="V13" s="8">
        <v>23671971</v>
      </c>
      <c r="W13" s="8">
        <v>35091274</v>
      </c>
      <c r="X13" s="8">
        <v>23000000</v>
      </c>
      <c r="Y13" s="8">
        <v>12091274</v>
      </c>
      <c r="Z13" s="2">
        <v>52.57</v>
      </c>
      <c r="AA13" s="6">
        <v>23000000</v>
      </c>
    </row>
    <row r="14" spans="1:27" ht="13.5">
      <c r="A14" s="23" t="s">
        <v>41</v>
      </c>
      <c r="B14" s="29"/>
      <c r="C14" s="6">
        <v>51302423</v>
      </c>
      <c r="D14" s="6">
        <v>0</v>
      </c>
      <c r="E14" s="7">
        <v>30000000</v>
      </c>
      <c r="F14" s="8">
        <v>30000000</v>
      </c>
      <c r="G14" s="8">
        <v>4033905</v>
      </c>
      <c r="H14" s="8">
        <v>4147517</v>
      </c>
      <c r="I14" s="8">
        <v>-209457</v>
      </c>
      <c r="J14" s="8">
        <v>7971965</v>
      </c>
      <c r="K14" s="8">
        <v>4173999</v>
      </c>
      <c r="L14" s="8">
        <v>4586840</v>
      </c>
      <c r="M14" s="8">
        <v>4278881</v>
      </c>
      <c r="N14" s="8">
        <v>13039720</v>
      </c>
      <c r="O14" s="8">
        <v>4054251</v>
      </c>
      <c r="P14" s="8">
        <v>4343574</v>
      </c>
      <c r="Q14" s="8">
        <v>3742305</v>
      </c>
      <c r="R14" s="8">
        <v>12140130</v>
      </c>
      <c r="S14" s="8">
        <v>3614178</v>
      </c>
      <c r="T14" s="8">
        <v>4447293</v>
      </c>
      <c r="U14" s="8">
        <v>4584391</v>
      </c>
      <c r="V14" s="8">
        <v>12645862</v>
      </c>
      <c r="W14" s="8">
        <v>45797677</v>
      </c>
      <c r="X14" s="8">
        <v>30000000</v>
      </c>
      <c r="Y14" s="8">
        <v>15797677</v>
      </c>
      <c r="Z14" s="2">
        <v>52.66</v>
      </c>
      <c r="AA14" s="6">
        <v>30000000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12346564</v>
      </c>
      <c r="D16" s="6">
        <v>0</v>
      </c>
      <c r="E16" s="7">
        <v>10752559</v>
      </c>
      <c r="F16" s="8">
        <v>10752559</v>
      </c>
      <c r="G16" s="8">
        <v>180787</v>
      </c>
      <c r="H16" s="8">
        <v>109664</v>
      </c>
      <c r="I16" s="8">
        <v>91437</v>
      </c>
      <c r="J16" s="8">
        <v>381888</v>
      </c>
      <c r="K16" s="8">
        <v>137675</v>
      </c>
      <c r="L16" s="8">
        <v>185709</v>
      </c>
      <c r="M16" s="8">
        <v>328742</v>
      </c>
      <c r="N16" s="8">
        <v>652126</v>
      </c>
      <c r="O16" s="8">
        <v>201685</v>
      </c>
      <c r="P16" s="8">
        <v>169757</v>
      </c>
      <c r="Q16" s="8">
        <v>161803</v>
      </c>
      <c r="R16" s="8">
        <v>533245</v>
      </c>
      <c r="S16" s="8">
        <v>252727</v>
      </c>
      <c r="T16" s="8">
        <v>321773</v>
      </c>
      <c r="U16" s="8">
        <v>283380</v>
      </c>
      <c r="V16" s="8">
        <v>857880</v>
      </c>
      <c r="W16" s="8">
        <v>2425139</v>
      </c>
      <c r="X16" s="8">
        <v>10752559</v>
      </c>
      <c r="Y16" s="8">
        <v>-8327420</v>
      </c>
      <c r="Z16" s="2">
        <v>-77.45</v>
      </c>
      <c r="AA16" s="6">
        <v>10752559</v>
      </c>
    </row>
    <row r="17" spans="1:27" ht="13.5">
      <c r="A17" s="23" t="s">
        <v>44</v>
      </c>
      <c r="B17" s="29"/>
      <c r="C17" s="6">
        <v>8909042</v>
      </c>
      <c r="D17" s="6">
        <v>0</v>
      </c>
      <c r="E17" s="7">
        <v>9027441</v>
      </c>
      <c r="F17" s="8">
        <v>9027438</v>
      </c>
      <c r="G17" s="8">
        <v>891830</v>
      </c>
      <c r="H17" s="8">
        <v>855347</v>
      </c>
      <c r="I17" s="8">
        <v>669368</v>
      </c>
      <c r="J17" s="8">
        <v>2416545</v>
      </c>
      <c r="K17" s="8">
        <v>785388</v>
      </c>
      <c r="L17" s="8">
        <v>702147</v>
      </c>
      <c r="M17" s="8">
        <v>642737</v>
      </c>
      <c r="N17" s="8">
        <v>2130272</v>
      </c>
      <c r="O17" s="8">
        <v>767725</v>
      </c>
      <c r="P17" s="8">
        <v>763193</v>
      </c>
      <c r="Q17" s="8">
        <v>975660</v>
      </c>
      <c r="R17" s="8">
        <v>2506578</v>
      </c>
      <c r="S17" s="8">
        <v>651582</v>
      </c>
      <c r="T17" s="8">
        <v>781794</v>
      </c>
      <c r="U17" s="8">
        <v>708738</v>
      </c>
      <c r="V17" s="8">
        <v>2142114</v>
      </c>
      <c r="W17" s="8">
        <v>9195509</v>
      </c>
      <c r="X17" s="8">
        <v>9027441</v>
      </c>
      <c r="Y17" s="8">
        <v>168068</v>
      </c>
      <c r="Z17" s="2">
        <v>1.86</v>
      </c>
      <c r="AA17" s="6">
        <v>9027438</v>
      </c>
    </row>
    <row r="18" spans="1:27" ht="13.5">
      <c r="A18" s="25" t="s">
        <v>45</v>
      </c>
      <c r="B18" s="24"/>
      <c r="C18" s="6">
        <v>16039967</v>
      </c>
      <c r="D18" s="6">
        <v>0</v>
      </c>
      <c r="E18" s="7">
        <v>15656200</v>
      </c>
      <c r="F18" s="8">
        <v>15656200</v>
      </c>
      <c r="G18" s="8">
        <v>186278</v>
      </c>
      <c r="H18" s="8">
        <v>153213</v>
      </c>
      <c r="I18" s="8">
        <v>121593</v>
      </c>
      <c r="J18" s="8">
        <v>461084</v>
      </c>
      <c r="K18" s="8">
        <v>168831</v>
      </c>
      <c r="L18" s="8">
        <v>140403</v>
      </c>
      <c r="M18" s="8">
        <v>7460587</v>
      </c>
      <c r="N18" s="8">
        <v>7769821</v>
      </c>
      <c r="O18" s="8">
        <v>143520</v>
      </c>
      <c r="P18" s="8">
        <v>146649</v>
      </c>
      <c r="Q18" s="8">
        <v>164831</v>
      </c>
      <c r="R18" s="8">
        <v>455000</v>
      </c>
      <c r="S18" s="8">
        <v>158166</v>
      </c>
      <c r="T18" s="8">
        <v>136923</v>
      </c>
      <c r="U18" s="8">
        <v>6627133</v>
      </c>
      <c r="V18" s="8">
        <v>6922222</v>
      </c>
      <c r="W18" s="8">
        <v>15608127</v>
      </c>
      <c r="X18" s="8">
        <v>15656200</v>
      </c>
      <c r="Y18" s="8">
        <v>-48073</v>
      </c>
      <c r="Z18" s="2">
        <v>-0.31</v>
      </c>
      <c r="AA18" s="6">
        <v>15656200</v>
      </c>
    </row>
    <row r="19" spans="1:27" ht="13.5">
      <c r="A19" s="23" t="s">
        <v>46</v>
      </c>
      <c r="B19" s="29"/>
      <c r="C19" s="6">
        <v>516199287</v>
      </c>
      <c r="D19" s="6">
        <v>0</v>
      </c>
      <c r="E19" s="7">
        <v>556489000</v>
      </c>
      <c r="F19" s="8">
        <v>558631000</v>
      </c>
      <c r="G19" s="8">
        <v>184220000</v>
      </c>
      <c r="H19" s="8">
        <v>2514000</v>
      </c>
      <c r="I19" s="8">
        <v>0</v>
      </c>
      <c r="J19" s="8">
        <v>186734000</v>
      </c>
      <c r="K19" s="8">
        <v>0</v>
      </c>
      <c r="L19" s="8">
        <v>0</v>
      </c>
      <c r="M19" s="8">
        <v>151562000</v>
      </c>
      <c r="N19" s="8">
        <v>151562000</v>
      </c>
      <c r="O19" s="8">
        <v>1462200</v>
      </c>
      <c r="P19" s="8">
        <v>2376000</v>
      </c>
      <c r="Q19" s="8">
        <v>123446000</v>
      </c>
      <c r="R19" s="8">
        <v>127284200</v>
      </c>
      <c r="S19" s="8">
        <v>0</v>
      </c>
      <c r="T19" s="8">
        <v>0</v>
      </c>
      <c r="U19" s="8">
        <v>58980490</v>
      </c>
      <c r="V19" s="8">
        <v>58980490</v>
      </c>
      <c r="W19" s="8">
        <v>524560690</v>
      </c>
      <c r="X19" s="8">
        <v>556489000</v>
      </c>
      <c r="Y19" s="8">
        <v>-31928310</v>
      </c>
      <c r="Z19" s="2">
        <v>-5.74</v>
      </c>
      <c r="AA19" s="6">
        <v>558631000</v>
      </c>
    </row>
    <row r="20" spans="1:27" ht="13.5">
      <c r="A20" s="23" t="s">
        <v>47</v>
      </c>
      <c r="B20" s="29"/>
      <c r="C20" s="6">
        <v>110096226</v>
      </c>
      <c r="D20" s="6">
        <v>0</v>
      </c>
      <c r="E20" s="7">
        <v>26963039</v>
      </c>
      <c r="F20" s="26">
        <v>163788259</v>
      </c>
      <c r="G20" s="26">
        <v>1603407</v>
      </c>
      <c r="H20" s="26">
        <v>2036652</v>
      </c>
      <c r="I20" s="26">
        <v>1379573</v>
      </c>
      <c r="J20" s="26">
        <v>5019632</v>
      </c>
      <c r="K20" s="26">
        <v>800390</v>
      </c>
      <c r="L20" s="26">
        <v>1837660</v>
      </c>
      <c r="M20" s="26">
        <v>907183</v>
      </c>
      <c r="N20" s="26">
        <v>3545233</v>
      </c>
      <c r="O20" s="26">
        <v>40540</v>
      </c>
      <c r="P20" s="26">
        <v>748581</v>
      </c>
      <c r="Q20" s="26">
        <v>6258581</v>
      </c>
      <c r="R20" s="26">
        <v>7047702</v>
      </c>
      <c r="S20" s="26">
        <v>1784565</v>
      </c>
      <c r="T20" s="26">
        <v>2013902</v>
      </c>
      <c r="U20" s="26">
        <v>2923876</v>
      </c>
      <c r="V20" s="26">
        <v>6722343</v>
      </c>
      <c r="W20" s="26">
        <v>22334910</v>
      </c>
      <c r="X20" s="26">
        <v>26963088</v>
      </c>
      <c r="Y20" s="26">
        <v>-4628178</v>
      </c>
      <c r="Z20" s="27">
        <v>-17.16</v>
      </c>
      <c r="AA20" s="28">
        <v>163788259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52200000</v>
      </c>
      <c r="F21" s="8">
        <v>22200000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76580</v>
      </c>
      <c r="T21" s="8">
        <v>78555</v>
      </c>
      <c r="U21" s="8">
        <v>0</v>
      </c>
      <c r="V21" s="8">
        <v>155135</v>
      </c>
      <c r="W21" s="30">
        <v>155135</v>
      </c>
      <c r="X21" s="8">
        <v>52200000</v>
      </c>
      <c r="Y21" s="8">
        <v>-52044865</v>
      </c>
      <c r="Z21" s="2">
        <v>-99.7</v>
      </c>
      <c r="AA21" s="6">
        <v>22200000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1932949289</v>
      </c>
      <c r="D22" s="33">
        <f>SUM(D5:D21)</f>
        <v>0</v>
      </c>
      <c r="E22" s="34">
        <f t="shared" si="0"/>
        <v>2228099004</v>
      </c>
      <c r="F22" s="35">
        <f t="shared" si="0"/>
        <v>2200327000</v>
      </c>
      <c r="G22" s="35">
        <f t="shared" si="0"/>
        <v>310397383</v>
      </c>
      <c r="H22" s="35">
        <f t="shared" si="0"/>
        <v>120087280</v>
      </c>
      <c r="I22" s="35">
        <f t="shared" si="0"/>
        <v>115219525</v>
      </c>
      <c r="J22" s="35">
        <f t="shared" si="0"/>
        <v>545704188</v>
      </c>
      <c r="K22" s="35">
        <f t="shared" si="0"/>
        <v>125633707</v>
      </c>
      <c r="L22" s="35">
        <f t="shared" si="0"/>
        <v>124153648</v>
      </c>
      <c r="M22" s="35">
        <f t="shared" si="0"/>
        <v>278602709</v>
      </c>
      <c r="N22" s="35">
        <f t="shared" si="0"/>
        <v>528390064</v>
      </c>
      <c r="O22" s="35">
        <f t="shared" si="0"/>
        <v>113760124</v>
      </c>
      <c r="P22" s="35">
        <f t="shared" si="0"/>
        <v>101665378</v>
      </c>
      <c r="Q22" s="35">
        <f t="shared" si="0"/>
        <v>229675096</v>
      </c>
      <c r="R22" s="35">
        <f t="shared" si="0"/>
        <v>445100598</v>
      </c>
      <c r="S22" s="35">
        <f t="shared" si="0"/>
        <v>122792430</v>
      </c>
      <c r="T22" s="35">
        <f t="shared" si="0"/>
        <v>113377169</v>
      </c>
      <c r="U22" s="35">
        <f t="shared" si="0"/>
        <v>197866160</v>
      </c>
      <c r="V22" s="35">
        <f t="shared" si="0"/>
        <v>434035759</v>
      </c>
      <c r="W22" s="35">
        <f t="shared" si="0"/>
        <v>1953230609</v>
      </c>
      <c r="X22" s="35">
        <f t="shared" si="0"/>
        <v>2228099053</v>
      </c>
      <c r="Y22" s="35">
        <f t="shared" si="0"/>
        <v>-274868444</v>
      </c>
      <c r="Z22" s="36">
        <f>+IF(X22&lt;&gt;0,+(Y22/X22)*100,0)</f>
        <v>-12.33645531287787</v>
      </c>
      <c r="AA22" s="33">
        <f>SUM(AA5:AA21)</f>
        <v>2200327000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456579238</v>
      </c>
      <c r="D25" s="6">
        <v>0</v>
      </c>
      <c r="E25" s="7">
        <v>504000000</v>
      </c>
      <c r="F25" s="8">
        <v>504000000</v>
      </c>
      <c r="G25" s="8">
        <v>39645427</v>
      </c>
      <c r="H25" s="8">
        <v>39471510</v>
      </c>
      <c r="I25" s="8">
        <v>39891322</v>
      </c>
      <c r="J25" s="8">
        <v>119008259</v>
      </c>
      <c r="K25" s="8">
        <v>40821419</v>
      </c>
      <c r="L25" s="8">
        <v>40143187</v>
      </c>
      <c r="M25" s="8">
        <v>42509747</v>
      </c>
      <c r="N25" s="8">
        <v>123474353</v>
      </c>
      <c r="O25" s="8">
        <v>41635754</v>
      </c>
      <c r="P25" s="8">
        <v>39498029</v>
      </c>
      <c r="Q25" s="8">
        <v>40920564</v>
      </c>
      <c r="R25" s="8">
        <v>122054347</v>
      </c>
      <c r="S25" s="8">
        <v>41608662</v>
      </c>
      <c r="T25" s="8">
        <v>42091819</v>
      </c>
      <c r="U25" s="8">
        <v>44683698</v>
      </c>
      <c r="V25" s="8">
        <v>128384179</v>
      </c>
      <c r="W25" s="8">
        <v>492921138</v>
      </c>
      <c r="X25" s="8">
        <v>504000000</v>
      </c>
      <c r="Y25" s="8">
        <v>-11078862</v>
      </c>
      <c r="Z25" s="2">
        <v>-2.2</v>
      </c>
      <c r="AA25" s="6">
        <v>504000000</v>
      </c>
    </row>
    <row r="26" spans="1:27" ht="13.5">
      <c r="A26" s="25" t="s">
        <v>52</v>
      </c>
      <c r="B26" s="24"/>
      <c r="C26" s="6">
        <v>24042773</v>
      </c>
      <c r="D26" s="6">
        <v>0</v>
      </c>
      <c r="E26" s="7">
        <v>25410000</v>
      </c>
      <c r="F26" s="8">
        <v>25410000</v>
      </c>
      <c r="G26" s="8">
        <v>1721382</v>
      </c>
      <c r="H26" s="8">
        <v>1727915</v>
      </c>
      <c r="I26" s="8">
        <v>2005828</v>
      </c>
      <c r="J26" s="8">
        <v>5455125</v>
      </c>
      <c r="K26" s="8">
        <v>2003976</v>
      </c>
      <c r="L26" s="8">
        <v>2313485</v>
      </c>
      <c r="M26" s="8">
        <v>2002331</v>
      </c>
      <c r="N26" s="8">
        <v>6319792</v>
      </c>
      <c r="O26" s="8">
        <v>2001506</v>
      </c>
      <c r="P26" s="8">
        <v>1666736</v>
      </c>
      <c r="Q26" s="8">
        <v>2354529</v>
      </c>
      <c r="R26" s="8">
        <v>6022771</v>
      </c>
      <c r="S26" s="8">
        <v>2627626</v>
      </c>
      <c r="T26" s="8">
        <v>1968897</v>
      </c>
      <c r="U26" s="8">
        <v>2098884</v>
      </c>
      <c r="V26" s="8">
        <v>6695407</v>
      </c>
      <c r="W26" s="8">
        <v>24493095</v>
      </c>
      <c r="X26" s="8">
        <v>25410000</v>
      </c>
      <c r="Y26" s="8">
        <v>-916905</v>
      </c>
      <c r="Z26" s="2">
        <v>-3.61</v>
      </c>
      <c r="AA26" s="6">
        <v>25410000</v>
      </c>
    </row>
    <row r="27" spans="1:27" ht="13.5">
      <c r="A27" s="25" t="s">
        <v>53</v>
      </c>
      <c r="B27" s="24"/>
      <c r="C27" s="6">
        <v>193867475</v>
      </c>
      <c r="D27" s="6">
        <v>0</v>
      </c>
      <c r="E27" s="7">
        <v>50000000</v>
      </c>
      <c r="F27" s="8">
        <v>50000000</v>
      </c>
      <c r="G27" s="8">
        <v>4166667</v>
      </c>
      <c r="H27" s="8">
        <v>4359237</v>
      </c>
      <c r="I27" s="8">
        <v>4166667</v>
      </c>
      <c r="J27" s="8">
        <v>12692571</v>
      </c>
      <c r="K27" s="8">
        <v>0</v>
      </c>
      <c r="L27" s="8">
        <v>4166667</v>
      </c>
      <c r="M27" s="8">
        <v>4166667</v>
      </c>
      <c r="N27" s="8">
        <v>8333334</v>
      </c>
      <c r="O27" s="8">
        <v>5491364</v>
      </c>
      <c r="P27" s="8">
        <v>5491365</v>
      </c>
      <c r="Q27" s="8">
        <v>5491366</v>
      </c>
      <c r="R27" s="8">
        <v>16474095</v>
      </c>
      <c r="S27" s="8">
        <v>4166667</v>
      </c>
      <c r="T27" s="8">
        <v>4166666</v>
      </c>
      <c r="U27" s="8">
        <v>4166667</v>
      </c>
      <c r="V27" s="8">
        <v>12500000</v>
      </c>
      <c r="W27" s="8">
        <v>50000000</v>
      </c>
      <c r="X27" s="8">
        <v>50000000</v>
      </c>
      <c r="Y27" s="8">
        <v>0</v>
      </c>
      <c r="Z27" s="2">
        <v>0</v>
      </c>
      <c r="AA27" s="6">
        <v>50000000</v>
      </c>
    </row>
    <row r="28" spans="1:27" ht="13.5">
      <c r="A28" s="25" t="s">
        <v>54</v>
      </c>
      <c r="B28" s="24"/>
      <c r="C28" s="6">
        <v>449693160</v>
      </c>
      <c r="D28" s="6">
        <v>0</v>
      </c>
      <c r="E28" s="7">
        <v>266000001</v>
      </c>
      <c r="F28" s="8">
        <v>205000000</v>
      </c>
      <c r="G28" s="8">
        <v>22166664</v>
      </c>
      <c r="H28" s="8">
        <v>22166664</v>
      </c>
      <c r="I28" s="8">
        <v>22166664</v>
      </c>
      <c r="J28" s="8">
        <v>66499992</v>
      </c>
      <c r="K28" s="8">
        <v>26333331</v>
      </c>
      <c r="L28" s="8">
        <v>22166663</v>
      </c>
      <c r="M28" s="8">
        <v>22166664</v>
      </c>
      <c r="N28" s="8">
        <v>70666658</v>
      </c>
      <c r="O28" s="8">
        <v>22166663</v>
      </c>
      <c r="P28" s="8">
        <v>9966671</v>
      </c>
      <c r="Q28" s="8">
        <v>17999998</v>
      </c>
      <c r="R28" s="8">
        <v>50133332</v>
      </c>
      <c r="S28" s="8">
        <v>8850000</v>
      </c>
      <c r="T28" s="8">
        <v>8541667</v>
      </c>
      <c r="U28" s="8">
        <v>308351</v>
      </c>
      <c r="V28" s="8">
        <v>17700018</v>
      </c>
      <c r="W28" s="8">
        <v>205000000</v>
      </c>
      <c r="X28" s="8">
        <v>266000000</v>
      </c>
      <c r="Y28" s="8">
        <v>-61000000</v>
      </c>
      <c r="Z28" s="2">
        <v>-22.93</v>
      </c>
      <c r="AA28" s="6">
        <v>205000000</v>
      </c>
    </row>
    <row r="29" spans="1:27" ht="13.5">
      <c r="A29" s="25" t="s">
        <v>55</v>
      </c>
      <c r="B29" s="24"/>
      <c r="C29" s="6">
        <v>26317073</v>
      </c>
      <c r="D29" s="6">
        <v>0</v>
      </c>
      <c r="E29" s="7">
        <v>23747000</v>
      </c>
      <c r="F29" s="8">
        <v>23747000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12957041</v>
      </c>
      <c r="N29" s="8">
        <v>12957041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12307495</v>
      </c>
      <c r="V29" s="8">
        <v>12307495</v>
      </c>
      <c r="W29" s="8">
        <v>25264536</v>
      </c>
      <c r="X29" s="8">
        <v>23747000</v>
      </c>
      <c r="Y29" s="8">
        <v>1517536</v>
      </c>
      <c r="Z29" s="2">
        <v>6.39</v>
      </c>
      <c r="AA29" s="6">
        <v>23747000</v>
      </c>
    </row>
    <row r="30" spans="1:27" ht="13.5">
      <c r="A30" s="25" t="s">
        <v>56</v>
      </c>
      <c r="B30" s="24"/>
      <c r="C30" s="6">
        <v>619152841</v>
      </c>
      <c r="D30" s="6">
        <v>0</v>
      </c>
      <c r="E30" s="7">
        <v>698000000</v>
      </c>
      <c r="F30" s="8">
        <v>698000000</v>
      </c>
      <c r="G30" s="8">
        <v>78844261</v>
      </c>
      <c r="H30" s="8">
        <v>74527141</v>
      </c>
      <c r="I30" s="8">
        <v>44116344</v>
      </c>
      <c r="J30" s="8">
        <v>197487746</v>
      </c>
      <c r="K30" s="8">
        <v>48490448</v>
      </c>
      <c r="L30" s="8">
        <v>50160615</v>
      </c>
      <c r="M30" s="8">
        <v>51759188</v>
      </c>
      <c r="N30" s="8">
        <v>150410251</v>
      </c>
      <c r="O30" s="8">
        <v>62660597</v>
      </c>
      <c r="P30" s="8">
        <v>49375477</v>
      </c>
      <c r="Q30" s="8">
        <v>49239810</v>
      </c>
      <c r="R30" s="8">
        <v>161275884</v>
      </c>
      <c r="S30" s="8">
        <v>47333173</v>
      </c>
      <c r="T30" s="8">
        <v>45043066</v>
      </c>
      <c r="U30" s="8">
        <v>73301441</v>
      </c>
      <c r="V30" s="8">
        <v>165677680</v>
      </c>
      <c r="W30" s="8">
        <v>674851561</v>
      </c>
      <c r="X30" s="8">
        <v>698000000</v>
      </c>
      <c r="Y30" s="8">
        <v>-23148439</v>
      </c>
      <c r="Z30" s="2">
        <v>-3.32</v>
      </c>
      <c r="AA30" s="6">
        <v>698000000</v>
      </c>
    </row>
    <row r="31" spans="1:27" ht="13.5">
      <c r="A31" s="25" t="s">
        <v>57</v>
      </c>
      <c r="B31" s="24"/>
      <c r="C31" s="6">
        <v>115940765</v>
      </c>
      <c r="D31" s="6">
        <v>0</v>
      </c>
      <c r="E31" s="7">
        <v>170000000</v>
      </c>
      <c r="F31" s="8">
        <v>170600000</v>
      </c>
      <c r="G31" s="8">
        <v>2759768</v>
      </c>
      <c r="H31" s="8">
        <v>8028472</v>
      </c>
      <c r="I31" s="8">
        <v>9813969</v>
      </c>
      <c r="J31" s="8">
        <v>20602209</v>
      </c>
      <c r="K31" s="8">
        <v>15085115</v>
      </c>
      <c r="L31" s="8">
        <v>13025067</v>
      </c>
      <c r="M31" s="8">
        <v>19101752</v>
      </c>
      <c r="N31" s="8">
        <v>47211934</v>
      </c>
      <c r="O31" s="8">
        <v>7988361</v>
      </c>
      <c r="P31" s="8">
        <v>11977284</v>
      </c>
      <c r="Q31" s="8">
        <v>13723641</v>
      </c>
      <c r="R31" s="8">
        <v>33689286</v>
      </c>
      <c r="S31" s="8">
        <v>11865408</v>
      </c>
      <c r="T31" s="8">
        <v>14919566</v>
      </c>
      <c r="U31" s="8">
        <v>26493208</v>
      </c>
      <c r="V31" s="8">
        <v>53278182</v>
      </c>
      <c r="W31" s="8">
        <v>154781611</v>
      </c>
      <c r="X31" s="8">
        <v>170000000</v>
      </c>
      <c r="Y31" s="8">
        <v>-15218389</v>
      </c>
      <c r="Z31" s="2">
        <v>-8.95</v>
      </c>
      <c r="AA31" s="6">
        <v>170600000</v>
      </c>
    </row>
    <row r="32" spans="1:27" ht="13.5">
      <c r="A32" s="25" t="s">
        <v>58</v>
      </c>
      <c r="B32" s="24"/>
      <c r="C32" s="6">
        <v>66780428</v>
      </c>
      <c r="D32" s="6">
        <v>0</v>
      </c>
      <c r="E32" s="7">
        <v>75854000</v>
      </c>
      <c r="F32" s="8">
        <v>75754000</v>
      </c>
      <c r="G32" s="8">
        <v>-64795</v>
      </c>
      <c r="H32" s="8">
        <v>8069227</v>
      </c>
      <c r="I32" s="8">
        <v>4115190</v>
      </c>
      <c r="J32" s="8">
        <v>12119622</v>
      </c>
      <c r="K32" s="8">
        <v>9781033</v>
      </c>
      <c r="L32" s="8">
        <v>6316922</v>
      </c>
      <c r="M32" s="8">
        <v>6453015</v>
      </c>
      <c r="N32" s="8">
        <v>22550970</v>
      </c>
      <c r="O32" s="8">
        <v>6362828</v>
      </c>
      <c r="P32" s="8">
        <v>2557735</v>
      </c>
      <c r="Q32" s="8">
        <v>4344651</v>
      </c>
      <c r="R32" s="8">
        <v>13265214</v>
      </c>
      <c r="S32" s="8">
        <v>3415504</v>
      </c>
      <c r="T32" s="8">
        <v>4077404</v>
      </c>
      <c r="U32" s="8">
        <v>11755543</v>
      </c>
      <c r="V32" s="8">
        <v>19248451</v>
      </c>
      <c r="W32" s="8">
        <v>67184257</v>
      </c>
      <c r="X32" s="8">
        <v>75854000</v>
      </c>
      <c r="Y32" s="8">
        <v>-8669743</v>
      </c>
      <c r="Z32" s="2">
        <v>-11.43</v>
      </c>
      <c r="AA32" s="6">
        <v>75754000</v>
      </c>
    </row>
    <row r="33" spans="1:27" ht="13.5">
      <c r="A33" s="25" t="s">
        <v>59</v>
      </c>
      <c r="B33" s="24"/>
      <c r="C33" s="6">
        <v>6940000</v>
      </c>
      <c r="D33" s="6">
        <v>0</v>
      </c>
      <c r="E33" s="7">
        <v>5240000</v>
      </c>
      <c r="F33" s="8">
        <v>6740000</v>
      </c>
      <c r="G33" s="8">
        <v>2520000</v>
      </c>
      <c r="H33" s="8">
        <v>0</v>
      </c>
      <c r="I33" s="8">
        <v>40000</v>
      </c>
      <c r="J33" s="8">
        <v>2560000</v>
      </c>
      <c r="K33" s="8">
        <v>20000</v>
      </c>
      <c r="L33" s="8">
        <v>2520000</v>
      </c>
      <c r="M33" s="8">
        <v>20000</v>
      </c>
      <c r="N33" s="8">
        <v>2560000</v>
      </c>
      <c r="O33" s="8">
        <v>20000</v>
      </c>
      <c r="P33" s="8">
        <v>20000</v>
      </c>
      <c r="Q33" s="8">
        <v>1520000</v>
      </c>
      <c r="R33" s="8">
        <v>1560000</v>
      </c>
      <c r="S33" s="8">
        <v>20000</v>
      </c>
      <c r="T33" s="8">
        <v>20000</v>
      </c>
      <c r="U33" s="8">
        <v>20000</v>
      </c>
      <c r="V33" s="8">
        <v>60000</v>
      </c>
      <c r="W33" s="8">
        <v>6740000</v>
      </c>
      <c r="X33" s="8">
        <v>5240000</v>
      </c>
      <c r="Y33" s="8">
        <v>1500000</v>
      </c>
      <c r="Z33" s="2">
        <v>28.63</v>
      </c>
      <c r="AA33" s="6">
        <v>6740000</v>
      </c>
    </row>
    <row r="34" spans="1:27" ht="13.5">
      <c r="A34" s="25" t="s">
        <v>60</v>
      </c>
      <c r="B34" s="24"/>
      <c r="C34" s="6">
        <v>304374098</v>
      </c>
      <c r="D34" s="6">
        <v>0</v>
      </c>
      <c r="E34" s="7">
        <v>327460000</v>
      </c>
      <c r="F34" s="8">
        <v>353676000</v>
      </c>
      <c r="G34" s="8">
        <v>10269473</v>
      </c>
      <c r="H34" s="8">
        <v>22929421</v>
      </c>
      <c r="I34" s="8">
        <v>46811321</v>
      </c>
      <c r="J34" s="8">
        <v>80010215</v>
      </c>
      <c r="K34" s="8">
        <v>25800221</v>
      </c>
      <c r="L34" s="8">
        <v>23048691</v>
      </c>
      <c r="M34" s="8">
        <v>38470060</v>
      </c>
      <c r="N34" s="8">
        <v>87318972</v>
      </c>
      <c r="O34" s="8">
        <v>29663309</v>
      </c>
      <c r="P34" s="8">
        <v>27022916</v>
      </c>
      <c r="Q34" s="8">
        <v>31716041</v>
      </c>
      <c r="R34" s="8">
        <v>88402266</v>
      </c>
      <c r="S34" s="8">
        <v>20388902</v>
      </c>
      <c r="T34" s="8">
        <v>36000415</v>
      </c>
      <c r="U34" s="8">
        <v>77665151</v>
      </c>
      <c r="V34" s="8">
        <v>134054468</v>
      </c>
      <c r="W34" s="8">
        <v>389785921</v>
      </c>
      <c r="X34" s="8">
        <v>327460000</v>
      </c>
      <c r="Y34" s="8">
        <v>62325921</v>
      </c>
      <c r="Z34" s="2">
        <v>19.03</v>
      </c>
      <c r="AA34" s="6">
        <v>353676000</v>
      </c>
    </row>
    <row r="35" spans="1:27" ht="13.5">
      <c r="A35" s="23" t="s">
        <v>61</v>
      </c>
      <c r="B35" s="29"/>
      <c r="C35" s="6">
        <v>55898532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2319586383</v>
      </c>
      <c r="D36" s="33">
        <f>SUM(D25:D35)</f>
        <v>0</v>
      </c>
      <c r="E36" s="34">
        <f t="shared" si="1"/>
        <v>2145711001</v>
      </c>
      <c r="F36" s="35">
        <f t="shared" si="1"/>
        <v>2112927000</v>
      </c>
      <c r="G36" s="35">
        <f t="shared" si="1"/>
        <v>162028847</v>
      </c>
      <c r="H36" s="35">
        <f t="shared" si="1"/>
        <v>181279587</v>
      </c>
      <c r="I36" s="35">
        <f t="shared" si="1"/>
        <v>173127305</v>
      </c>
      <c r="J36" s="35">
        <f t="shared" si="1"/>
        <v>516435739</v>
      </c>
      <c r="K36" s="35">
        <f t="shared" si="1"/>
        <v>168335543</v>
      </c>
      <c r="L36" s="35">
        <f t="shared" si="1"/>
        <v>163861297</v>
      </c>
      <c r="M36" s="35">
        <f t="shared" si="1"/>
        <v>199606465</v>
      </c>
      <c r="N36" s="35">
        <f t="shared" si="1"/>
        <v>531803305</v>
      </c>
      <c r="O36" s="35">
        <f t="shared" si="1"/>
        <v>177990382</v>
      </c>
      <c r="P36" s="35">
        <f t="shared" si="1"/>
        <v>147576213</v>
      </c>
      <c r="Q36" s="35">
        <f t="shared" si="1"/>
        <v>167310600</v>
      </c>
      <c r="R36" s="35">
        <f t="shared" si="1"/>
        <v>492877195</v>
      </c>
      <c r="S36" s="35">
        <f t="shared" si="1"/>
        <v>140275942</v>
      </c>
      <c r="T36" s="35">
        <f t="shared" si="1"/>
        <v>156829500</v>
      </c>
      <c r="U36" s="35">
        <f t="shared" si="1"/>
        <v>252800438</v>
      </c>
      <c r="V36" s="35">
        <f t="shared" si="1"/>
        <v>549905880</v>
      </c>
      <c r="W36" s="35">
        <f t="shared" si="1"/>
        <v>2091022119</v>
      </c>
      <c r="X36" s="35">
        <f t="shared" si="1"/>
        <v>2145711000</v>
      </c>
      <c r="Y36" s="35">
        <f t="shared" si="1"/>
        <v>-54688881</v>
      </c>
      <c r="Z36" s="36">
        <f>+IF(X36&lt;&gt;0,+(Y36/X36)*100,0)</f>
        <v>-2.548753350288086</v>
      </c>
      <c r="AA36" s="33">
        <f>SUM(AA25:AA35)</f>
        <v>2112927000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-386637094</v>
      </c>
      <c r="D38" s="46">
        <f>+D22-D36</f>
        <v>0</v>
      </c>
      <c r="E38" s="47">
        <f t="shared" si="2"/>
        <v>82388003</v>
      </c>
      <c r="F38" s="48">
        <f t="shared" si="2"/>
        <v>87400000</v>
      </c>
      <c r="G38" s="48">
        <f t="shared" si="2"/>
        <v>148368536</v>
      </c>
      <c r="H38" s="48">
        <f t="shared" si="2"/>
        <v>-61192307</v>
      </c>
      <c r="I38" s="48">
        <f t="shared" si="2"/>
        <v>-57907780</v>
      </c>
      <c r="J38" s="48">
        <f t="shared" si="2"/>
        <v>29268449</v>
      </c>
      <c r="K38" s="48">
        <f t="shared" si="2"/>
        <v>-42701836</v>
      </c>
      <c r="L38" s="48">
        <f t="shared" si="2"/>
        <v>-39707649</v>
      </c>
      <c r="M38" s="48">
        <f t="shared" si="2"/>
        <v>78996244</v>
      </c>
      <c r="N38" s="48">
        <f t="shared" si="2"/>
        <v>-3413241</v>
      </c>
      <c r="O38" s="48">
        <f t="shared" si="2"/>
        <v>-64230258</v>
      </c>
      <c r="P38" s="48">
        <f t="shared" si="2"/>
        <v>-45910835</v>
      </c>
      <c r="Q38" s="48">
        <f t="shared" si="2"/>
        <v>62364496</v>
      </c>
      <c r="R38" s="48">
        <f t="shared" si="2"/>
        <v>-47776597</v>
      </c>
      <c r="S38" s="48">
        <f t="shared" si="2"/>
        <v>-17483512</v>
      </c>
      <c r="T38" s="48">
        <f t="shared" si="2"/>
        <v>-43452331</v>
      </c>
      <c r="U38" s="48">
        <f t="shared" si="2"/>
        <v>-54934278</v>
      </c>
      <c r="V38" s="48">
        <f t="shared" si="2"/>
        <v>-115870121</v>
      </c>
      <c r="W38" s="48">
        <f t="shared" si="2"/>
        <v>-137791510</v>
      </c>
      <c r="X38" s="48">
        <f>IF(F22=F36,0,X22-X36)</f>
        <v>82388053</v>
      </c>
      <c r="Y38" s="48">
        <f t="shared" si="2"/>
        <v>-220179563</v>
      </c>
      <c r="Z38" s="49">
        <f>+IF(X38&lt;&gt;0,+(Y38/X38)*100,0)</f>
        <v>-267.2469550894715</v>
      </c>
      <c r="AA38" s="46">
        <f>+AA22-AA36</f>
        <v>87400000</v>
      </c>
    </row>
    <row r="39" spans="1:27" ht="13.5">
      <c r="A39" s="23" t="s">
        <v>64</v>
      </c>
      <c r="B39" s="29"/>
      <c r="C39" s="6">
        <v>350188424</v>
      </c>
      <c r="D39" s="6">
        <v>0</v>
      </c>
      <c r="E39" s="7">
        <v>436799000</v>
      </c>
      <c r="F39" s="8">
        <v>700469900</v>
      </c>
      <c r="G39" s="8">
        <v>170414398</v>
      </c>
      <c r="H39" s="8">
        <v>0</v>
      </c>
      <c r="I39" s="8">
        <v>0</v>
      </c>
      <c r="J39" s="8">
        <v>170414398</v>
      </c>
      <c r="K39" s="8">
        <v>0</v>
      </c>
      <c r="L39" s="8">
        <v>0</v>
      </c>
      <c r="M39" s="8">
        <v>149659000</v>
      </c>
      <c r="N39" s="8">
        <v>149659000</v>
      </c>
      <c r="O39" s="8">
        <v>6674444</v>
      </c>
      <c r="P39" s="8">
        <v>11002000</v>
      </c>
      <c r="Q39" s="8">
        <v>232514000</v>
      </c>
      <c r="R39" s="8">
        <v>250190444</v>
      </c>
      <c r="S39" s="8">
        <v>0</v>
      </c>
      <c r="T39" s="8">
        <v>0</v>
      </c>
      <c r="U39" s="8">
        <v>9080119</v>
      </c>
      <c r="V39" s="8">
        <v>9080119</v>
      </c>
      <c r="W39" s="8">
        <v>579343961</v>
      </c>
      <c r="X39" s="8">
        <v>436799000</v>
      </c>
      <c r="Y39" s="8">
        <v>142544961</v>
      </c>
      <c r="Z39" s="2">
        <v>32.63</v>
      </c>
      <c r="AA39" s="6">
        <v>700469900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-36448670</v>
      </c>
      <c r="D42" s="55">
        <f>SUM(D38:D41)</f>
        <v>0</v>
      </c>
      <c r="E42" s="56">
        <f t="shared" si="3"/>
        <v>519187003</v>
      </c>
      <c r="F42" s="57">
        <f t="shared" si="3"/>
        <v>787869900</v>
      </c>
      <c r="G42" s="57">
        <f t="shared" si="3"/>
        <v>318782934</v>
      </c>
      <c r="H42" s="57">
        <f t="shared" si="3"/>
        <v>-61192307</v>
      </c>
      <c r="I42" s="57">
        <f t="shared" si="3"/>
        <v>-57907780</v>
      </c>
      <c r="J42" s="57">
        <f t="shared" si="3"/>
        <v>199682847</v>
      </c>
      <c r="K42" s="57">
        <f t="shared" si="3"/>
        <v>-42701836</v>
      </c>
      <c r="L42" s="57">
        <f t="shared" si="3"/>
        <v>-39707649</v>
      </c>
      <c r="M42" s="57">
        <f t="shared" si="3"/>
        <v>228655244</v>
      </c>
      <c r="N42" s="57">
        <f t="shared" si="3"/>
        <v>146245759</v>
      </c>
      <c r="O42" s="57">
        <f t="shared" si="3"/>
        <v>-57555814</v>
      </c>
      <c r="P42" s="57">
        <f t="shared" si="3"/>
        <v>-34908835</v>
      </c>
      <c r="Q42" s="57">
        <f t="shared" si="3"/>
        <v>294878496</v>
      </c>
      <c r="R42" s="57">
        <f t="shared" si="3"/>
        <v>202413847</v>
      </c>
      <c r="S42" s="57">
        <f t="shared" si="3"/>
        <v>-17483512</v>
      </c>
      <c r="T42" s="57">
        <f t="shared" si="3"/>
        <v>-43452331</v>
      </c>
      <c r="U42" s="57">
        <f t="shared" si="3"/>
        <v>-45854159</v>
      </c>
      <c r="V42" s="57">
        <f t="shared" si="3"/>
        <v>-106790002</v>
      </c>
      <c r="W42" s="57">
        <f t="shared" si="3"/>
        <v>441552451</v>
      </c>
      <c r="X42" s="57">
        <f t="shared" si="3"/>
        <v>519187053</v>
      </c>
      <c r="Y42" s="57">
        <f t="shared" si="3"/>
        <v>-77634602</v>
      </c>
      <c r="Z42" s="58">
        <f>+IF(X42&lt;&gt;0,+(Y42/X42)*100,0)</f>
        <v>-14.953108239392094</v>
      </c>
      <c r="AA42" s="55">
        <f>SUM(AA38:AA41)</f>
        <v>787869900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-36448670</v>
      </c>
      <c r="D44" s="63">
        <f>+D42-D43</f>
        <v>0</v>
      </c>
      <c r="E44" s="64">
        <f t="shared" si="4"/>
        <v>519187003</v>
      </c>
      <c r="F44" s="65">
        <f t="shared" si="4"/>
        <v>787869900</v>
      </c>
      <c r="G44" s="65">
        <f t="shared" si="4"/>
        <v>318782934</v>
      </c>
      <c r="H44" s="65">
        <f t="shared" si="4"/>
        <v>-61192307</v>
      </c>
      <c r="I44" s="65">
        <f t="shared" si="4"/>
        <v>-57907780</v>
      </c>
      <c r="J44" s="65">
        <f t="shared" si="4"/>
        <v>199682847</v>
      </c>
      <c r="K44" s="65">
        <f t="shared" si="4"/>
        <v>-42701836</v>
      </c>
      <c r="L44" s="65">
        <f t="shared" si="4"/>
        <v>-39707649</v>
      </c>
      <c r="M44" s="65">
        <f t="shared" si="4"/>
        <v>228655244</v>
      </c>
      <c r="N44" s="65">
        <f t="shared" si="4"/>
        <v>146245759</v>
      </c>
      <c r="O44" s="65">
        <f t="shared" si="4"/>
        <v>-57555814</v>
      </c>
      <c r="P44" s="65">
        <f t="shared" si="4"/>
        <v>-34908835</v>
      </c>
      <c r="Q44" s="65">
        <f t="shared" si="4"/>
        <v>294878496</v>
      </c>
      <c r="R44" s="65">
        <f t="shared" si="4"/>
        <v>202413847</v>
      </c>
      <c r="S44" s="65">
        <f t="shared" si="4"/>
        <v>-17483512</v>
      </c>
      <c r="T44" s="65">
        <f t="shared" si="4"/>
        <v>-43452331</v>
      </c>
      <c r="U44" s="65">
        <f t="shared" si="4"/>
        <v>-45854159</v>
      </c>
      <c r="V44" s="65">
        <f t="shared" si="4"/>
        <v>-106790002</v>
      </c>
      <c r="W44" s="65">
        <f t="shared" si="4"/>
        <v>441552451</v>
      </c>
      <c r="X44" s="65">
        <f t="shared" si="4"/>
        <v>519187053</v>
      </c>
      <c r="Y44" s="65">
        <f t="shared" si="4"/>
        <v>-77634602</v>
      </c>
      <c r="Z44" s="66">
        <f>+IF(X44&lt;&gt;0,+(Y44/X44)*100,0)</f>
        <v>-14.953108239392094</v>
      </c>
      <c r="AA44" s="63">
        <f>+AA42-AA43</f>
        <v>787869900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-36448670</v>
      </c>
      <c r="D46" s="55">
        <f>SUM(D44:D45)</f>
        <v>0</v>
      </c>
      <c r="E46" s="56">
        <f t="shared" si="5"/>
        <v>519187003</v>
      </c>
      <c r="F46" s="57">
        <f t="shared" si="5"/>
        <v>787869900</v>
      </c>
      <c r="G46" s="57">
        <f t="shared" si="5"/>
        <v>318782934</v>
      </c>
      <c r="H46" s="57">
        <f t="shared" si="5"/>
        <v>-61192307</v>
      </c>
      <c r="I46" s="57">
        <f t="shared" si="5"/>
        <v>-57907780</v>
      </c>
      <c r="J46" s="57">
        <f t="shared" si="5"/>
        <v>199682847</v>
      </c>
      <c r="K46" s="57">
        <f t="shared" si="5"/>
        <v>-42701836</v>
      </c>
      <c r="L46" s="57">
        <f t="shared" si="5"/>
        <v>-39707649</v>
      </c>
      <c r="M46" s="57">
        <f t="shared" si="5"/>
        <v>228655244</v>
      </c>
      <c r="N46" s="57">
        <f t="shared" si="5"/>
        <v>146245759</v>
      </c>
      <c r="O46" s="57">
        <f t="shared" si="5"/>
        <v>-57555814</v>
      </c>
      <c r="P46" s="57">
        <f t="shared" si="5"/>
        <v>-34908835</v>
      </c>
      <c r="Q46" s="57">
        <f t="shared" si="5"/>
        <v>294878496</v>
      </c>
      <c r="R46" s="57">
        <f t="shared" si="5"/>
        <v>202413847</v>
      </c>
      <c r="S46" s="57">
        <f t="shared" si="5"/>
        <v>-17483512</v>
      </c>
      <c r="T46" s="57">
        <f t="shared" si="5"/>
        <v>-43452331</v>
      </c>
      <c r="U46" s="57">
        <f t="shared" si="5"/>
        <v>-45854159</v>
      </c>
      <c r="V46" s="57">
        <f t="shared" si="5"/>
        <v>-106790002</v>
      </c>
      <c r="W46" s="57">
        <f t="shared" si="5"/>
        <v>441552451</v>
      </c>
      <c r="X46" s="57">
        <f t="shared" si="5"/>
        <v>519187053</v>
      </c>
      <c r="Y46" s="57">
        <f t="shared" si="5"/>
        <v>-77634602</v>
      </c>
      <c r="Z46" s="58">
        <f>+IF(X46&lt;&gt;0,+(Y46/X46)*100,0)</f>
        <v>-14.953108239392094</v>
      </c>
      <c r="AA46" s="55">
        <f>SUM(AA44:AA45)</f>
        <v>787869900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-36448670</v>
      </c>
      <c r="D48" s="71">
        <f>SUM(D46:D47)</f>
        <v>0</v>
      </c>
      <c r="E48" s="72">
        <f t="shared" si="6"/>
        <v>519187003</v>
      </c>
      <c r="F48" s="73">
        <f t="shared" si="6"/>
        <v>787869900</v>
      </c>
      <c r="G48" s="73">
        <f t="shared" si="6"/>
        <v>318782934</v>
      </c>
      <c r="H48" s="74">
        <f t="shared" si="6"/>
        <v>-61192307</v>
      </c>
      <c r="I48" s="74">
        <f t="shared" si="6"/>
        <v>-57907780</v>
      </c>
      <c r="J48" s="74">
        <f t="shared" si="6"/>
        <v>199682847</v>
      </c>
      <c r="K48" s="74">
        <f t="shared" si="6"/>
        <v>-42701836</v>
      </c>
      <c r="L48" s="74">
        <f t="shared" si="6"/>
        <v>-39707649</v>
      </c>
      <c r="M48" s="73">
        <f t="shared" si="6"/>
        <v>228655244</v>
      </c>
      <c r="N48" s="73">
        <f t="shared" si="6"/>
        <v>146245759</v>
      </c>
      <c r="O48" s="74">
        <f t="shared" si="6"/>
        <v>-57555814</v>
      </c>
      <c r="P48" s="74">
        <f t="shared" si="6"/>
        <v>-34908835</v>
      </c>
      <c r="Q48" s="74">
        <f t="shared" si="6"/>
        <v>294878496</v>
      </c>
      <c r="R48" s="74">
        <f t="shared" si="6"/>
        <v>202413847</v>
      </c>
      <c r="S48" s="74">
        <f t="shared" si="6"/>
        <v>-17483512</v>
      </c>
      <c r="T48" s="73">
        <f t="shared" si="6"/>
        <v>-43452331</v>
      </c>
      <c r="U48" s="73">
        <f t="shared" si="6"/>
        <v>-45854159</v>
      </c>
      <c r="V48" s="74">
        <f t="shared" si="6"/>
        <v>-106790002</v>
      </c>
      <c r="W48" s="74">
        <f t="shared" si="6"/>
        <v>441552451</v>
      </c>
      <c r="X48" s="74">
        <f t="shared" si="6"/>
        <v>519187053</v>
      </c>
      <c r="Y48" s="74">
        <f t="shared" si="6"/>
        <v>-77634602</v>
      </c>
      <c r="Z48" s="75">
        <f>+IF(X48&lt;&gt;0,+(Y48/X48)*100,0)</f>
        <v>-14.953108239392094</v>
      </c>
      <c r="AA48" s="76">
        <f>SUM(AA46:AA47)</f>
        <v>787869900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29800577</v>
      </c>
      <c r="D8" s="6">
        <v>0</v>
      </c>
      <c r="E8" s="7">
        <v>41130000</v>
      </c>
      <c r="F8" s="8">
        <v>32863958</v>
      </c>
      <c r="G8" s="8">
        <v>1863567</v>
      </c>
      <c r="H8" s="8">
        <v>4086470</v>
      </c>
      <c r="I8" s="8">
        <v>2621615</v>
      </c>
      <c r="J8" s="8">
        <v>8571652</v>
      </c>
      <c r="K8" s="8">
        <v>-1459000</v>
      </c>
      <c r="L8" s="8">
        <v>0</v>
      </c>
      <c r="M8" s="8">
        <v>2612728</v>
      </c>
      <c r="N8" s="8">
        <v>1153728</v>
      </c>
      <c r="O8" s="8">
        <v>2691433</v>
      </c>
      <c r="P8" s="8">
        <v>0</v>
      </c>
      <c r="Q8" s="8">
        <v>9470114</v>
      </c>
      <c r="R8" s="8">
        <v>12161547</v>
      </c>
      <c r="S8" s="8">
        <v>1979000</v>
      </c>
      <c r="T8" s="8">
        <v>2451395</v>
      </c>
      <c r="U8" s="8">
        <v>2882091</v>
      </c>
      <c r="V8" s="8">
        <v>7312486</v>
      </c>
      <c r="W8" s="8">
        <v>29199413</v>
      </c>
      <c r="X8" s="8">
        <v>41130352</v>
      </c>
      <c r="Y8" s="8">
        <v>-11930939</v>
      </c>
      <c r="Z8" s="2">
        <v>-29.01</v>
      </c>
      <c r="AA8" s="6">
        <v>32863958</v>
      </c>
    </row>
    <row r="9" spans="1:27" ht="13.5">
      <c r="A9" s="25" t="s">
        <v>36</v>
      </c>
      <c r="B9" s="24"/>
      <c r="C9" s="6">
        <v>7738175</v>
      </c>
      <c r="D9" s="6">
        <v>0</v>
      </c>
      <c r="E9" s="7">
        <v>0</v>
      </c>
      <c r="F9" s="8">
        <v>8266394</v>
      </c>
      <c r="G9" s="8">
        <v>676648</v>
      </c>
      <c r="H9" s="8">
        <v>806881</v>
      </c>
      <c r="I9" s="8">
        <v>764274</v>
      </c>
      <c r="J9" s="8">
        <v>2247803</v>
      </c>
      <c r="K9" s="8">
        <v>770000</v>
      </c>
      <c r="L9" s="8">
        <v>0</v>
      </c>
      <c r="M9" s="8">
        <v>737646</v>
      </c>
      <c r="N9" s="8">
        <v>1507646</v>
      </c>
      <c r="O9" s="8">
        <v>746211</v>
      </c>
      <c r="P9" s="8">
        <v>0</v>
      </c>
      <c r="Q9" s="8">
        <v>1361764</v>
      </c>
      <c r="R9" s="8">
        <v>2107975</v>
      </c>
      <c r="S9" s="8">
        <v>1595095</v>
      </c>
      <c r="T9" s="8">
        <v>765970</v>
      </c>
      <c r="U9" s="8">
        <v>788139</v>
      </c>
      <c r="V9" s="8">
        <v>3149204</v>
      </c>
      <c r="W9" s="8">
        <v>9012628</v>
      </c>
      <c r="X9" s="8"/>
      <c r="Y9" s="8">
        <v>9012628</v>
      </c>
      <c r="Z9" s="2">
        <v>0</v>
      </c>
      <c r="AA9" s="6">
        <v>8266394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10787018</v>
      </c>
      <c r="D13" s="6">
        <v>0</v>
      </c>
      <c r="E13" s="7">
        <v>7000000</v>
      </c>
      <c r="F13" s="8">
        <v>7000000</v>
      </c>
      <c r="G13" s="8">
        <v>0</v>
      </c>
      <c r="H13" s="8">
        <v>0</v>
      </c>
      <c r="I13" s="8">
        <v>0</v>
      </c>
      <c r="J13" s="8">
        <v>0</v>
      </c>
      <c r="K13" s="8">
        <v>1865000</v>
      </c>
      <c r="L13" s="8">
        <v>0</v>
      </c>
      <c r="M13" s="8">
        <v>1770410</v>
      </c>
      <c r="N13" s="8">
        <v>3635410</v>
      </c>
      <c r="O13" s="8">
        <v>0</v>
      </c>
      <c r="P13" s="8">
        <v>0</v>
      </c>
      <c r="Q13" s="8">
        <v>1040633</v>
      </c>
      <c r="R13" s="8">
        <v>1040633</v>
      </c>
      <c r="S13" s="8">
        <v>1939499</v>
      </c>
      <c r="T13" s="8">
        <v>1363011</v>
      </c>
      <c r="U13" s="8">
        <v>1363011</v>
      </c>
      <c r="V13" s="8">
        <v>4665521</v>
      </c>
      <c r="W13" s="8">
        <v>9341564</v>
      </c>
      <c r="X13" s="8">
        <v>6999996</v>
      </c>
      <c r="Y13" s="8">
        <v>2341568</v>
      </c>
      <c r="Z13" s="2">
        <v>33.45</v>
      </c>
      <c r="AA13" s="6">
        <v>7000000</v>
      </c>
    </row>
    <row r="14" spans="1:27" ht="13.5">
      <c r="A14" s="23" t="s">
        <v>41</v>
      </c>
      <c r="B14" s="29"/>
      <c r="C14" s="6">
        <v>7513733</v>
      </c>
      <c r="D14" s="6">
        <v>0</v>
      </c>
      <c r="E14" s="7">
        <v>6000000</v>
      </c>
      <c r="F14" s="8">
        <v>3500300</v>
      </c>
      <c r="G14" s="8">
        <v>225763</v>
      </c>
      <c r="H14" s="8">
        <v>206022</v>
      </c>
      <c r="I14" s="8">
        <v>211701</v>
      </c>
      <c r="J14" s="8">
        <v>643486</v>
      </c>
      <c r="K14" s="8">
        <v>-127000</v>
      </c>
      <c r="L14" s="8">
        <v>0</v>
      </c>
      <c r="M14" s="8">
        <v>447319</v>
      </c>
      <c r="N14" s="8">
        <v>320319</v>
      </c>
      <c r="O14" s="8">
        <v>465961</v>
      </c>
      <c r="P14" s="8">
        <v>0</v>
      </c>
      <c r="Q14" s="8">
        <v>1223960</v>
      </c>
      <c r="R14" s="8">
        <v>1689921</v>
      </c>
      <c r="S14" s="8">
        <v>977194</v>
      </c>
      <c r="T14" s="8">
        <v>519753</v>
      </c>
      <c r="U14" s="8">
        <v>526138</v>
      </c>
      <c r="V14" s="8">
        <v>2023085</v>
      </c>
      <c r="W14" s="8">
        <v>4676811</v>
      </c>
      <c r="X14" s="8">
        <v>6000000</v>
      </c>
      <c r="Y14" s="8">
        <v>-1323189</v>
      </c>
      <c r="Z14" s="2">
        <v>-22.05</v>
      </c>
      <c r="AA14" s="6">
        <v>3500300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410684795</v>
      </c>
      <c r="D19" s="6">
        <v>0</v>
      </c>
      <c r="E19" s="7">
        <v>573875000</v>
      </c>
      <c r="F19" s="8">
        <v>547435000</v>
      </c>
      <c r="G19" s="8">
        <v>185017879</v>
      </c>
      <c r="H19" s="8">
        <v>0</v>
      </c>
      <c r="I19" s="8">
        <v>0</v>
      </c>
      <c r="J19" s="8">
        <v>185017879</v>
      </c>
      <c r="K19" s="8">
        <v>2021000</v>
      </c>
      <c r="L19" s="8">
        <v>0</v>
      </c>
      <c r="M19" s="8">
        <v>284663</v>
      </c>
      <c r="N19" s="8">
        <v>2305663</v>
      </c>
      <c r="O19" s="8">
        <v>305649</v>
      </c>
      <c r="P19" s="8">
        <v>710747</v>
      </c>
      <c r="Q19" s="8">
        <v>201261411</v>
      </c>
      <c r="R19" s="8">
        <v>202277807</v>
      </c>
      <c r="S19" s="8">
        <v>476729</v>
      </c>
      <c r="T19" s="8">
        <v>78236313</v>
      </c>
      <c r="U19" s="8">
        <v>80980724</v>
      </c>
      <c r="V19" s="8">
        <v>159693766</v>
      </c>
      <c r="W19" s="8">
        <v>549295115</v>
      </c>
      <c r="X19" s="8">
        <v>573873000</v>
      </c>
      <c r="Y19" s="8">
        <v>-24577885</v>
      </c>
      <c r="Z19" s="2">
        <v>-4.28</v>
      </c>
      <c r="AA19" s="6">
        <v>547435000</v>
      </c>
    </row>
    <row r="20" spans="1:27" ht="13.5">
      <c r="A20" s="23" t="s">
        <v>47</v>
      </c>
      <c r="B20" s="29"/>
      <c r="C20" s="6">
        <v>2482707</v>
      </c>
      <c r="D20" s="6">
        <v>0</v>
      </c>
      <c r="E20" s="7">
        <v>48578000</v>
      </c>
      <c r="F20" s="26">
        <v>178829300</v>
      </c>
      <c r="G20" s="26">
        <v>225073</v>
      </c>
      <c r="H20" s="26">
        <v>731800</v>
      </c>
      <c r="I20" s="26">
        <v>28334</v>
      </c>
      <c r="J20" s="26">
        <v>985207</v>
      </c>
      <c r="K20" s="26">
        <v>207000</v>
      </c>
      <c r="L20" s="26">
        <v>0</v>
      </c>
      <c r="M20" s="26">
        <v>156900</v>
      </c>
      <c r="N20" s="26">
        <v>363900</v>
      </c>
      <c r="O20" s="26">
        <v>463417</v>
      </c>
      <c r="P20" s="26">
        <v>356653</v>
      </c>
      <c r="Q20" s="26">
        <v>67294308</v>
      </c>
      <c r="R20" s="26">
        <v>68114378</v>
      </c>
      <c r="S20" s="26">
        <v>475658</v>
      </c>
      <c r="T20" s="26">
        <v>164233</v>
      </c>
      <c r="U20" s="26">
        <v>657477</v>
      </c>
      <c r="V20" s="26">
        <v>1297368</v>
      </c>
      <c r="W20" s="26">
        <v>70760853</v>
      </c>
      <c r="X20" s="26">
        <v>48578290</v>
      </c>
      <c r="Y20" s="26">
        <v>22182563</v>
      </c>
      <c r="Z20" s="27">
        <v>45.66</v>
      </c>
      <c r="AA20" s="28">
        <v>178829300</v>
      </c>
    </row>
    <row r="21" spans="1:27" ht="13.5">
      <c r="A21" s="23" t="s">
        <v>48</v>
      </c>
      <c r="B21" s="29"/>
      <c r="C21" s="6">
        <v>353355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469360360</v>
      </c>
      <c r="D22" s="33">
        <f>SUM(D5:D21)</f>
        <v>0</v>
      </c>
      <c r="E22" s="34">
        <f t="shared" si="0"/>
        <v>676583000</v>
      </c>
      <c r="F22" s="35">
        <f t="shared" si="0"/>
        <v>777894952</v>
      </c>
      <c r="G22" s="35">
        <f t="shared" si="0"/>
        <v>188008930</v>
      </c>
      <c r="H22" s="35">
        <f t="shared" si="0"/>
        <v>5831173</v>
      </c>
      <c r="I22" s="35">
        <f t="shared" si="0"/>
        <v>3625924</v>
      </c>
      <c r="J22" s="35">
        <f t="shared" si="0"/>
        <v>197466027</v>
      </c>
      <c r="K22" s="35">
        <f t="shared" si="0"/>
        <v>3277000</v>
      </c>
      <c r="L22" s="35">
        <f t="shared" si="0"/>
        <v>0</v>
      </c>
      <c r="M22" s="35">
        <f t="shared" si="0"/>
        <v>6009666</v>
      </c>
      <c r="N22" s="35">
        <f t="shared" si="0"/>
        <v>9286666</v>
      </c>
      <c r="O22" s="35">
        <f t="shared" si="0"/>
        <v>4672671</v>
      </c>
      <c r="P22" s="35">
        <f t="shared" si="0"/>
        <v>1067400</v>
      </c>
      <c r="Q22" s="35">
        <f t="shared" si="0"/>
        <v>281652190</v>
      </c>
      <c r="R22" s="35">
        <f t="shared" si="0"/>
        <v>287392261</v>
      </c>
      <c r="S22" s="35">
        <f t="shared" si="0"/>
        <v>7443175</v>
      </c>
      <c r="T22" s="35">
        <f t="shared" si="0"/>
        <v>83500675</v>
      </c>
      <c r="U22" s="35">
        <f t="shared" si="0"/>
        <v>87197580</v>
      </c>
      <c r="V22" s="35">
        <f t="shared" si="0"/>
        <v>178141430</v>
      </c>
      <c r="W22" s="35">
        <f t="shared" si="0"/>
        <v>672286384</v>
      </c>
      <c r="X22" s="35">
        <f t="shared" si="0"/>
        <v>676581638</v>
      </c>
      <c r="Y22" s="35">
        <f t="shared" si="0"/>
        <v>-4295254</v>
      </c>
      <c r="Z22" s="36">
        <f>+IF(X22&lt;&gt;0,+(Y22/X22)*100,0)</f>
        <v>-0.6348463745922706</v>
      </c>
      <c r="AA22" s="33">
        <f>SUM(AA5:AA21)</f>
        <v>777894952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236110642</v>
      </c>
      <c r="D25" s="6">
        <v>0</v>
      </c>
      <c r="E25" s="7">
        <v>241759900</v>
      </c>
      <c r="F25" s="8">
        <v>252448000</v>
      </c>
      <c r="G25" s="8">
        <v>21447602</v>
      </c>
      <c r="H25" s="8">
        <v>20832486</v>
      </c>
      <c r="I25" s="8">
        <v>21070148</v>
      </c>
      <c r="J25" s="8">
        <v>63350236</v>
      </c>
      <c r="K25" s="8">
        <v>23217824</v>
      </c>
      <c r="L25" s="8">
        <v>0</v>
      </c>
      <c r="M25" s="8">
        <v>21329566</v>
      </c>
      <c r="N25" s="8">
        <v>44547390</v>
      </c>
      <c r="O25" s="8">
        <v>22135330</v>
      </c>
      <c r="P25" s="8">
        <v>22126085</v>
      </c>
      <c r="Q25" s="8">
        <v>45021253</v>
      </c>
      <c r="R25" s="8">
        <v>89282668</v>
      </c>
      <c r="S25" s="8">
        <v>24310005</v>
      </c>
      <c r="T25" s="8">
        <v>21807296</v>
      </c>
      <c r="U25" s="8">
        <v>23058000</v>
      </c>
      <c r="V25" s="8">
        <v>69175301</v>
      </c>
      <c r="W25" s="8">
        <v>266355595</v>
      </c>
      <c r="X25" s="8">
        <v>241760327</v>
      </c>
      <c r="Y25" s="8">
        <v>24595268</v>
      </c>
      <c r="Z25" s="2">
        <v>10.17</v>
      </c>
      <c r="AA25" s="6">
        <v>252448000</v>
      </c>
    </row>
    <row r="26" spans="1:27" ht="13.5">
      <c r="A26" s="25" t="s">
        <v>52</v>
      </c>
      <c r="B26" s="24"/>
      <c r="C26" s="6">
        <v>10604876</v>
      </c>
      <c r="D26" s="6">
        <v>0</v>
      </c>
      <c r="E26" s="7">
        <v>13285188</v>
      </c>
      <c r="F26" s="8">
        <v>10432188</v>
      </c>
      <c r="G26" s="8">
        <v>29138</v>
      </c>
      <c r="H26" s="8">
        <v>852880</v>
      </c>
      <c r="I26" s="8">
        <v>951107</v>
      </c>
      <c r="J26" s="8">
        <v>1833125</v>
      </c>
      <c r="K26" s="8">
        <v>933886</v>
      </c>
      <c r="L26" s="8">
        <v>0</v>
      </c>
      <c r="M26" s="8">
        <v>925853</v>
      </c>
      <c r="N26" s="8">
        <v>1859739</v>
      </c>
      <c r="O26" s="8">
        <v>804788</v>
      </c>
      <c r="P26" s="8">
        <v>794908</v>
      </c>
      <c r="Q26" s="8">
        <v>1977854</v>
      </c>
      <c r="R26" s="8">
        <v>3577550</v>
      </c>
      <c r="S26" s="8">
        <v>1346605</v>
      </c>
      <c r="T26" s="8">
        <v>980316</v>
      </c>
      <c r="U26" s="8">
        <v>1003000</v>
      </c>
      <c r="V26" s="8">
        <v>3329921</v>
      </c>
      <c r="W26" s="8">
        <v>10600335</v>
      </c>
      <c r="X26" s="8">
        <v>13285188</v>
      </c>
      <c r="Y26" s="8">
        <v>-2684853</v>
      </c>
      <c r="Z26" s="2">
        <v>-20.21</v>
      </c>
      <c r="AA26" s="6">
        <v>10432188</v>
      </c>
    </row>
    <row r="27" spans="1:27" ht="13.5">
      <c r="A27" s="25" t="s">
        <v>53</v>
      </c>
      <c r="B27" s="24"/>
      <c r="C27" s="6">
        <v>4142004</v>
      </c>
      <c r="D27" s="6">
        <v>0</v>
      </c>
      <c r="E27" s="7">
        <v>9420300</v>
      </c>
      <c r="F27" s="8">
        <v>4420000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9420000</v>
      </c>
      <c r="Y27" s="8">
        <v>-9420000</v>
      </c>
      <c r="Z27" s="2">
        <v>-100</v>
      </c>
      <c r="AA27" s="6">
        <v>4420000</v>
      </c>
    </row>
    <row r="28" spans="1:27" ht="13.5">
      <c r="A28" s="25" t="s">
        <v>54</v>
      </c>
      <c r="B28" s="24"/>
      <c r="C28" s="6">
        <v>54890104</v>
      </c>
      <c r="D28" s="6">
        <v>0</v>
      </c>
      <c r="E28" s="7">
        <v>60000100</v>
      </c>
      <c r="F28" s="8">
        <v>58500000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26530732</v>
      </c>
      <c r="N28" s="8">
        <v>26530732</v>
      </c>
      <c r="O28" s="8">
        <v>4642690</v>
      </c>
      <c r="P28" s="8">
        <v>4616461</v>
      </c>
      <c r="Q28" s="8">
        <v>5940069</v>
      </c>
      <c r="R28" s="8">
        <v>15199220</v>
      </c>
      <c r="S28" s="8">
        <v>4618522</v>
      </c>
      <c r="T28" s="8">
        <v>4632906</v>
      </c>
      <c r="U28" s="8">
        <v>4377000</v>
      </c>
      <c r="V28" s="8">
        <v>13628428</v>
      </c>
      <c r="W28" s="8">
        <v>55358380</v>
      </c>
      <c r="X28" s="8">
        <v>59999996</v>
      </c>
      <c r="Y28" s="8">
        <v>-4641616</v>
      </c>
      <c r="Z28" s="2">
        <v>-7.74</v>
      </c>
      <c r="AA28" s="6">
        <v>58500000</v>
      </c>
    </row>
    <row r="29" spans="1:27" ht="13.5">
      <c r="A29" s="25" t="s">
        <v>55</v>
      </c>
      <c r="B29" s="24"/>
      <c r="C29" s="6">
        <v>4234437</v>
      </c>
      <c r="D29" s="6">
        <v>0</v>
      </c>
      <c r="E29" s="7">
        <v>750000</v>
      </c>
      <c r="F29" s="8">
        <v>750000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750000</v>
      </c>
      <c r="Y29" s="8">
        <v>-750000</v>
      </c>
      <c r="Z29" s="2">
        <v>-100</v>
      </c>
      <c r="AA29" s="6">
        <v>750000</v>
      </c>
    </row>
    <row r="30" spans="1:27" ht="13.5">
      <c r="A30" s="25" t="s">
        <v>56</v>
      </c>
      <c r="B30" s="24"/>
      <c r="C30" s="6">
        <v>83748883</v>
      </c>
      <c r="D30" s="6">
        <v>0</v>
      </c>
      <c r="E30" s="7">
        <v>108000300</v>
      </c>
      <c r="F30" s="8">
        <v>110000000</v>
      </c>
      <c r="G30" s="8">
        <v>9604467</v>
      </c>
      <c r="H30" s="8">
        <v>1468560</v>
      </c>
      <c r="I30" s="8">
        <v>2161177</v>
      </c>
      <c r="J30" s="8">
        <v>13234204</v>
      </c>
      <c r="K30" s="8">
        <v>6574346</v>
      </c>
      <c r="L30" s="8">
        <v>0</v>
      </c>
      <c r="M30" s="8">
        <v>21364580</v>
      </c>
      <c r="N30" s="8">
        <v>27938926</v>
      </c>
      <c r="O30" s="8">
        <v>4225668</v>
      </c>
      <c r="P30" s="8">
        <v>11501751</v>
      </c>
      <c r="Q30" s="8">
        <v>18440767</v>
      </c>
      <c r="R30" s="8">
        <v>34168186</v>
      </c>
      <c r="S30" s="8">
        <v>12773965</v>
      </c>
      <c r="T30" s="8">
        <v>9872782</v>
      </c>
      <c r="U30" s="8">
        <v>-639000</v>
      </c>
      <c r="V30" s="8">
        <v>22007747</v>
      </c>
      <c r="W30" s="8">
        <v>97349063</v>
      </c>
      <c r="X30" s="8">
        <v>108000000</v>
      </c>
      <c r="Y30" s="8">
        <v>-10650937</v>
      </c>
      <c r="Z30" s="2">
        <v>-9.86</v>
      </c>
      <c r="AA30" s="6">
        <v>110000000</v>
      </c>
    </row>
    <row r="31" spans="1:27" ht="13.5">
      <c r="A31" s="25" t="s">
        <v>57</v>
      </c>
      <c r="B31" s="24"/>
      <c r="C31" s="6">
        <v>43582197</v>
      </c>
      <c r="D31" s="6">
        <v>0</v>
      </c>
      <c r="E31" s="7">
        <v>35000400</v>
      </c>
      <c r="F31" s="8">
        <v>38000000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2836224</v>
      </c>
      <c r="P31" s="8">
        <v>2769413</v>
      </c>
      <c r="Q31" s="8">
        <v>23675604</v>
      </c>
      <c r="R31" s="8">
        <v>29281241</v>
      </c>
      <c r="S31" s="8">
        <v>608400</v>
      </c>
      <c r="T31" s="8">
        <v>7137395</v>
      </c>
      <c r="U31" s="8">
        <v>1657000</v>
      </c>
      <c r="V31" s="8">
        <v>9402795</v>
      </c>
      <c r="W31" s="8">
        <v>38684036</v>
      </c>
      <c r="X31" s="8">
        <v>35000004</v>
      </c>
      <c r="Y31" s="8">
        <v>3684032</v>
      </c>
      <c r="Z31" s="2">
        <v>10.53</v>
      </c>
      <c r="AA31" s="6">
        <v>38000000</v>
      </c>
    </row>
    <row r="32" spans="1:27" ht="13.5">
      <c r="A32" s="25" t="s">
        <v>58</v>
      </c>
      <c r="B32" s="24"/>
      <c r="C32" s="6">
        <v>40915684</v>
      </c>
      <c r="D32" s="6">
        <v>0</v>
      </c>
      <c r="E32" s="7">
        <v>48100000</v>
      </c>
      <c r="F32" s="8">
        <v>44470200</v>
      </c>
      <c r="G32" s="8">
        <v>3479398</v>
      </c>
      <c r="H32" s="8">
        <v>2217293</v>
      </c>
      <c r="I32" s="8">
        <v>3948152</v>
      </c>
      <c r="J32" s="8">
        <v>9644843</v>
      </c>
      <c r="K32" s="8">
        <v>2274224</v>
      </c>
      <c r="L32" s="8">
        <v>0</v>
      </c>
      <c r="M32" s="8">
        <v>2336022</v>
      </c>
      <c r="N32" s="8">
        <v>4610246</v>
      </c>
      <c r="O32" s="8">
        <v>3166216</v>
      </c>
      <c r="P32" s="8">
        <v>3896780</v>
      </c>
      <c r="Q32" s="8">
        <v>5333952</v>
      </c>
      <c r="R32" s="8">
        <v>12396948</v>
      </c>
      <c r="S32" s="8">
        <v>3477767</v>
      </c>
      <c r="T32" s="8">
        <v>3957927</v>
      </c>
      <c r="U32" s="8">
        <v>7755000</v>
      </c>
      <c r="V32" s="8">
        <v>15190694</v>
      </c>
      <c r="W32" s="8">
        <v>41842731</v>
      </c>
      <c r="X32" s="8">
        <v>48100000</v>
      </c>
      <c r="Y32" s="8">
        <v>-6257269</v>
      </c>
      <c r="Z32" s="2">
        <v>-13.01</v>
      </c>
      <c r="AA32" s="6">
        <v>44470200</v>
      </c>
    </row>
    <row r="33" spans="1:27" ht="13.5">
      <c r="A33" s="25" t="s">
        <v>59</v>
      </c>
      <c r="B33" s="24"/>
      <c r="C33" s="6">
        <v>2108642</v>
      </c>
      <c r="D33" s="6">
        <v>0</v>
      </c>
      <c r="E33" s="7">
        <v>3000400</v>
      </c>
      <c r="F33" s="8">
        <v>3000000</v>
      </c>
      <c r="G33" s="8">
        <v>20623</v>
      </c>
      <c r="H33" s="8">
        <v>265192</v>
      </c>
      <c r="I33" s="8">
        <v>144327</v>
      </c>
      <c r="J33" s="8">
        <v>430142</v>
      </c>
      <c r="K33" s="8">
        <v>121933</v>
      </c>
      <c r="L33" s="8">
        <v>0</v>
      </c>
      <c r="M33" s="8">
        <v>158237</v>
      </c>
      <c r="N33" s="8">
        <v>280170</v>
      </c>
      <c r="O33" s="8">
        <v>163638</v>
      </c>
      <c r="P33" s="8">
        <v>419516</v>
      </c>
      <c r="Q33" s="8">
        <v>481257</v>
      </c>
      <c r="R33" s="8">
        <v>1064411</v>
      </c>
      <c r="S33" s="8">
        <v>273026</v>
      </c>
      <c r="T33" s="8">
        <v>384859</v>
      </c>
      <c r="U33" s="8">
        <v>4207</v>
      </c>
      <c r="V33" s="8">
        <v>662092</v>
      </c>
      <c r="W33" s="8">
        <v>2436815</v>
      </c>
      <c r="X33" s="8">
        <v>3000000</v>
      </c>
      <c r="Y33" s="8">
        <v>-563185</v>
      </c>
      <c r="Z33" s="2">
        <v>-18.77</v>
      </c>
      <c r="AA33" s="6">
        <v>3000000</v>
      </c>
    </row>
    <row r="34" spans="1:27" ht="13.5">
      <c r="A34" s="25" t="s">
        <v>60</v>
      </c>
      <c r="B34" s="24"/>
      <c r="C34" s="6">
        <v>313890764</v>
      </c>
      <c r="D34" s="6">
        <v>0</v>
      </c>
      <c r="E34" s="7">
        <v>219831500</v>
      </c>
      <c r="F34" s="8">
        <v>302330418</v>
      </c>
      <c r="G34" s="8">
        <v>3111616</v>
      </c>
      <c r="H34" s="8">
        <v>5315662</v>
      </c>
      <c r="I34" s="8">
        <v>18795722</v>
      </c>
      <c r="J34" s="8">
        <v>27223000</v>
      </c>
      <c r="K34" s="8">
        <v>10103076</v>
      </c>
      <c r="L34" s="8">
        <v>0</v>
      </c>
      <c r="M34" s="8">
        <v>16294700</v>
      </c>
      <c r="N34" s="8">
        <v>26397776</v>
      </c>
      <c r="O34" s="8">
        <v>12701169</v>
      </c>
      <c r="P34" s="8">
        <v>8572091</v>
      </c>
      <c r="Q34" s="8">
        <v>22561485</v>
      </c>
      <c r="R34" s="8">
        <v>43834745</v>
      </c>
      <c r="S34" s="8">
        <v>12137647</v>
      </c>
      <c r="T34" s="8">
        <v>10045308</v>
      </c>
      <c r="U34" s="8">
        <v>31233793</v>
      </c>
      <c r="V34" s="8">
        <v>53416748</v>
      </c>
      <c r="W34" s="8">
        <v>150872269</v>
      </c>
      <c r="X34" s="8">
        <v>219832004</v>
      </c>
      <c r="Y34" s="8">
        <v>-68959735</v>
      </c>
      <c r="Z34" s="2">
        <v>-31.37</v>
      </c>
      <c r="AA34" s="6">
        <v>302330418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794228233</v>
      </c>
      <c r="D36" s="33">
        <f>SUM(D25:D35)</f>
        <v>0</v>
      </c>
      <c r="E36" s="34">
        <f t="shared" si="1"/>
        <v>739148088</v>
      </c>
      <c r="F36" s="35">
        <f t="shared" si="1"/>
        <v>824350806</v>
      </c>
      <c r="G36" s="35">
        <f t="shared" si="1"/>
        <v>37692844</v>
      </c>
      <c r="H36" s="35">
        <f t="shared" si="1"/>
        <v>30952073</v>
      </c>
      <c r="I36" s="35">
        <f t="shared" si="1"/>
        <v>47070633</v>
      </c>
      <c r="J36" s="35">
        <f t="shared" si="1"/>
        <v>115715550</v>
      </c>
      <c r="K36" s="35">
        <f t="shared" si="1"/>
        <v>43225289</v>
      </c>
      <c r="L36" s="35">
        <f t="shared" si="1"/>
        <v>0</v>
      </c>
      <c r="M36" s="35">
        <f t="shared" si="1"/>
        <v>88939690</v>
      </c>
      <c r="N36" s="35">
        <f t="shared" si="1"/>
        <v>132164979</v>
      </c>
      <c r="O36" s="35">
        <f t="shared" si="1"/>
        <v>50675723</v>
      </c>
      <c r="P36" s="35">
        <f t="shared" si="1"/>
        <v>54697005</v>
      </c>
      <c r="Q36" s="35">
        <f t="shared" si="1"/>
        <v>123432241</v>
      </c>
      <c r="R36" s="35">
        <f t="shared" si="1"/>
        <v>228804969</v>
      </c>
      <c r="S36" s="35">
        <f t="shared" si="1"/>
        <v>59545937</v>
      </c>
      <c r="T36" s="35">
        <f t="shared" si="1"/>
        <v>58818789</v>
      </c>
      <c r="U36" s="35">
        <f t="shared" si="1"/>
        <v>68449000</v>
      </c>
      <c r="V36" s="35">
        <f t="shared" si="1"/>
        <v>186813726</v>
      </c>
      <c r="W36" s="35">
        <f t="shared" si="1"/>
        <v>663499224</v>
      </c>
      <c r="X36" s="35">
        <f t="shared" si="1"/>
        <v>739147519</v>
      </c>
      <c r="Y36" s="35">
        <f t="shared" si="1"/>
        <v>-75648295</v>
      </c>
      <c r="Z36" s="36">
        <f>+IF(X36&lt;&gt;0,+(Y36/X36)*100,0)</f>
        <v>-10.234532763141155</v>
      </c>
      <c r="AA36" s="33">
        <f>SUM(AA25:AA35)</f>
        <v>824350806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-324867873</v>
      </c>
      <c r="D38" s="46">
        <f>+D22-D36</f>
        <v>0</v>
      </c>
      <c r="E38" s="47">
        <f t="shared" si="2"/>
        <v>-62565088</v>
      </c>
      <c r="F38" s="48">
        <f t="shared" si="2"/>
        <v>-46455854</v>
      </c>
      <c r="G38" s="48">
        <f t="shared" si="2"/>
        <v>150316086</v>
      </c>
      <c r="H38" s="48">
        <f t="shared" si="2"/>
        <v>-25120900</v>
      </c>
      <c r="I38" s="48">
        <f t="shared" si="2"/>
        <v>-43444709</v>
      </c>
      <c r="J38" s="48">
        <f t="shared" si="2"/>
        <v>81750477</v>
      </c>
      <c r="K38" s="48">
        <f t="shared" si="2"/>
        <v>-39948289</v>
      </c>
      <c r="L38" s="48">
        <f t="shared" si="2"/>
        <v>0</v>
      </c>
      <c r="M38" s="48">
        <f t="shared" si="2"/>
        <v>-82930024</v>
      </c>
      <c r="N38" s="48">
        <f t="shared" si="2"/>
        <v>-122878313</v>
      </c>
      <c r="O38" s="48">
        <f t="shared" si="2"/>
        <v>-46003052</v>
      </c>
      <c r="P38" s="48">
        <f t="shared" si="2"/>
        <v>-53629605</v>
      </c>
      <c r="Q38" s="48">
        <f t="shared" si="2"/>
        <v>158219949</v>
      </c>
      <c r="R38" s="48">
        <f t="shared" si="2"/>
        <v>58587292</v>
      </c>
      <c r="S38" s="48">
        <f t="shared" si="2"/>
        <v>-52102762</v>
      </c>
      <c r="T38" s="48">
        <f t="shared" si="2"/>
        <v>24681886</v>
      </c>
      <c r="U38" s="48">
        <f t="shared" si="2"/>
        <v>18748580</v>
      </c>
      <c r="V38" s="48">
        <f t="shared" si="2"/>
        <v>-8672296</v>
      </c>
      <c r="W38" s="48">
        <f t="shared" si="2"/>
        <v>8787160</v>
      </c>
      <c r="X38" s="48">
        <f>IF(F22=F36,0,X22-X36)</f>
        <v>-62565881</v>
      </c>
      <c r="Y38" s="48">
        <f t="shared" si="2"/>
        <v>71353041</v>
      </c>
      <c r="Z38" s="49">
        <f>+IF(X38&lt;&gt;0,+(Y38/X38)*100,0)</f>
        <v>-114.0446515889387</v>
      </c>
      <c r="AA38" s="46">
        <f>+AA22-AA36</f>
        <v>-46455854</v>
      </c>
    </row>
    <row r="39" spans="1:27" ht="13.5">
      <c r="A39" s="23" t="s">
        <v>64</v>
      </c>
      <c r="B39" s="29"/>
      <c r="C39" s="6">
        <v>614735704</v>
      </c>
      <c r="D39" s="6">
        <v>0</v>
      </c>
      <c r="E39" s="7">
        <v>719343500</v>
      </c>
      <c r="F39" s="8">
        <v>606966000</v>
      </c>
      <c r="G39" s="8">
        <v>0</v>
      </c>
      <c r="H39" s="8">
        <v>9655464</v>
      </c>
      <c r="I39" s="8">
        <v>0</v>
      </c>
      <c r="J39" s="8">
        <v>9655464</v>
      </c>
      <c r="K39" s="8">
        <v>17839000</v>
      </c>
      <c r="L39" s="8">
        <v>0</v>
      </c>
      <c r="M39" s="8">
        <v>0</v>
      </c>
      <c r="N39" s="8">
        <v>17839000</v>
      </c>
      <c r="O39" s="8">
        <v>7550337</v>
      </c>
      <c r="P39" s="8">
        <v>15631483</v>
      </c>
      <c r="Q39" s="8">
        <v>138858345</v>
      </c>
      <c r="R39" s="8">
        <v>162040165</v>
      </c>
      <c r="S39" s="8">
        <v>4918866</v>
      </c>
      <c r="T39" s="8">
        <v>9756696</v>
      </c>
      <c r="U39" s="8">
        <v>47889000</v>
      </c>
      <c r="V39" s="8">
        <v>62564562</v>
      </c>
      <c r="W39" s="8">
        <v>252099191</v>
      </c>
      <c r="X39" s="8">
        <v>719344840</v>
      </c>
      <c r="Y39" s="8">
        <v>-467245649</v>
      </c>
      <c r="Z39" s="2">
        <v>-64.95</v>
      </c>
      <c r="AA39" s="6">
        <v>606966000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238408000</v>
      </c>
      <c r="F41" s="8">
        <v>238407500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238407162</v>
      </c>
      <c r="Y41" s="51">
        <v>-238407162</v>
      </c>
      <c r="Z41" s="52">
        <v>-100</v>
      </c>
      <c r="AA41" s="53">
        <v>238407500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289867831</v>
      </c>
      <c r="D42" s="55">
        <f>SUM(D38:D41)</f>
        <v>0</v>
      </c>
      <c r="E42" s="56">
        <f t="shared" si="3"/>
        <v>895186412</v>
      </c>
      <c r="F42" s="57">
        <f t="shared" si="3"/>
        <v>798917646</v>
      </c>
      <c r="G42" s="57">
        <f t="shared" si="3"/>
        <v>150316086</v>
      </c>
      <c r="H42" s="57">
        <f t="shared" si="3"/>
        <v>-15465436</v>
      </c>
      <c r="I42" s="57">
        <f t="shared" si="3"/>
        <v>-43444709</v>
      </c>
      <c r="J42" s="57">
        <f t="shared" si="3"/>
        <v>91405941</v>
      </c>
      <c r="K42" s="57">
        <f t="shared" si="3"/>
        <v>-22109289</v>
      </c>
      <c r="L42" s="57">
        <f t="shared" si="3"/>
        <v>0</v>
      </c>
      <c r="M42" s="57">
        <f t="shared" si="3"/>
        <v>-82930024</v>
      </c>
      <c r="N42" s="57">
        <f t="shared" si="3"/>
        <v>-105039313</v>
      </c>
      <c r="O42" s="57">
        <f t="shared" si="3"/>
        <v>-38452715</v>
      </c>
      <c r="P42" s="57">
        <f t="shared" si="3"/>
        <v>-37998122</v>
      </c>
      <c r="Q42" s="57">
        <f t="shared" si="3"/>
        <v>297078294</v>
      </c>
      <c r="R42" s="57">
        <f t="shared" si="3"/>
        <v>220627457</v>
      </c>
      <c r="S42" s="57">
        <f t="shared" si="3"/>
        <v>-47183896</v>
      </c>
      <c r="T42" s="57">
        <f t="shared" si="3"/>
        <v>34438582</v>
      </c>
      <c r="U42" s="57">
        <f t="shared" si="3"/>
        <v>66637580</v>
      </c>
      <c r="V42" s="57">
        <f t="shared" si="3"/>
        <v>53892266</v>
      </c>
      <c r="W42" s="57">
        <f t="shared" si="3"/>
        <v>260886351</v>
      </c>
      <c r="X42" s="57">
        <f t="shared" si="3"/>
        <v>895186121</v>
      </c>
      <c r="Y42" s="57">
        <f t="shared" si="3"/>
        <v>-634299770</v>
      </c>
      <c r="Z42" s="58">
        <f>+IF(X42&lt;&gt;0,+(Y42/X42)*100,0)</f>
        <v>-70.85674756568304</v>
      </c>
      <c r="AA42" s="55">
        <f>SUM(AA38:AA41)</f>
        <v>798917646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289867831</v>
      </c>
      <c r="D44" s="63">
        <f>+D42-D43</f>
        <v>0</v>
      </c>
      <c r="E44" s="64">
        <f t="shared" si="4"/>
        <v>895186412</v>
      </c>
      <c r="F44" s="65">
        <f t="shared" si="4"/>
        <v>798917646</v>
      </c>
      <c r="G44" s="65">
        <f t="shared" si="4"/>
        <v>150316086</v>
      </c>
      <c r="H44" s="65">
        <f t="shared" si="4"/>
        <v>-15465436</v>
      </c>
      <c r="I44" s="65">
        <f t="shared" si="4"/>
        <v>-43444709</v>
      </c>
      <c r="J44" s="65">
        <f t="shared" si="4"/>
        <v>91405941</v>
      </c>
      <c r="K44" s="65">
        <f t="shared" si="4"/>
        <v>-22109289</v>
      </c>
      <c r="L44" s="65">
        <f t="shared" si="4"/>
        <v>0</v>
      </c>
      <c r="M44" s="65">
        <f t="shared" si="4"/>
        <v>-82930024</v>
      </c>
      <c r="N44" s="65">
        <f t="shared" si="4"/>
        <v>-105039313</v>
      </c>
      <c r="O44" s="65">
        <f t="shared" si="4"/>
        <v>-38452715</v>
      </c>
      <c r="P44" s="65">
        <f t="shared" si="4"/>
        <v>-37998122</v>
      </c>
      <c r="Q44" s="65">
        <f t="shared" si="4"/>
        <v>297078294</v>
      </c>
      <c r="R44" s="65">
        <f t="shared" si="4"/>
        <v>220627457</v>
      </c>
      <c r="S44" s="65">
        <f t="shared" si="4"/>
        <v>-47183896</v>
      </c>
      <c r="T44" s="65">
        <f t="shared" si="4"/>
        <v>34438582</v>
      </c>
      <c r="U44" s="65">
        <f t="shared" si="4"/>
        <v>66637580</v>
      </c>
      <c r="V44" s="65">
        <f t="shared" si="4"/>
        <v>53892266</v>
      </c>
      <c r="W44" s="65">
        <f t="shared" si="4"/>
        <v>260886351</v>
      </c>
      <c r="X44" s="65">
        <f t="shared" si="4"/>
        <v>895186121</v>
      </c>
      <c r="Y44" s="65">
        <f t="shared" si="4"/>
        <v>-634299770</v>
      </c>
      <c r="Z44" s="66">
        <f>+IF(X44&lt;&gt;0,+(Y44/X44)*100,0)</f>
        <v>-70.85674756568304</v>
      </c>
      <c r="AA44" s="63">
        <f>+AA42-AA43</f>
        <v>798917646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289867831</v>
      </c>
      <c r="D46" s="55">
        <f>SUM(D44:D45)</f>
        <v>0</v>
      </c>
      <c r="E46" s="56">
        <f t="shared" si="5"/>
        <v>895186412</v>
      </c>
      <c r="F46" s="57">
        <f t="shared" si="5"/>
        <v>798917646</v>
      </c>
      <c r="G46" s="57">
        <f t="shared" si="5"/>
        <v>150316086</v>
      </c>
      <c r="H46" s="57">
        <f t="shared" si="5"/>
        <v>-15465436</v>
      </c>
      <c r="I46" s="57">
        <f t="shared" si="5"/>
        <v>-43444709</v>
      </c>
      <c r="J46" s="57">
        <f t="shared" si="5"/>
        <v>91405941</v>
      </c>
      <c r="K46" s="57">
        <f t="shared" si="5"/>
        <v>-22109289</v>
      </c>
      <c r="L46" s="57">
        <f t="shared" si="5"/>
        <v>0</v>
      </c>
      <c r="M46" s="57">
        <f t="shared" si="5"/>
        <v>-82930024</v>
      </c>
      <c r="N46" s="57">
        <f t="shared" si="5"/>
        <v>-105039313</v>
      </c>
      <c r="O46" s="57">
        <f t="shared" si="5"/>
        <v>-38452715</v>
      </c>
      <c r="P46" s="57">
        <f t="shared" si="5"/>
        <v>-37998122</v>
      </c>
      <c r="Q46" s="57">
        <f t="shared" si="5"/>
        <v>297078294</v>
      </c>
      <c r="R46" s="57">
        <f t="shared" si="5"/>
        <v>220627457</v>
      </c>
      <c r="S46" s="57">
        <f t="shared" si="5"/>
        <v>-47183896</v>
      </c>
      <c r="T46" s="57">
        <f t="shared" si="5"/>
        <v>34438582</v>
      </c>
      <c r="U46" s="57">
        <f t="shared" si="5"/>
        <v>66637580</v>
      </c>
      <c r="V46" s="57">
        <f t="shared" si="5"/>
        <v>53892266</v>
      </c>
      <c r="W46" s="57">
        <f t="shared" si="5"/>
        <v>260886351</v>
      </c>
      <c r="X46" s="57">
        <f t="shared" si="5"/>
        <v>895186121</v>
      </c>
      <c r="Y46" s="57">
        <f t="shared" si="5"/>
        <v>-634299770</v>
      </c>
      <c r="Z46" s="58">
        <f>+IF(X46&lt;&gt;0,+(Y46/X46)*100,0)</f>
        <v>-70.85674756568304</v>
      </c>
      <c r="AA46" s="55">
        <f>SUM(AA44:AA45)</f>
        <v>798917646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289867831</v>
      </c>
      <c r="D48" s="71">
        <f>SUM(D46:D47)</f>
        <v>0</v>
      </c>
      <c r="E48" s="72">
        <f t="shared" si="6"/>
        <v>895186412</v>
      </c>
      <c r="F48" s="73">
        <f t="shared" si="6"/>
        <v>798917646</v>
      </c>
      <c r="G48" s="73">
        <f t="shared" si="6"/>
        <v>150316086</v>
      </c>
      <c r="H48" s="74">
        <f t="shared" si="6"/>
        <v>-15465436</v>
      </c>
      <c r="I48" s="74">
        <f t="shared" si="6"/>
        <v>-43444709</v>
      </c>
      <c r="J48" s="74">
        <f t="shared" si="6"/>
        <v>91405941</v>
      </c>
      <c r="K48" s="74">
        <f t="shared" si="6"/>
        <v>-22109289</v>
      </c>
      <c r="L48" s="74">
        <f t="shared" si="6"/>
        <v>0</v>
      </c>
      <c r="M48" s="73">
        <f t="shared" si="6"/>
        <v>-82930024</v>
      </c>
      <c r="N48" s="73">
        <f t="shared" si="6"/>
        <v>-105039313</v>
      </c>
      <c r="O48" s="74">
        <f t="shared" si="6"/>
        <v>-38452715</v>
      </c>
      <c r="P48" s="74">
        <f t="shared" si="6"/>
        <v>-37998122</v>
      </c>
      <c r="Q48" s="74">
        <f t="shared" si="6"/>
        <v>297078294</v>
      </c>
      <c r="R48" s="74">
        <f t="shared" si="6"/>
        <v>220627457</v>
      </c>
      <c r="S48" s="74">
        <f t="shared" si="6"/>
        <v>-47183896</v>
      </c>
      <c r="T48" s="73">
        <f t="shared" si="6"/>
        <v>34438582</v>
      </c>
      <c r="U48" s="73">
        <f t="shared" si="6"/>
        <v>66637580</v>
      </c>
      <c r="V48" s="74">
        <f t="shared" si="6"/>
        <v>53892266</v>
      </c>
      <c r="W48" s="74">
        <f t="shared" si="6"/>
        <v>260886351</v>
      </c>
      <c r="X48" s="74">
        <f t="shared" si="6"/>
        <v>895186121</v>
      </c>
      <c r="Y48" s="74">
        <f t="shared" si="6"/>
        <v>-634299770</v>
      </c>
      <c r="Z48" s="75">
        <f>+IF(X48&lt;&gt;0,+(Y48/X48)*100,0)</f>
        <v>-70.85674756568304</v>
      </c>
      <c r="AA48" s="76">
        <f>SUM(AA46:AA47)</f>
        <v>798917646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16704462</v>
      </c>
      <c r="D5" s="6">
        <v>0</v>
      </c>
      <c r="E5" s="7">
        <v>17977982</v>
      </c>
      <c r="F5" s="8">
        <v>23627982</v>
      </c>
      <c r="G5" s="8">
        <v>1444945</v>
      </c>
      <c r="H5" s="8">
        <v>3304762</v>
      </c>
      <c r="I5" s="8">
        <v>1716526</v>
      </c>
      <c r="J5" s="8">
        <v>6466233</v>
      </c>
      <c r="K5" s="8">
        <v>1561255</v>
      </c>
      <c r="L5" s="8">
        <v>1723781</v>
      </c>
      <c r="M5" s="8">
        <v>1706505</v>
      </c>
      <c r="N5" s="8">
        <v>4991541</v>
      </c>
      <c r="O5" s="8">
        <v>1731542</v>
      </c>
      <c r="P5" s="8">
        <v>1732852</v>
      </c>
      <c r="Q5" s="8">
        <v>1729862</v>
      </c>
      <c r="R5" s="8">
        <v>5194256</v>
      </c>
      <c r="S5" s="8">
        <v>2829626</v>
      </c>
      <c r="T5" s="8">
        <v>1697748</v>
      </c>
      <c r="U5" s="8">
        <v>1612737</v>
      </c>
      <c r="V5" s="8">
        <v>6140111</v>
      </c>
      <c r="W5" s="8">
        <v>22792141</v>
      </c>
      <c r="X5" s="8">
        <v>17977536</v>
      </c>
      <c r="Y5" s="8">
        <v>4814605</v>
      </c>
      <c r="Z5" s="2">
        <v>26.78</v>
      </c>
      <c r="AA5" s="6">
        <v>23627982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47195469</v>
      </c>
      <c r="D7" s="6">
        <v>0</v>
      </c>
      <c r="E7" s="7">
        <v>66367548</v>
      </c>
      <c r="F7" s="8">
        <v>77293547</v>
      </c>
      <c r="G7" s="8">
        <v>4531871</v>
      </c>
      <c r="H7" s="8">
        <v>3802780</v>
      </c>
      <c r="I7" s="8">
        <v>3743808</v>
      </c>
      <c r="J7" s="8">
        <v>12078459</v>
      </c>
      <c r="K7" s="8">
        <v>5255910</v>
      </c>
      <c r="L7" s="8">
        <v>4514914</v>
      </c>
      <c r="M7" s="8">
        <v>1645807</v>
      </c>
      <c r="N7" s="8">
        <v>11416631</v>
      </c>
      <c r="O7" s="8">
        <v>-1850795</v>
      </c>
      <c r="P7" s="8">
        <v>3839666</v>
      </c>
      <c r="Q7" s="8">
        <v>3928053</v>
      </c>
      <c r="R7" s="8">
        <v>5916924</v>
      </c>
      <c r="S7" s="8">
        <v>4418063</v>
      </c>
      <c r="T7" s="8">
        <v>3240168</v>
      </c>
      <c r="U7" s="8">
        <v>3408467</v>
      </c>
      <c r="V7" s="8">
        <v>11066698</v>
      </c>
      <c r="W7" s="8">
        <v>40478712</v>
      </c>
      <c r="X7" s="8">
        <v>66368000</v>
      </c>
      <c r="Y7" s="8">
        <v>-25889288</v>
      </c>
      <c r="Z7" s="2">
        <v>-39.01</v>
      </c>
      <c r="AA7" s="6">
        <v>77293547</v>
      </c>
    </row>
    <row r="8" spans="1:27" ht="13.5">
      <c r="A8" s="25" t="s">
        <v>35</v>
      </c>
      <c r="B8" s="24"/>
      <c r="C8" s="6">
        <v>20951806</v>
      </c>
      <c r="D8" s="6">
        <v>0</v>
      </c>
      <c r="E8" s="7">
        <v>61431682</v>
      </c>
      <c r="F8" s="8">
        <v>61221720</v>
      </c>
      <c r="G8" s="8">
        <v>4253683</v>
      </c>
      <c r="H8" s="8">
        <v>4154860</v>
      </c>
      <c r="I8" s="8">
        <v>3363410</v>
      </c>
      <c r="J8" s="8">
        <v>11771953</v>
      </c>
      <c r="K8" s="8">
        <v>7803571</v>
      </c>
      <c r="L8" s="8">
        <v>3821451</v>
      </c>
      <c r="M8" s="8">
        <v>3186290</v>
      </c>
      <c r="N8" s="8">
        <v>14811312</v>
      </c>
      <c r="O8" s="8">
        <v>1280345</v>
      </c>
      <c r="P8" s="8">
        <v>1469864</v>
      </c>
      <c r="Q8" s="8">
        <v>-644536</v>
      </c>
      <c r="R8" s="8">
        <v>2105673</v>
      </c>
      <c r="S8" s="8">
        <v>3263140</v>
      </c>
      <c r="T8" s="8">
        <v>974483</v>
      </c>
      <c r="U8" s="8">
        <v>4441256</v>
      </c>
      <c r="V8" s="8">
        <v>8678879</v>
      </c>
      <c r="W8" s="8">
        <v>37367817</v>
      </c>
      <c r="X8" s="8">
        <v>61432000</v>
      </c>
      <c r="Y8" s="8">
        <v>-24064183</v>
      </c>
      <c r="Z8" s="2">
        <v>-39.17</v>
      </c>
      <c r="AA8" s="6">
        <v>61221720</v>
      </c>
    </row>
    <row r="9" spans="1:27" ht="13.5">
      <c r="A9" s="25" t="s">
        <v>36</v>
      </c>
      <c r="B9" s="24"/>
      <c r="C9" s="6">
        <v>13001044</v>
      </c>
      <c r="D9" s="6">
        <v>0</v>
      </c>
      <c r="E9" s="7">
        <v>22326804</v>
      </c>
      <c r="F9" s="8">
        <v>29035631</v>
      </c>
      <c r="G9" s="8">
        <v>1240355</v>
      </c>
      <c r="H9" s="8">
        <v>2432525</v>
      </c>
      <c r="I9" s="8">
        <v>1579904</v>
      </c>
      <c r="J9" s="8">
        <v>5252784</v>
      </c>
      <c r="K9" s="8">
        <v>3389990</v>
      </c>
      <c r="L9" s="8">
        <v>2699503</v>
      </c>
      <c r="M9" s="8">
        <v>2650000</v>
      </c>
      <c r="N9" s="8">
        <v>8739493</v>
      </c>
      <c r="O9" s="8">
        <v>1539356</v>
      </c>
      <c r="P9" s="8">
        <v>1795813</v>
      </c>
      <c r="Q9" s="8">
        <v>1442127</v>
      </c>
      <c r="R9" s="8">
        <v>4777296</v>
      </c>
      <c r="S9" s="8">
        <v>2133624</v>
      </c>
      <c r="T9" s="8">
        <v>1762459</v>
      </c>
      <c r="U9" s="8">
        <v>2346580</v>
      </c>
      <c r="V9" s="8">
        <v>6242663</v>
      </c>
      <c r="W9" s="8">
        <v>25012236</v>
      </c>
      <c r="X9" s="8">
        <v>22327000</v>
      </c>
      <c r="Y9" s="8">
        <v>2685236</v>
      </c>
      <c r="Z9" s="2">
        <v>12.03</v>
      </c>
      <c r="AA9" s="6">
        <v>29035631</v>
      </c>
    </row>
    <row r="10" spans="1:27" ht="13.5">
      <c r="A10" s="25" t="s">
        <v>37</v>
      </c>
      <c r="B10" s="24"/>
      <c r="C10" s="6">
        <v>8615276</v>
      </c>
      <c r="D10" s="6">
        <v>0</v>
      </c>
      <c r="E10" s="7">
        <v>10175328</v>
      </c>
      <c r="F10" s="26">
        <v>10175229</v>
      </c>
      <c r="G10" s="26">
        <v>633811</v>
      </c>
      <c r="H10" s="26">
        <v>760779</v>
      </c>
      <c r="I10" s="26">
        <v>772835</v>
      </c>
      <c r="J10" s="26">
        <v>2167425</v>
      </c>
      <c r="K10" s="26">
        <v>794207</v>
      </c>
      <c r="L10" s="26">
        <v>721803</v>
      </c>
      <c r="M10" s="26">
        <v>841657</v>
      </c>
      <c r="N10" s="26">
        <v>2357667</v>
      </c>
      <c r="O10" s="26">
        <v>835101</v>
      </c>
      <c r="P10" s="26">
        <v>873922</v>
      </c>
      <c r="Q10" s="26">
        <v>774172</v>
      </c>
      <c r="R10" s="26">
        <v>2483195</v>
      </c>
      <c r="S10" s="26">
        <v>853746</v>
      </c>
      <c r="T10" s="26">
        <v>845157</v>
      </c>
      <c r="U10" s="26">
        <v>910846</v>
      </c>
      <c r="V10" s="26">
        <v>2609749</v>
      </c>
      <c r="W10" s="26">
        <v>9618036</v>
      </c>
      <c r="X10" s="26">
        <v>10175229</v>
      </c>
      <c r="Y10" s="26">
        <v>-557193</v>
      </c>
      <c r="Z10" s="27">
        <v>-5.48</v>
      </c>
      <c r="AA10" s="28">
        <v>10175229</v>
      </c>
    </row>
    <row r="11" spans="1:27" ht="13.5">
      <c r="A11" s="25" t="s">
        <v>38</v>
      </c>
      <c r="B11" s="29"/>
      <c r="C11" s="6">
        <v>3869563</v>
      </c>
      <c r="D11" s="6">
        <v>0</v>
      </c>
      <c r="E11" s="7">
        <v>0</v>
      </c>
      <c r="F11" s="8">
        <v>0</v>
      </c>
      <c r="G11" s="8">
        <v>7620</v>
      </c>
      <c r="H11" s="8">
        <v>0</v>
      </c>
      <c r="I11" s="8">
        <v>0</v>
      </c>
      <c r="J11" s="8">
        <v>7620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7620</v>
      </c>
      <c r="X11" s="8"/>
      <c r="Y11" s="8">
        <v>7620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380873</v>
      </c>
      <c r="D12" s="6">
        <v>0</v>
      </c>
      <c r="E12" s="7">
        <v>1151950</v>
      </c>
      <c r="F12" s="8">
        <v>798950</v>
      </c>
      <c r="G12" s="8">
        <v>28896</v>
      </c>
      <c r="H12" s="8">
        <v>35859</v>
      </c>
      <c r="I12" s="8">
        <v>32576</v>
      </c>
      <c r="J12" s="8">
        <v>97331</v>
      </c>
      <c r="K12" s="8">
        <v>35625</v>
      </c>
      <c r="L12" s="8">
        <v>30149</v>
      </c>
      <c r="M12" s="8">
        <v>34389</v>
      </c>
      <c r="N12" s="8">
        <v>100163</v>
      </c>
      <c r="O12" s="8">
        <v>29183</v>
      </c>
      <c r="P12" s="8">
        <v>36588</v>
      </c>
      <c r="Q12" s="8">
        <v>5554</v>
      </c>
      <c r="R12" s="8">
        <v>71325</v>
      </c>
      <c r="S12" s="8">
        <v>34981</v>
      </c>
      <c r="T12" s="8">
        <v>35135</v>
      </c>
      <c r="U12" s="8">
        <v>3750</v>
      </c>
      <c r="V12" s="8">
        <v>73866</v>
      </c>
      <c r="W12" s="8">
        <v>342685</v>
      </c>
      <c r="X12" s="8">
        <v>1152000</v>
      </c>
      <c r="Y12" s="8">
        <v>-809315</v>
      </c>
      <c r="Z12" s="2">
        <v>-70.25</v>
      </c>
      <c r="AA12" s="6">
        <v>798950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47908</v>
      </c>
      <c r="F13" s="8">
        <v>34908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48000</v>
      </c>
      <c r="Y13" s="8">
        <v>-48000</v>
      </c>
      <c r="Z13" s="2">
        <v>-100</v>
      </c>
      <c r="AA13" s="6">
        <v>34908</v>
      </c>
    </row>
    <row r="14" spans="1:27" ht="13.5">
      <c r="A14" s="23" t="s">
        <v>41</v>
      </c>
      <c r="B14" s="29"/>
      <c r="C14" s="6">
        <v>8483020</v>
      </c>
      <c r="D14" s="6">
        <v>0</v>
      </c>
      <c r="E14" s="7">
        <v>4800503</v>
      </c>
      <c r="F14" s="8">
        <v>4800503</v>
      </c>
      <c r="G14" s="8">
        <v>900806</v>
      </c>
      <c r="H14" s="8">
        <v>773437</v>
      </c>
      <c r="I14" s="8">
        <v>949437</v>
      </c>
      <c r="J14" s="8">
        <v>2623680</v>
      </c>
      <c r="K14" s="8">
        <v>938820</v>
      </c>
      <c r="L14" s="8">
        <v>1008642</v>
      </c>
      <c r="M14" s="8">
        <v>1044077</v>
      </c>
      <c r="N14" s="8">
        <v>2991539</v>
      </c>
      <c r="O14" s="8">
        <v>1025735</v>
      </c>
      <c r="P14" s="8">
        <v>1079087</v>
      </c>
      <c r="Q14" s="8">
        <v>796246</v>
      </c>
      <c r="R14" s="8">
        <v>2901068</v>
      </c>
      <c r="S14" s="8">
        <v>1019139</v>
      </c>
      <c r="T14" s="8">
        <v>1024511</v>
      </c>
      <c r="U14" s="8">
        <v>1096064</v>
      </c>
      <c r="V14" s="8">
        <v>3139714</v>
      </c>
      <c r="W14" s="8">
        <v>11656001</v>
      </c>
      <c r="X14" s="8">
        <v>4800503</v>
      </c>
      <c r="Y14" s="8">
        <v>6855498</v>
      </c>
      <c r="Z14" s="2">
        <v>142.81</v>
      </c>
      <c r="AA14" s="6">
        <v>4800503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1002460</v>
      </c>
      <c r="D16" s="6">
        <v>0</v>
      </c>
      <c r="E16" s="7">
        <v>671807</v>
      </c>
      <c r="F16" s="8">
        <v>5544</v>
      </c>
      <c r="G16" s="8">
        <v>59910</v>
      </c>
      <c r="H16" s="8">
        <v>35658</v>
      </c>
      <c r="I16" s="8">
        <v>15509</v>
      </c>
      <c r="J16" s="8">
        <v>111077</v>
      </c>
      <c r="K16" s="8">
        <v>5746</v>
      </c>
      <c r="L16" s="8">
        <v>16798</v>
      </c>
      <c r="M16" s="8">
        <v>13465</v>
      </c>
      <c r="N16" s="8">
        <v>36009</v>
      </c>
      <c r="O16" s="8">
        <v>44258</v>
      </c>
      <c r="P16" s="8">
        <v>5654</v>
      </c>
      <c r="Q16" s="8">
        <v>14895</v>
      </c>
      <c r="R16" s="8">
        <v>64807</v>
      </c>
      <c r="S16" s="8">
        <v>28360</v>
      </c>
      <c r="T16" s="8">
        <v>16228</v>
      </c>
      <c r="U16" s="8">
        <v>114483</v>
      </c>
      <c r="V16" s="8">
        <v>159071</v>
      </c>
      <c r="W16" s="8">
        <v>370964</v>
      </c>
      <c r="X16" s="8">
        <v>672000</v>
      </c>
      <c r="Y16" s="8">
        <v>-301036</v>
      </c>
      <c r="Z16" s="2">
        <v>-44.8</v>
      </c>
      <c r="AA16" s="6">
        <v>5544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2471604</v>
      </c>
      <c r="F17" s="8">
        <v>-246056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3348538</v>
      </c>
      <c r="V17" s="8">
        <v>3348538</v>
      </c>
      <c r="W17" s="8">
        <v>3348538</v>
      </c>
      <c r="X17" s="8">
        <v>2472000</v>
      </c>
      <c r="Y17" s="8">
        <v>876538</v>
      </c>
      <c r="Z17" s="2">
        <v>35.46</v>
      </c>
      <c r="AA17" s="6">
        <v>-246056</v>
      </c>
    </row>
    <row r="18" spans="1:27" ht="13.5">
      <c r="A18" s="25" t="s">
        <v>45</v>
      </c>
      <c r="B18" s="24"/>
      <c r="C18" s="6">
        <v>5524138</v>
      </c>
      <c r="D18" s="6">
        <v>0</v>
      </c>
      <c r="E18" s="7">
        <v>2000000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2000000</v>
      </c>
      <c r="Y18" s="8">
        <v>-2000000</v>
      </c>
      <c r="Z18" s="2">
        <v>-100</v>
      </c>
      <c r="AA18" s="6">
        <v>0</v>
      </c>
    </row>
    <row r="19" spans="1:27" ht="13.5">
      <c r="A19" s="23" t="s">
        <v>46</v>
      </c>
      <c r="B19" s="29"/>
      <c r="C19" s="6">
        <v>72470015</v>
      </c>
      <c r="D19" s="6">
        <v>0</v>
      </c>
      <c r="E19" s="7">
        <v>69092000</v>
      </c>
      <c r="F19" s="8">
        <v>68411000</v>
      </c>
      <c r="G19" s="8">
        <v>25640000</v>
      </c>
      <c r="H19" s="8">
        <v>934000</v>
      </c>
      <c r="I19" s="8">
        <v>0</v>
      </c>
      <c r="J19" s="8">
        <v>26574000</v>
      </c>
      <c r="K19" s="8">
        <v>0</v>
      </c>
      <c r="L19" s="8">
        <v>0</v>
      </c>
      <c r="M19" s="8">
        <v>16044000</v>
      </c>
      <c r="N19" s="8">
        <v>16044000</v>
      </c>
      <c r="O19" s="8">
        <v>0</v>
      </c>
      <c r="P19" s="8">
        <v>0</v>
      </c>
      <c r="Q19" s="8">
        <v>100533</v>
      </c>
      <c r="R19" s="8">
        <v>100533</v>
      </c>
      <c r="S19" s="8">
        <v>0</v>
      </c>
      <c r="T19" s="8">
        <v>7114000</v>
      </c>
      <c r="U19" s="8">
        <v>5135000</v>
      </c>
      <c r="V19" s="8">
        <v>12249000</v>
      </c>
      <c r="W19" s="8">
        <v>54967533</v>
      </c>
      <c r="X19" s="8">
        <v>69092318</v>
      </c>
      <c r="Y19" s="8">
        <v>-14124785</v>
      </c>
      <c r="Z19" s="2">
        <v>-20.44</v>
      </c>
      <c r="AA19" s="6">
        <v>68411000</v>
      </c>
    </row>
    <row r="20" spans="1:27" ht="13.5">
      <c r="A20" s="23" t="s">
        <v>47</v>
      </c>
      <c r="B20" s="29"/>
      <c r="C20" s="6">
        <v>5184500</v>
      </c>
      <c r="D20" s="6">
        <v>0</v>
      </c>
      <c r="E20" s="7">
        <v>8873952</v>
      </c>
      <c r="F20" s="26">
        <v>72727177</v>
      </c>
      <c r="G20" s="26">
        <v>69462</v>
      </c>
      <c r="H20" s="26">
        <v>57637</v>
      </c>
      <c r="I20" s="26">
        <v>60053</v>
      </c>
      <c r="J20" s="26">
        <v>187152</v>
      </c>
      <c r="K20" s="26">
        <v>73075</v>
      </c>
      <c r="L20" s="26">
        <v>72627</v>
      </c>
      <c r="M20" s="26">
        <v>43070</v>
      </c>
      <c r="N20" s="26">
        <v>188772</v>
      </c>
      <c r="O20" s="26">
        <v>156869</v>
      </c>
      <c r="P20" s="26">
        <v>-1920344</v>
      </c>
      <c r="Q20" s="26">
        <v>4159968</v>
      </c>
      <c r="R20" s="26">
        <v>2396493</v>
      </c>
      <c r="S20" s="26">
        <v>134499</v>
      </c>
      <c r="T20" s="26">
        <v>125254</v>
      </c>
      <c r="U20" s="26">
        <v>-93511</v>
      </c>
      <c r="V20" s="26">
        <v>166242</v>
      </c>
      <c r="W20" s="26">
        <v>2938659</v>
      </c>
      <c r="X20" s="26">
        <v>8872000</v>
      </c>
      <c r="Y20" s="26">
        <v>-5933341</v>
      </c>
      <c r="Z20" s="27">
        <v>-66.88</v>
      </c>
      <c r="AA20" s="28">
        <v>72727177</v>
      </c>
    </row>
    <row r="21" spans="1:27" ht="13.5">
      <c r="A21" s="23" t="s">
        <v>48</v>
      </c>
      <c r="B21" s="29"/>
      <c r="C21" s="6">
        <v>539000</v>
      </c>
      <c r="D21" s="6">
        <v>0</v>
      </c>
      <c r="E21" s="7">
        <v>0</v>
      </c>
      <c r="F21" s="8">
        <v>0</v>
      </c>
      <c r="G21" s="8">
        <v>740526</v>
      </c>
      <c r="H21" s="8">
        <v>0</v>
      </c>
      <c r="I21" s="30">
        <v>877</v>
      </c>
      <c r="J21" s="8">
        <v>741403</v>
      </c>
      <c r="K21" s="8">
        <v>0</v>
      </c>
      <c r="L21" s="8">
        <v>0</v>
      </c>
      <c r="M21" s="8">
        <v>76133</v>
      </c>
      <c r="N21" s="8">
        <v>76133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817536</v>
      </c>
      <c r="X21" s="8"/>
      <c r="Y21" s="8">
        <v>817536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203921626</v>
      </c>
      <c r="D22" s="33">
        <f>SUM(D5:D21)</f>
        <v>0</v>
      </c>
      <c r="E22" s="34">
        <f t="shared" si="0"/>
        <v>267389068</v>
      </c>
      <c r="F22" s="35">
        <f t="shared" si="0"/>
        <v>347886135</v>
      </c>
      <c r="G22" s="35">
        <f t="shared" si="0"/>
        <v>39551885</v>
      </c>
      <c r="H22" s="35">
        <f t="shared" si="0"/>
        <v>16292297</v>
      </c>
      <c r="I22" s="35">
        <f t="shared" si="0"/>
        <v>12234935</v>
      </c>
      <c r="J22" s="35">
        <f t="shared" si="0"/>
        <v>68079117</v>
      </c>
      <c r="K22" s="35">
        <f t="shared" si="0"/>
        <v>19858199</v>
      </c>
      <c r="L22" s="35">
        <f t="shared" si="0"/>
        <v>14609668</v>
      </c>
      <c r="M22" s="35">
        <f t="shared" si="0"/>
        <v>27285393</v>
      </c>
      <c r="N22" s="35">
        <f t="shared" si="0"/>
        <v>61753260</v>
      </c>
      <c r="O22" s="35">
        <f t="shared" si="0"/>
        <v>4791594</v>
      </c>
      <c r="P22" s="35">
        <f t="shared" si="0"/>
        <v>8913102</v>
      </c>
      <c r="Q22" s="35">
        <f t="shared" si="0"/>
        <v>12306874</v>
      </c>
      <c r="R22" s="35">
        <f t="shared" si="0"/>
        <v>26011570</v>
      </c>
      <c r="S22" s="35">
        <f t="shared" si="0"/>
        <v>14715178</v>
      </c>
      <c r="T22" s="35">
        <f t="shared" si="0"/>
        <v>16835143</v>
      </c>
      <c r="U22" s="35">
        <f t="shared" si="0"/>
        <v>22324210</v>
      </c>
      <c r="V22" s="35">
        <f t="shared" si="0"/>
        <v>53874531</v>
      </c>
      <c r="W22" s="35">
        <f t="shared" si="0"/>
        <v>209718478</v>
      </c>
      <c r="X22" s="35">
        <f t="shared" si="0"/>
        <v>267388586</v>
      </c>
      <c r="Y22" s="35">
        <f t="shared" si="0"/>
        <v>-57670108</v>
      </c>
      <c r="Z22" s="36">
        <f>+IF(X22&lt;&gt;0,+(Y22/X22)*100,0)</f>
        <v>-21.56790192981536</v>
      </c>
      <c r="AA22" s="33">
        <f>SUM(AA5:AA21)</f>
        <v>347886135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100329361</v>
      </c>
      <c r="D25" s="6">
        <v>0</v>
      </c>
      <c r="E25" s="7">
        <v>91789963</v>
      </c>
      <c r="F25" s="8">
        <v>104122859</v>
      </c>
      <c r="G25" s="8">
        <v>8823684</v>
      </c>
      <c r="H25" s="8">
        <v>8482245</v>
      </c>
      <c r="I25" s="8">
        <v>8206355</v>
      </c>
      <c r="J25" s="8">
        <v>25512284</v>
      </c>
      <c r="K25" s="8">
        <v>8044266</v>
      </c>
      <c r="L25" s="8">
        <v>8210458</v>
      </c>
      <c r="M25" s="8">
        <v>8076194</v>
      </c>
      <c r="N25" s="8">
        <v>24330918</v>
      </c>
      <c r="O25" s="8">
        <v>8749941</v>
      </c>
      <c r="P25" s="8">
        <v>8692685</v>
      </c>
      <c r="Q25" s="8">
        <v>7844137</v>
      </c>
      <c r="R25" s="8">
        <v>25286763</v>
      </c>
      <c r="S25" s="8">
        <v>7878636</v>
      </c>
      <c r="T25" s="8">
        <v>8006244</v>
      </c>
      <c r="U25" s="8">
        <v>8782500</v>
      </c>
      <c r="V25" s="8">
        <v>24667380</v>
      </c>
      <c r="W25" s="8">
        <v>99797345</v>
      </c>
      <c r="X25" s="8">
        <v>91790096</v>
      </c>
      <c r="Y25" s="8">
        <v>8007249</v>
      </c>
      <c r="Z25" s="2">
        <v>8.72</v>
      </c>
      <c r="AA25" s="6">
        <v>104122859</v>
      </c>
    </row>
    <row r="26" spans="1:27" ht="13.5">
      <c r="A26" s="25" t="s">
        <v>52</v>
      </c>
      <c r="B26" s="24"/>
      <c r="C26" s="6">
        <v>6237442</v>
      </c>
      <c r="D26" s="6">
        <v>0</v>
      </c>
      <c r="E26" s="7">
        <v>7898882</v>
      </c>
      <c r="F26" s="8">
        <v>7383925</v>
      </c>
      <c r="G26" s="8">
        <v>577336</v>
      </c>
      <c r="H26" s="8">
        <v>574872</v>
      </c>
      <c r="I26" s="8">
        <v>567839</v>
      </c>
      <c r="J26" s="8">
        <v>1720047</v>
      </c>
      <c r="K26" s="8">
        <v>550126</v>
      </c>
      <c r="L26" s="8">
        <v>581174</v>
      </c>
      <c r="M26" s="8">
        <v>568593</v>
      </c>
      <c r="N26" s="8">
        <v>1699893</v>
      </c>
      <c r="O26" s="8">
        <v>572380</v>
      </c>
      <c r="P26" s="8">
        <v>557247</v>
      </c>
      <c r="Q26" s="8">
        <v>587727</v>
      </c>
      <c r="R26" s="8">
        <v>1717354</v>
      </c>
      <c r="S26" s="8">
        <v>582149</v>
      </c>
      <c r="T26" s="8">
        <v>537514</v>
      </c>
      <c r="U26" s="8">
        <v>0</v>
      </c>
      <c r="V26" s="8">
        <v>1119663</v>
      </c>
      <c r="W26" s="8">
        <v>6256957</v>
      </c>
      <c r="X26" s="8">
        <v>7899000</v>
      </c>
      <c r="Y26" s="8">
        <v>-1642043</v>
      </c>
      <c r="Z26" s="2">
        <v>-20.79</v>
      </c>
      <c r="AA26" s="6">
        <v>7383925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2100000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2100000</v>
      </c>
      <c r="Y27" s="8">
        <v>-2100000</v>
      </c>
      <c r="Z27" s="2">
        <v>-100</v>
      </c>
      <c r="AA27" s="6">
        <v>0</v>
      </c>
    </row>
    <row r="28" spans="1:27" ht="13.5">
      <c r="A28" s="25" t="s">
        <v>54</v>
      </c>
      <c r="B28" s="24"/>
      <c r="C28" s="6">
        <v>80141099</v>
      </c>
      <c r="D28" s="6">
        <v>0</v>
      </c>
      <c r="E28" s="7">
        <v>19350172</v>
      </c>
      <c r="F28" s="8">
        <v>23525862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19350000</v>
      </c>
      <c r="Y28" s="8">
        <v>-19350000</v>
      </c>
      <c r="Z28" s="2">
        <v>-100</v>
      </c>
      <c r="AA28" s="6">
        <v>23525862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361000</v>
      </c>
      <c r="F29" s="8">
        <v>10830562</v>
      </c>
      <c r="G29" s="8">
        <v>0</v>
      </c>
      <c r="H29" s="8">
        <v>111101</v>
      </c>
      <c r="I29" s="8">
        <v>150637</v>
      </c>
      <c r="J29" s="8">
        <v>261738</v>
      </c>
      <c r="K29" s="8">
        <v>2101932</v>
      </c>
      <c r="L29" s="8">
        <v>0</v>
      </c>
      <c r="M29" s="8">
        <v>2487893</v>
      </c>
      <c r="N29" s="8">
        <v>4589825</v>
      </c>
      <c r="O29" s="8">
        <v>1225215</v>
      </c>
      <c r="P29" s="8">
        <v>0</v>
      </c>
      <c r="Q29" s="8">
        <v>1665678</v>
      </c>
      <c r="R29" s="8">
        <v>2890893</v>
      </c>
      <c r="S29" s="8">
        <v>1478758</v>
      </c>
      <c r="T29" s="8">
        <v>0</v>
      </c>
      <c r="U29" s="8">
        <v>2036877</v>
      </c>
      <c r="V29" s="8">
        <v>3515635</v>
      </c>
      <c r="W29" s="8">
        <v>11258091</v>
      </c>
      <c r="X29" s="8">
        <v>361332</v>
      </c>
      <c r="Y29" s="8">
        <v>10896759</v>
      </c>
      <c r="Z29" s="2">
        <v>3015.72</v>
      </c>
      <c r="AA29" s="6">
        <v>10830562</v>
      </c>
    </row>
    <row r="30" spans="1:27" ht="13.5">
      <c r="A30" s="25" t="s">
        <v>56</v>
      </c>
      <c r="B30" s="24"/>
      <c r="C30" s="6">
        <v>64860598</v>
      </c>
      <c r="D30" s="6">
        <v>0</v>
      </c>
      <c r="E30" s="7">
        <v>61979228</v>
      </c>
      <c r="F30" s="8">
        <v>61979228</v>
      </c>
      <c r="G30" s="8">
        <v>0</v>
      </c>
      <c r="H30" s="8">
        <v>851520</v>
      </c>
      <c r="I30" s="8">
        <v>1818468</v>
      </c>
      <c r="J30" s="8">
        <v>2669988</v>
      </c>
      <c r="K30" s="8">
        <v>11358770</v>
      </c>
      <c r="L30" s="8">
        <v>1591575</v>
      </c>
      <c r="M30" s="8">
        <v>5152119</v>
      </c>
      <c r="N30" s="8">
        <v>18102464</v>
      </c>
      <c r="O30" s="8">
        <v>5090099</v>
      </c>
      <c r="P30" s="8">
        <v>9504632</v>
      </c>
      <c r="Q30" s="8">
        <v>4859841</v>
      </c>
      <c r="R30" s="8">
        <v>19454572</v>
      </c>
      <c r="S30" s="8">
        <v>6368153</v>
      </c>
      <c r="T30" s="8">
        <v>3669389</v>
      </c>
      <c r="U30" s="8">
        <v>5889879</v>
      </c>
      <c r="V30" s="8">
        <v>15927421</v>
      </c>
      <c r="W30" s="8">
        <v>56154445</v>
      </c>
      <c r="X30" s="8">
        <v>61979227</v>
      </c>
      <c r="Y30" s="8">
        <v>-5824782</v>
      </c>
      <c r="Z30" s="2">
        <v>-9.4</v>
      </c>
      <c r="AA30" s="6">
        <v>61979228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5048</v>
      </c>
      <c r="H31" s="8">
        <v>23516</v>
      </c>
      <c r="I31" s="8">
        <v>7533</v>
      </c>
      <c r="J31" s="8">
        <v>36097</v>
      </c>
      <c r="K31" s="8">
        <v>13414</v>
      </c>
      <c r="L31" s="8">
        <v>366678</v>
      </c>
      <c r="M31" s="8">
        <v>6581</v>
      </c>
      <c r="N31" s="8">
        <v>386673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422770</v>
      </c>
      <c r="X31" s="8"/>
      <c r="Y31" s="8">
        <v>422770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5558699</v>
      </c>
      <c r="F32" s="8">
        <v>25243984</v>
      </c>
      <c r="G32" s="8">
        <v>672725</v>
      </c>
      <c r="H32" s="8">
        <v>1240872</v>
      </c>
      <c r="I32" s="8">
        <v>872035</v>
      </c>
      <c r="J32" s="8">
        <v>2785632</v>
      </c>
      <c r="K32" s="8">
        <v>538203</v>
      </c>
      <c r="L32" s="8">
        <v>1138757</v>
      </c>
      <c r="M32" s="8">
        <v>2894676</v>
      </c>
      <c r="N32" s="8">
        <v>4571636</v>
      </c>
      <c r="O32" s="8">
        <v>471455</v>
      </c>
      <c r="P32" s="8">
        <v>1664771</v>
      </c>
      <c r="Q32" s="8">
        <v>370546</v>
      </c>
      <c r="R32" s="8">
        <v>2506772</v>
      </c>
      <c r="S32" s="8">
        <v>2191675</v>
      </c>
      <c r="T32" s="8">
        <v>1170138</v>
      </c>
      <c r="U32" s="8">
        <v>3206704</v>
      </c>
      <c r="V32" s="8">
        <v>6568517</v>
      </c>
      <c r="W32" s="8">
        <v>16432557</v>
      </c>
      <c r="X32" s="8">
        <v>5558712</v>
      </c>
      <c r="Y32" s="8">
        <v>10873845</v>
      </c>
      <c r="Z32" s="2">
        <v>195.62</v>
      </c>
      <c r="AA32" s="6">
        <v>25243984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139712</v>
      </c>
      <c r="T33" s="8">
        <v>0</v>
      </c>
      <c r="U33" s="8">
        <v>0</v>
      </c>
      <c r="V33" s="8">
        <v>139712</v>
      </c>
      <c r="W33" s="8">
        <v>139712</v>
      </c>
      <c r="X33" s="8"/>
      <c r="Y33" s="8">
        <v>139712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85311595</v>
      </c>
      <c r="D34" s="6">
        <v>0</v>
      </c>
      <c r="E34" s="7">
        <v>41234474</v>
      </c>
      <c r="F34" s="8">
        <v>43042183</v>
      </c>
      <c r="G34" s="8">
        <v>834697</v>
      </c>
      <c r="H34" s="8">
        <v>1246913</v>
      </c>
      <c r="I34" s="8">
        <v>1770974</v>
      </c>
      <c r="J34" s="8">
        <v>3852584</v>
      </c>
      <c r="K34" s="8">
        <v>1370006</v>
      </c>
      <c r="L34" s="8">
        <v>2469986</v>
      </c>
      <c r="M34" s="8">
        <v>4644925</v>
      </c>
      <c r="N34" s="8">
        <v>8484917</v>
      </c>
      <c r="O34" s="8">
        <v>404183</v>
      </c>
      <c r="P34" s="8">
        <v>3714447</v>
      </c>
      <c r="Q34" s="8">
        <v>1105093</v>
      </c>
      <c r="R34" s="8">
        <v>5223723</v>
      </c>
      <c r="S34" s="8">
        <v>493178</v>
      </c>
      <c r="T34" s="8">
        <v>3907477</v>
      </c>
      <c r="U34" s="8">
        <v>4632337</v>
      </c>
      <c r="V34" s="8">
        <v>9032992</v>
      </c>
      <c r="W34" s="8">
        <v>26594216</v>
      </c>
      <c r="X34" s="8">
        <v>41233184</v>
      </c>
      <c r="Y34" s="8">
        <v>-14638968</v>
      </c>
      <c r="Z34" s="2">
        <v>-35.5</v>
      </c>
      <c r="AA34" s="6">
        <v>43042183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336880095</v>
      </c>
      <c r="D36" s="33">
        <f>SUM(D25:D35)</f>
        <v>0</v>
      </c>
      <c r="E36" s="34">
        <f t="shared" si="1"/>
        <v>230272418</v>
      </c>
      <c r="F36" s="35">
        <f t="shared" si="1"/>
        <v>276128603</v>
      </c>
      <c r="G36" s="35">
        <f t="shared" si="1"/>
        <v>10913490</v>
      </c>
      <c r="H36" s="35">
        <f t="shared" si="1"/>
        <v>12531039</v>
      </c>
      <c r="I36" s="35">
        <f t="shared" si="1"/>
        <v>13393841</v>
      </c>
      <c r="J36" s="35">
        <f t="shared" si="1"/>
        <v>36838370</v>
      </c>
      <c r="K36" s="35">
        <f t="shared" si="1"/>
        <v>23976717</v>
      </c>
      <c r="L36" s="35">
        <f t="shared" si="1"/>
        <v>14358628</v>
      </c>
      <c r="M36" s="35">
        <f t="shared" si="1"/>
        <v>23830981</v>
      </c>
      <c r="N36" s="35">
        <f t="shared" si="1"/>
        <v>62166326</v>
      </c>
      <c r="O36" s="35">
        <f t="shared" si="1"/>
        <v>16513273</v>
      </c>
      <c r="P36" s="35">
        <f t="shared" si="1"/>
        <v>24133782</v>
      </c>
      <c r="Q36" s="35">
        <f t="shared" si="1"/>
        <v>16433022</v>
      </c>
      <c r="R36" s="35">
        <f t="shared" si="1"/>
        <v>57080077</v>
      </c>
      <c r="S36" s="35">
        <f t="shared" si="1"/>
        <v>19132261</v>
      </c>
      <c r="T36" s="35">
        <f t="shared" si="1"/>
        <v>17290762</v>
      </c>
      <c r="U36" s="35">
        <f t="shared" si="1"/>
        <v>24548297</v>
      </c>
      <c r="V36" s="35">
        <f t="shared" si="1"/>
        <v>60971320</v>
      </c>
      <c r="W36" s="35">
        <f t="shared" si="1"/>
        <v>217056093</v>
      </c>
      <c r="X36" s="35">
        <f t="shared" si="1"/>
        <v>230271551</v>
      </c>
      <c r="Y36" s="35">
        <f t="shared" si="1"/>
        <v>-13215458</v>
      </c>
      <c r="Z36" s="36">
        <f>+IF(X36&lt;&gt;0,+(Y36/X36)*100,0)</f>
        <v>-5.739075427515576</v>
      </c>
      <c r="AA36" s="33">
        <f>SUM(AA25:AA35)</f>
        <v>276128603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-132958469</v>
      </c>
      <c r="D38" s="46">
        <f>+D22-D36</f>
        <v>0</v>
      </c>
      <c r="E38" s="47">
        <f t="shared" si="2"/>
        <v>37116650</v>
      </c>
      <c r="F38" s="48">
        <f t="shared" si="2"/>
        <v>71757532</v>
      </c>
      <c r="G38" s="48">
        <f t="shared" si="2"/>
        <v>28638395</v>
      </c>
      <c r="H38" s="48">
        <f t="shared" si="2"/>
        <v>3761258</v>
      </c>
      <c r="I38" s="48">
        <f t="shared" si="2"/>
        <v>-1158906</v>
      </c>
      <c r="J38" s="48">
        <f t="shared" si="2"/>
        <v>31240747</v>
      </c>
      <c r="K38" s="48">
        <f t="shared" si="2"/>
        <v>-4118518</v>
      </c>
      <c r="L38" s="48">
        <f t="shared" si="2"/>
        <v>251040</v>
      </c>
      <c r="M38" s="48">
        <f t="shared" si="2"/>
        <v>3454412</v>
      </c>
      <c r="N38" s="48">
        <f t="shared" si="2"/>
        <v>-413066</v>
      </c>
      <c r="O38" s="48">
        <f t="shared" si="2"/>
        <v>-11721679</v>
      </c>
      <c r="P38" s="48">
        <f t="shared" si="2"/>
        <v>-15220680</v>
      </c>
      <c r="Q38" s="48">
        <f t="shared" si="2"/>
        <v>-4126148</v>
      </c>
      <c r="R38" s="48">
        <f t="shared" si="2"/>
        <v>-31068507</v>
      </c>
      <c r="S38" s="48">
        <f t="shared" si="2"/>
        <v>-4417083</v>
      </c>
      <c r="T38" s="48">
        <f t="shared" si="2"/>
        <v>-455619</v>
      </c>
      <c r="U38" s="48">
        <f t="shared" si="2"/>
        <v>-2224087</v>
      </c>
      <c r="V38" s="48">
        <f t="shared" si="2"/>
        <v>-7096789</v>
      </c>
      <c r="W38" s="48">
        <f t="shared" si="2"/>
        <v>-7337615</v>
      </c>
      <c r="X38" s="48">
        <f>IF(F22=F36,0,X22-X36)</f>
        <v>37117035</v>
      </c>
      <c r="Y38" s="48">
        <f t="shared" si="2"/>
        <v>-44454650</v>
      </c>
      <c r="Z38" s="49">
        <f>+IF(X38&lt;&gt;0,+(Y38/X38)*100,0)</f>
        <v>-119.76886084785599</v>
      </c>
      <c r="AA38" s="46">
        <f>+AA22-AA36</f>
        <v>71757532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76926000</v>
      </c>
      <c r="F39" s="8">
        <v>37026000</v>
      </c>
      <c r="G39" s="8">
        <v>0</v>
      </c>
      <c r="H39" s="8">
        <v>594000</v>
      </c>
      <c r="I39" s="8">
        <v>0</v>
      </c>
      <c r="J39" s="8">
        <v>594000</v>
      </c>
      <c r="K39" s="8">
        <v>0</v>
      </c>
      <c r="L39" s="8">
        <v>13616000</v>
      </c>
      <c r="M39" s="8">
        <v>0</v>
      </c>
      <c r="N39" s="8">
        <v>13616000</v>
      </c>
      <c r="O39" s="8">
        <v>0</v>
      </c>
      <c r="P39" s="8">
        <v>445919</v>
      </c>
      <c r="Q39" s="8">
        <v>0</v>
      </c>
      <c r="R39" s="8">
        <v>445919</v>
      </c>
      <c r="S39" s="8">
        <v>0</v>
      </c>
      <c r="T39" s="8">
        <v>0</v>
      </c>
      <c r="U39" s="8">
        <v>0</v>
      </c>
      <c r="V39" s="8">
        <v>0</v>
      </c>
      <c r="W39" s="8">
        <v>14655919</v>
      </c>
      <c r="X39" s="8">
        <v>32926000</v>
      </c>
      <c r="Y39" s="8">
        <v>-18270081</v>
      </c>
      <c r="Z39" s="2">
        <v>-55.49</v>
      </c>
      <c r="AA39" s="6">
        <v>37026000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44000000</v>
      </c>
      <c r="Y40" s="26">
        <v>-44000000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-132958469</v>
      </c>
      <c r="D42" s="55">
        <f>SUM(D38:D41)</f>
        <v>0</v>
      </c>
      <c r="E42" s="56">
        <f t="shared" si="3"/>
        <v>114042650</v>
      </c>
      <c r="F42" s="57">
        <f t="shared" si="3"/>
        <v>108783532</v>
      </c>
      <c r="G42" s="57">
        <f t="shared" si="3"/>
        <v>28638395</v>
      </c>
      <c r="H42" s="57">
        <f t="shared" si="3"/>
        <v>4355258</v>
      </c>
      <c r="I42" s="57">
        <f t="shared" si="3"/>
        <v>-1158906</v>
      </c>
      <c r="J42" s="57">
        <f t="shared" si="3"/>
        <v>31834747</v>
      </c>
      <c r="K42" s="57">
        <f t="shared" si="3"/>
        <v>-4118518</v>
      </c>
      <c r="L42" s="57">
        <f t="shared" si="3"/>
        <v>13867040</v>
      </c>
      <c r="M42" s="57">
        <f t="shared" si="3"/>
        <v>3454412</v>
      </c>
      <c r="N42" s="57">
        <f t="shared" si="3"/>
        <v>13202934</v>
      </c>
      <c r="O42" s="57">
        <f t="shared" si="3"/>
        <v>-11721679</v>
      </c>
      <c r="P42" s="57">
        <f t="shared" si="3"/>
        <v>-14774761</v>
      </c>
      <c r="Q42" s="57">
        <f t="shared" si="3"/>
        <v>-4126148</v>
      </c>
      <c r="R42" s="57">
        <f t="shared" si="3"/>
        <v>-30622588</v>
      </c>
      <c r="S42" s="57">
        <f t="shared" si="3"/>
        <v>-4417083</v>
      </c>
      <c r="T42" s="57">
        <f t="shared" si="3"/>
        <v>-455619</v>
      </c>
      <c r="U42" s="57">
        <f t="shared" si="3"/>
        <v>-2224087</v>
      </c>
      <c r="V42" s="57">
        <f t="shared" si="3"/>
        <v>-7096789</v>
      </c>
      <c r="W42" s="57">
        <f t="shared" si="3"/>
        <v>7318304</v>
      </c>
      <c r="X42" s="57">
        <f t="shared" si="3"/>
        <v>114043035</v>
      </c>
      <c r="Y42" s="57">
        <f t="shared" si="3"/>
        <v>-106724731</v>
      </c>
      <c r="Z42" s="58">
        <f>+IF(X42&lt;&gt;0,+(Y42/X42)*100,0)</f>
        <v>-93.58285755899078</v>
      </c>
      <c r="AA42" s="55">
        <f>SUM(AA38:AA41)</f>
        <v>108783532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-132958469</v>
      </c>
      <c r="D44" s="63">
        <f>+D42-D43</f>
        <v>0</v>
      </c>
      <c r="E44" s="64">
        <f t="shared" si="4"/>
        <v>114042650</v>
      </c>
      <c r="F44" s="65">
        <f t="shared" si="4"/>
        <v>108783532</v>
      </c>
      <c r="G44" s="65">
        <f t="shared" si="4"/>
        <v>28638395</v>
      </c>
      <c r="H44" s="65">
        <f t="shared" si="4"/>
        <v>4355258</v>
      </c>
      <c r="I44" s="65">
        <f t="shared" si="4"/>
        <v>-1158906</v>
      </c>
      <c r="J44" s="65">
        <f t="shared" si="4"/>
        <v>31834747</v>
      </c>
      <c r="K44" s="65">
        <f t="shared" si="4"/>
        <v>-4118518</v>
      </c>
      <c r="L44" s="65">
        <f t="shared" si="4"/>
        <v>13867040</v>
      </c>
      <c r="M44" s="65">
        <f t="shared" si="4"/>
        <v>3454412</v>
      </c>
      <c r="N44" s="65">
        <f t="shared" si="4"/>
        <v>13202934</v>
      </c>
      <c r="O44" s="65">
        <f t="shared" si="4"/>
        <v>-11721679</v>
      </c>
      <c r="P44" s="65">
        <f t="shared" si="4"/>
        <v>-14774761</v>
      </c>
      <c r="Q44" s="65">
        <f t="shared" si="4"/>
        <v>-4126148</v>
      </c>
      <c r="R44" s="65">
        <f t="shared" si="4"/>
        <v>-30622588</v>
      </c>
      <c r="S44" s="65">
        <f t="shared" si="4"/>
        <v>-4417083</v>
      </c>
      <c r="T44" s="65">
        <f t="shared" si="4"/>
        <v>-455619</v>
      </c>
      <c r="U44" s="65">
        <f t="shared" si="4"/>
        <v>-2224087</v>
      </c>
      <c r="V44" s="65">
        <f t="shared" si="4"/>
        <v>-7096789</v>
      </c>
      <c r="W44" s="65">
        <f t="shared" si="4"/>
        <v>7318304</v>
      </c>
      <c r="X44" s="65">
        <f t="shared" si="4"/>
        <v>114043035</v>
      </c>
      <c r="Y44" s="65">
        <f t="shared" si="4"/>
        <v>-106724731</v>
      </c>
      <c r="Z44" s="66">
        <f>+IF(X44&lt;&gt;0,+(Y44/X44)*100,0)</f>
        <v>-93.58285755899078</v>
      </c>
      <c r="AA44" s="63">
        <f>+AA42-AA43</f>
        <v>108783532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-132958469</v>
      </c>
      <c r="D46" s="55">
        <f>SUM(D44:D45)</f>
        <v>0</v>
      </c>
      <c r="E46" s="56">
        <f t="shared" si="5"/>
        <v>114042650</v>
      </c>
      <c r="F46" s="57">
        <f t="shared" si="5"/>
        <v>108783532</v>
      </c>
      <c r="G46" s="57">
        <f t="shared" si="5"/>
        <v>28638395</v>
      </c>
      <c r="H46" s="57">
        <f t="shared" si="5"/>
        <v>4355258</v>
      </c>
      <c r="I46" s="57">
        <f t="shared" si="5"/>
        <v>-1158906</v>
      </c>
      <c r="J46" s="57">
        <f t="shared" si="5"/>
        <v>31834747</v>
      </c>
      <c r="K46" s="57">
        <f t="shared" si="5"/>
        <v>-4118518</v>
      </c>
      <c r="L46" s="57">
        <f t="shared" si="5"/>
        <v>13867040</v>
      </c>
      <c r="M46" s="57">
        <f t="shared" si="5"/>
        <v>3454412</v>
      </c>
      <c r="N46" s="57">
        <f t="shared" si="5"/>
        <v>13202934</v>
      </c>
      <c r="O46" s="57">
        <f t="shared" si="5"/>
        <v>-11721679</v>
      </c>
      <c r="P46" s="57">
        <f t="shared" si="5"/>
        <v>-14774761</v>
      </c>
      <c r="Q46" s="57">
        <f t="shared" si="5"/>
        <v>-4126148</v>
      </c>
      <c r="R46" s="57">
        <f t="shared" si="5"/>
        <v>-30622588</v>
      </c>
      <c r="S46" s="57">
        <f t="shared" si="5"/>
        <v>-4417083</v>
      </c>
      <c r="T46" s="57">
        <f t="shared" si="5"/>
        <v>-455619</v>
      </c>
      <c r="U46" s="57">
        <f t="shared" si="5"/>
        <v>-2224087</v>
      </c>
      <c r="V46" s="57">
        <f t="shared" si="5"/>
        <v>-7096789</v>
      </c>
      <c r="W46" s="57">
        <f t="shared" si="5"/>
        <v>7318304</v>
      </c>
      <c r="X46" s="57">
        <f t="shared" si="5"/>
        <v>114043035</v>
      </c>
      <c r="Y46" s="57">
        <f t="shared" si="5"/>
        <v>-106724731</v>
      </c>
      <c r="Z46" s="58">
        <f>+IF(X46&lt;&gt;0,+(Y46/X46)*100,0)</f>
        <v>-93.58285755899078</v>
      </c>
      <c r="AA46" s="55">
        <f>SUM(AA44:AA45)</f>
        <v>108783532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-1000000</v>
      </c>
      <c r="G47" s="8">
        <v>-27504</v>
      </c>
      <c r="H47" s="8">
        <v>-25709</v>
      </c>
      <c r="I47" s="30">
        <v>-220688</v>
      </c>
      <c r="J47" s="8">
        <v>-273901</v>
      </c>
      <c r="K47" s="8">
        <v>-219762</v>
      </c>
      <c r="L47" s="8">
        <v>219737</v>
      </c>
      <c r="M47" s="60">
        <v>-219737</v>
      </c>
      <c r="N47" s="8">
        <v>-219762</v>
      </c>
      <c r="O47" s="8">
        <v>-219535</v>
      </c>
      <c r="P47" s="30">
        <v>-219535</v>
      </c>
      <c r="Q47" s="8">
        <v>-219536</v>
      </c>
      <c r="R47" s="8">
        <v>-658606</v>
      </c>
      <c r="S47" s="8">
        <v>-219536</v>
      </c>
      <c r="T47" s="60">
        <v>-219460</v>
      </c>
      <c r="U47" s="8">
        <v>-218741</v>
      </c>
      <c r="V47" s="8">
        <v>-657737</v>
      </c>
      <c r="W47" s="30">
        <v>-1810006</v>
      </c>
      <c r="X47" s="8"/>
      <c r="Y47" s="8">
        <v>-1810006</v>
      </c>
      <c r="Z47" s="2">
        <v>0</v>
      </c>
      <c r="AA47" s="6">
        <v>-1000000</v>
      </c>
    </row>
    <row r="48" spans="1:27" ht="13.5">
      <c r="A48" s="69" t="s">
        <v>73</v>
      </c>
      <c r="B48" s="70"/>
      <c r="C48" s="71">
        <f aca="true" t="shared" si="6" ref="C48:Y48">SUM(C46:C47)</f>
        <v>-132958469</v>
      </c>
      <c r="D48" s="71">
        <f>SUM(D46:D47)</f>
        <v>0</v>
      </c>
      <c r="E48" s="72">
        <f t="shared" si="6"/>
        <v>114042650</v>
      </c>
      <c r="F48" s="73">
        <f t="shared" si="6"/>
        <v>107783532</v>
      </c>
      <c r="G48" s="73">
        <f t="shared" si="6"/>
        <v>28610891</v>
      </c>
      <c r="H48" s="74">
        <f t="shared" si="6"/>
        <v>4329549</v>
      </c>
      <c r="I48" s="74">
        <f t="shared" si="6"/>
        <v>-1379594</v>
      </c>
      <c r="J48" s="74">
        <f t="shared" si="6"/>
        <v>31560846</v>
      </c>
      <c r="K48" s="74">
        <f t="shared" si="6"/>
        <v>-4338280</v>
      </c>
      <c r="L48" s="74">
        <f t="shared" si="6"/>
        <v>14086777</v>
      </c>
      <c r="M48" s="73">
        <f t="shared" si="6"/>
        <v>3234675</v>
      </c>
      <c r="N48" s="73">
        <f t="shared" si="6"/>
        <v>12983172</v>
      </c>
      <c r="O48" s="74">
        <f t="shared" si="6"/>
        <v>-11941214</v>
      </c>
      <c r="P48" s="74">
        <f t="shared" si="6"/>
        <v>-14994296</v>
      </c>
      <c r="Q48" s="74">
        <f t="shared" si="6"/>
        <v>-4345684</v>
      </c>
      <c r="R48" s="74">
        <f t="shared" si="6"/>
        <v>-31281194</v>
      </c>
      <c r="S48" s="74">
        <f t="shared" si="6"/>
        <v>-4636619</v>
      </c>
      <c r="T48" s="73">
        <f t="shared" si="6"/>
        <v>-675079</v>
      </c>
      <c r="U48" s="73">
        <f t="shared" si="6"/>
        <v>-2442828</v>
      </c>
      <c r="V48" s="74">
        <f t="shared" si="6"/>
        <v>-7754526</v>
      </c>
      <c r="W48" s="74">
        <f t="shared" si="6"/>
        <v>5508298</v>
      </c>
      <c r="X48" s="74">
        <f t="shared" si="6"/>
        <v>114043035</v>
      </c>
      <c r="Y48" s="74">
        <f t="shared" si="6"/>
        <v>-108534737</v>
      </c>
      <c r="Z48" s="75">
        <f>+IF(X48&lt;&gt;0,+(Y48/X48)*100,0)</f>
        <v>-95.16998298054766</v>
      </c>
      <c r="AA48" s="76">
        <f>SUM(AA46:AA47)</f>
        <v>107783532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35148268</v>
      </c>
      <c r="D5" s="6">
        <v>0</v>
      </c>
      <c r="E5" s="7">
        <v>103824251</v>
      </c>
      <c r="F5" s="8">
        <v>53286393</v>
      </c>
      <c r="G5" s="8">
        <v>3465301</v>
      </c>
      <c r="H5" s="8">
        <v>4503272</v>
      </c>
      <c r="I5" s="8">
        <v>4164344</v>
      </c>
      <c r="J5" s="8">
        <v>12132917</v>
      </c>
      <c r="K5" s="8">
        <v>4329248</v>
      </c>
      <c r="L5" s="8">
        <v>4173211</v>
      </c>
      <c r="M5" s="8">
        <v>4080982</v>
      </c>
      <c r="N5" s="8">
        <v>12583441</v>
      </c>
      <c r="O5" s="8">
        <v>4682970</v>
      </c>
      <c r="P5" s="8">
        <v>4249284</v>
      </c>
      <c r="Q5" s="8">
        <v>4158051</v>
      </c>
      <c r="R5" s="8">
        <v>13090305</v>
      </c>
      <c r="S5" s="8">
        <v>5237773</v>
      </c>
      <c r="T5" s="8">
        <v>4442653</v>
      </c>
      <c r="U5" s="8">
        <v>47340955</v>
      </c>
      <c r="V5" s="8">
        <v>57021381</v>
      </c>
      <c r="W5" s="8">
        <v>94828044</v>
      </c>
      <c r="X5" s="8">
        <v>103824251</v>
      </c>
      <c r="Y5" s="8">
        <v>-8996207</v>
      </c>
      <c r="Z5" s="2">
        <v>-8.66</v>
      </c>
      <c r="AA5" s="6">
        <v>53286393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43502195</v>
      </c>
      <c r="D10" s="6">
        <v>0</v>
      </c>
      <c r="E10" s="7">
        <v>3000000</v>
      </c>
      <c r="F10" s="26">
        <v>15313000</v>
      </c>
      <c r="G10" s="26">
        <v>3735939</v>
      </c>
      <c r="H10" s="26">
        <v>3921392</v>
      </c>
      <c r="I10" s="26">
        <v>3991772</v>
      </c>
      <c r="J10" s="26">
        <v>11649103</v>
      </c>
      <c r="K10" s="26">
        <v>3959842</v>
      </c>
      <c r="L10" s="26">
        <v>3985355</v>
      </c>
      <c r="M10" s="26">
        <v>3882842</v>
      </c>
      <c r="N10" s="26">
        <v>11828039</v>
      </c>
      <c r="O10" s="26">
        <v>3876834</v>
      </c>
      <c r="P10" s="26">
        <v>3896432</v>
      </c>
      <c r="Q10" s="26">
        <v>3950226</v>
      </c>
      <c r="R10" s="26">
        <v>11723492</v>
      </c>
      <c r="S10" s="26">
        <v>3612478</v>
      </c>
      <c r="T10" s="26">
        <v>3619646</v>
      </c>
      <c r="U10" s="26">
        <v>3787441</v>
      </c>
      <c r="V10" s="26">
        <v>11019565</v>
      </c>
      <c r="W10" s="26">
        <v>46220199</v>
      </c>
      <c r="X10" s="26">
        <v>3000000</v>
      </c>
      <c r="Y10" s="26">
        <v>43220199</v>
      </c>
      <c r="Z10" s="27">
        <v>1440.67</v>
      </c>
      <c r="AA10" s="28">
        <v>15313000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18950879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18951235</v>
      </c>
      <c r="Y11" s="8">
        <v>-18951235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548263</v>
      </c>
      <c r="D12" s="6">
        <v>0</v>
      </c>
      <c r="E12" s="7">
        <v>1000000</v>
      </c>
      <c r="F12" s="8">
        <v>1000000</v>
      </c>
      <c r="G12" s="8">
        <v>54283</v>
      </c>
      <c r="H12" s="8">
        <v>59919</v>
      </c>
      <c r="I12" s="8">
        <v>77309</v>
      </c>
      <c r="J12" s="8">
        <v>191511</v>
      </c>
      <c r="K12" s="8">
        <v>109300</v>
      </c>
      <c r="L12" s="8">
        <v>59795</v>
      </c>
      <c r="M12" s="8">
        <v>38701</v>
      </c>
      <c r="N12" s="8">
        <v>207796</v>
      </c>
      <c r="O12" s="8">
        <v>40016</v>
      </c>
      <c r="P12" s="8">
        <v>59017</v>
      </c>
      <c r="Q12" s="8">
        <v>57472</v>
      </c>
      <c r="R12" s="8">
        <v>156505</v>
      </c>
      <c r="S12" s="8">
        <v>32453</v>
      </c>
      <c r="T12" s="8">
        <v>83747</v>
      </c>
      <c r="U12" s="8">
        <v>35672</v>
      </c>
      <c r="V12" s="8">
        <v>151872</v>
      </c>
      <c r="W12" s="8">
        <v>707684</v>
      </c>
      <c r="X12" s="8">
        <v>1000000</v>
      </c>
      <c r="Y12" s="8">
        <v>-292316</v>
      </c>
      <c r="Z12" s="2">
        <v>-29.23</v>
      </c>
      <c r="AA12" s="6">
        <v>1000000</v>
      </c>
    </row>
    <row r="13" spans="1:27" ht="13.5">
      <c r="A13" s="23" t="s">
        <v>40</v>
      </c>
      <c r="B13" s="29"/>
      <c r="C13" s="6">
        <v>15662844</v>
      </c>
      <c r="D13" s="6">
        <v>0</v>
      </c>
      <c r="E13" s="7">
        <v>16000000</v>
      </c>
      <c r="F13" s="8">
        <v>16000000</v>
      </c>
      <c r="G13" s="8">
        <v>1136380</v>
      </c>
      <c r="H13" s="8">
        <v>1615716</v>
      </c>
      <c r="I13" s="8">
        <v>927916</v>
      </c>
      <c r="J13" s="8">
        <v>3680012</v>
      </c>
      <c r="K13" s="8">
        <v>1589224</v>
      </c>
      <c r="L13" s="8">
        <v>1366836</v>
      </c>
      <c r="M13" s="8">
        <v>1540414</v>
      </c>
      <c r="N13" s="8">
        <v>4496474</v>
      </c>
      <c r="O13" s="8">
        <v>1659644</v>
      </c>
      <c r="P13" s="8">
        <v>1514460</v>
      </c>
      <c r="Q13" s="8">
        <v>1225847</v>
      </c>
      <c r="R13" s="8">
        <v>4399951</v>
      </c>
      <c r="S13" s="8">
        <v>1548717</v>
      </c>
      <c r="T13" s="8">
        <v>1429120</v>
      </c>
      <c r="U13" s="8">
        <v>1283676</v>
      </c>
      <c r="V13" s="8">
        <v>4261513</v>
      </c>
      <c r="W13" s="8">
        <v>16837950</v>
      </c>
      <c r="X13" s="8">
        <v>16000000</v>
      </c>
      <c r="Y13" s="8">
        <v>837950</v>
      </c>
      <c r="Z13" s="2">
        <v>5.24</v>
      </c>
      <c r="AA13" s="6">
        <v>16000000</v>
      </c>
    </row>
    <row r="14" spans="1:27" ht="13.5">
      <c r="A14" s="23" t="s">
        <v>41</v>
      </c>
      <c r="B14" s="29"/>
      <c r="C14" s="6">
        <v>14213784</v>
      </c>
      <c r="D14" s="6">
        <v>0</v>
      </c>
      <c r="E14" s="7">
        <v>14000000</v>
      </c>
      <c r="F14" s="8">
        <v>16000000</v>
      </c>
      <c r="G14" s="8">
        <v>1289523</v>
      </c>
      <c r="H14" s="8">
        <v>1346468</v>
      </c>
      <c r="I14" s="8">
        <v>1366630</v>
      </c>
      <c r="J14" s="8">
        <v>4002621</v>
      </c>
      <c r="K14" s="8">
        <v>1395862</v>
      </c>
      <c r="L14" s="8">
        <v>1419075</v>
      </c>
      <c r="M14" s="8">
        <v>1406822</v>
      </c>
      <c r="N14" s="8">
        <v>4221759</v>
      </c>
      <c r="O14" s="8">
        <v>1437917</v>
      </c>
      <c r="P14" s="8">
        <v>1470971</v>
      </c>
      <c r="Q14" s="8">
        <v>1488805</v>
      </c>
      <c r="R14" s="8">
        <v>4397693</v>
      </c>
      <c r="S14" s="8">
        <v>1503057</v>
      </c>
      <c r="T14" s="8">
        <v>1533621</v>
      </c>
      <c r="U14" s="8">
        <v>125798</v>
      </c>
      <c r="V14" s="8">
        <v>3162476</v>
      </c>
      <c r="W14" s="8">
        <v>15784549</v>
      </c>
      <c r="X14" s="8">
        <v>14000000</v>
      </c>
      <c r="Y14" s="8">
        <v>1784549</v>
      </c>
      <c r="Z14" s="2">
        <v>12.75</v>
      </c>
      <c r="AA14" s="6">
        <v>16000000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13144284</v>
      </c>
      <c r="D16" s="6">
        <v>0</v>
      </c>
      <c r="E16" s="7">
        <v>3000000</v>
      </c>
      <c r="F16" s="8">
        <v>15706000</v>
      </c>
      <c r="G16" s="8">
        <v>77920</v>
      </c>
      <c r="H16" s="8">
        <v>183040</v>
      </c>
      <c r="I16" s="8">
        <v>164360</v>
      </c>
      <c r="J16" s="8">
        <v>425320</v>
      </c>
      <c r="K16" s="8">
        <v>147950</v>
      </c>
      <c r="L16" s="8">
        <v>162690</v>
      </c>
      <c r="M16" s="8">
        <v>265880</v>
      </c>
      <c r="N16" s="8">
        <v>576520</v>
      </c>
      <c r="O16" s="8">
        <v>265270</v>
      </c>
      <c r="P16" s="8">
        <v>305430</v>
      </c>
      <c r="Q16" s="8">
        <v>280650</v>
      </c>
      <c r="R16" s="8">
        <v>851350</v>
      </c>
      <c r="S16" s="8">
        <v>191930</v>
      </c>
      <c r="T16" s="8">
        <v>159700</v>
      </c>
      <c r="U16" s="8">
        <v>83610</v>
      </c>
      <c r="V16" s="8">
        <v>435240</v>
      </c>
      <c r="W16" s="8">
        <v>2288430</v>
      </c>
      <c r="X16" s="8">
        <v>3000000</v>
      </c>
      <c r="Y16" s="8">
        <v>-711570</v>
      </c>
      <c r="Z16" s="2">
        <v>-23.72</v>
      </c>
      <c r="AA16" s="6">
        <v>15706000</v>
      </c>
    </row>
    <row r="17" spans="1:27" ht="13.5">
      <c r="A17" s="23" t="s">
        <v>44</v>
      </c>
      <c r="B17" s="29"/>
      <c r="C17" s="6">
        <v>12474633</v>
      </c>
      <c r="D17" s="6">
        <v>0</v>
      </c>
      <c r="E17" s="7">
        <v>330000</v>
      </c>
      <c r="F17" s="8">
        <v>347000</v>
      </c>
      <c r="G17" s="8">
        <v>1150930</v>
      </c>
      <c r="H17" s="8">
        <v>986035</v>
      </c>
      <c r="I17" s="8">
        <v>953244</v>
      </c>
      <c r="J17" s="8">
        <v>3090209</v>
      </c>
      <c r="K17" s="8">
        <v>1256645</v>
      </c>
      <c r="L17" s="8">
        <v>1018803</v>
      </c>
      <c r="M17" s="8">
        <v>1076212</v>
      </c>
      <c r="N17" s="8">
        <v>3351660</v>
      </c>
      <c r="O17" s="8">
        <v>828099</v>
      </c>
      <c r="P17" s="8">
        <v>765023</v>
      </c>
      <c r="Q17" s="8">
        <v>1166876</v>
      </c>
      <c r="R17" s="8">
        <v>2759998</v>
      </c>
      <c r="S17" s="8">
        <v>614169</v>
      </c>
      <c r="T17" s="8">
        <v>1092811</v>
      </c>
      <c r="U17" s="8">
        <v>1118168</v>
      </c>
      <c r="V17" s="8">
        <v>2825148</v>
      </c>
      <c r="W17" s="8">
        <v>12027015</v>
      </c>
      <c r="X17" s="8">
        <v>330000</v>
      </c>
      <c r="Y17" s="8">
        <v>11697015</v>
      </c>
      <c r="Z17" s="2">
        <v>3544.55</v>
      </c>
      <c r="AA17" s="6">
        <v>347000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11700000</v>
      </c>
      <c r="F18" s="8">
        <v>13000000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11700000</v>
      </c>
      <c r="Y18" s="8">
        <v>-11700000</v>
      </c>
      <c r="Z18" s="2">
        <v>-100</v>
      </c>
      <c r="AA18" s="6">
        <v>13000000</v>
      </c>
    </row>
    <row r="19" spans="1:27" ht="13.5">
      <c r="A19" s="23" t="s">
        <v>46</v>
      </c>
      <c r="B19" s="29"/>
      <c r="C19" s="6">
        <v>300089756</v>
      </c>
      <c r="D19" s="6">
        <v>0</v>
      </c>
      <c r="E19" s="7">
        <v>391738000</v>
      </c>
      <c r="F19" s="8">
        <v>391738000</v>
      </c>
      <c r="G19" s="8">
        <v>135621000</v>
      </c>
      <c r="H19" s="8">
        <v>1629000</v>
      </c>
      <c r="I19" s="8">
        <v>1500000</v>
      </c>
      <c r="J19" s="8">
        <v>138750000</v>
      </c>
      <c r="K19" s="8">
        <v>0</v>
      </c>
      <c r="L19" s="8">
        <v>113343000</v>
      </c>
      <c r="M19" s="8">
        <v>1500000</v>
      </c>
      <c r="N19" s="8">
        <v>114843000</v>
      </c>
      <c r="O19" s="8">
        <v>0</v>
      </c>
      <c r="P19" s="8">
        <v>521000</v>
      </c>
      <c r="Q19" s="8">
        <v>92669000</v>
      </c>
      <c r="R19" s="8">
        <v>93190000</v>
      </c>
      <c r="S19" s="8">
        <v>0</v>
      </c>
      <c r="T19" s="8">
        <v>0</v>
      </c>
      <c r="U19" s="8">
        <v>0</v>
      </c>
      <c r="V19" s="8">
        <v>0</v>
      </c>
      <c r="W19" s="8">
        <v>346783000</v>
      </c>
      <c r="X19" s="8">
        <v>391738000</v>
      </c>
      <c r="Y19" s="8">
        <v>-44955000</v>
      </c>
      <c r="Z19" s="2">
        <v>-11.48</v>
      </c>
      <c r="AA19" s="6">
        <v>391738000</v>
      </c>
    </row>
    <row r="20" spans="1:27" ht="13.5">
      <c r="A20" s="23" t="s">
        <v>47</v>
      </c>
      <c r="B20" s="29"/>
      <c r="C20" s="6">
        <v>18096600</v>
      </c>
      <c r="D20" s="6">
        <v>0</v>
      </c>
      <c r="E20" s="7">
        <v>178387292</v>
      </c>
      <c r="F20" s="26">
        <v>103045219</v>
      </c>
      <c r="G20" s="26">
        <v>1492957</v>
      </c>
      <c r="H20" s="26">
        <v>1421689</v>
      </c>
      <c r="I20" s="26">
        <v>2794128</v>
      </c>
      <c r="J20" s="26">
        <v>5708774</v>
      </c>
      <c r="K20" s="26">
        <v>1374989</v>
      </c>
      <c r="L20" s="26">
        <v>1232394</v>
      </c>
      <c r="M20" s="26">
        <v>984530</v>
      </c>
      <c r="N20" s="26">
        <v>3591913</v>
      </c>
      <c r="O20" s="26">
        <v>1066207</v>
      </c>
      <c r="P20" s="26">
        <v>1669219</v>
      </c>
      <c r="Q20" s="26">
        <v>1432370</v>
      </c>
      <c r="R20" s="26">
        <v>4167796</v>
      </c>
      <c r="S20" s="26">
        <v>6961973</v>
      </c>
      <c r="T20" s="26">
        <v>30929212</v>
      </c>
      <c r="U20" s="26">
        <v>51686658</v>
      </c>
      <c r="V20" s="26">
        <v>89577843</v>
      </c>
      <c r="W20" s="26">
        <v>103046326</v>
      </c>
      <c r="X20" s="26">
        <v>178386938</v>
      </c>
      <c r="Y20" s="26">
        <v>-75340612</v>
      </c>
      <c r="Z20" s="27">
        <v>-42.23</v>
      </c>
      <c r="AA20" s="28">
        <v>103045219</v>
      </c>
    </row>
    <row r="21" spans="1:27" ht="13.5">
      <c r="A21" s="23" t="s">
        <v>48</v>
      </c>
      <c r="B21" s="29"/>
      <c r="C21" s="6">
        <v>225992</v>
      </c>
      <c r="D21" s="6">
        <v>0</v>
      </c>
      <c r="E21" s="7">
        <v>250000</v>
      </c>
      <c r="F21" s="8">
        <v>250000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250000</v>
      </c>
      <c r="Y21" s="8">
        <v>-250000</v>
      </c>
      <c r="Z21" s="2">
        <v>-100</v>
      </c>
      <c r="AA21" s="6">
        <v>250000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453106619</v>
      </c>
      <c r="D22" s="33">
        <f>SUM(D5:D21)</f>
        <v>0</v>
      </c>
      <c r="E22" s="34">
        <f t="shared" si="0"/>
        <v>742180422</v>
      </c>
      <c r="F22" s="35">
        <f t="shared" si="0"/>
        <v>625685612</v>
      </c>
      <c r="G22" s="35">
        <f t="shared" si="0"/>
        <v>148024233</v>
      </c>
      <c r="H22" s="35">
        <f t="shared" si="0"/>
        <v>15666531</v>
      </c>
      <c r="I22" s="35">
        <f t="shared" si="0"/>
        <v>15939703</v>
      </c>
      <c r="J22" s="35">
        <f t="shared" si="0"/>
        <v>179630467</v>
      </c>
      <c r="K22" s="35">
        <f t="shared" si="0"/>
        <v>14163060</v>
      </c>
      <c r="L22" s="35">
        <f t="shared" si="0"/>
        <v>126761159</v>
      </c>
      <c r="M22" s="35">
        <f t="shared" si="0"/>
        <v>14776383</v>
      </c>
      <c r="N22" s="35">
        <f t="shared" si="0"/>
        <v>155700602</v>
      </c>
      <c r="O22" s="35">
        <f t="shared" si="0"/>
        <v>13856957</v>
      </c>
      <c r="P22" s="35">
        <f t="shared" si="0"/>
        <v>14450836</v>
      </c>
      <c r="Q22" s="35">
        <f t="shared" si="0"/>
        <v>106429297</v>
      </c>
      <c r="R22" s="35">
        <f t="shared" si="0"/>
        <v>134737090</v>
      </c>
      <c r="S22" s="35">
        <f t="shared" si="0"/>
        <v>19702550</v>
      </c>
      <c r="T22" s="35">
        <f t="shared" si="0"/>
        <v>43290510</v>
      </c>
      <c r="U22" s="35">
        <f t="shared" si="0"/>
        <v>105461978</v>
      </c>
      <c r="V22" s="35">
        <f t="shared" si="0"/>
        <v>168455038</v>
      </c>
      <c r="W22" s="35">
        <f t="shared" si="0"/>
        <v>638523197</v>
      </c>
      <c r="X22" s="35">
        <f t="shared" si="0"/>
        <v>742180424</v>
      </c>
      <c r="Y22" s="35">
        <f t="shared" si="0"/>
        <v>-103657227</v>
      </c>
      <c r="Z22" s="36">
        <f>+IF(X22&lt;&gt;0,+(Y22/X22)*100,0)</f>
        <v>-13.96658058445368</v>
      </c>
      <c r="AA22" s="33">
        <f>SUM(AA5:AA21)</f>
        <v>625685612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172720726</v>
      </c>
      <c r="D25" s="6">
        <v>0</v>
      </c>
      <c r="E25" s="7">
        <v>183895226</v>
      </c>
      <c r="F25" s="8">
        <v>188411978</v>
      </c>
      <c r="G25" s="8">
        <v>14852577</v>
      </c>
      <c r="H25" s="8">
        <v>15028177</v>
      </c>
      <c r="I25" s="8">
        <v>15527479</v>
      </c>
      <c r="J25" s="8">
        <v>45408233</v>
      </c>
      <c r="K25" s="8">
        <v>14975628</v>
      </c>
      <c r="L25" s="8">
        <v>14370442</v>
      </c>
      <c r="M25" s="8">
        <v>15544552</v>
      </c>
      <c r="N25" s="8">
        <v>44890622</v>
      </c>
      <c r="O25" s="8">
        <v>15435207</v>
      </c>
      <c r="P25" s="8">
        <v>15792857</v>
      </c>
      <c r="Q25" s="8">
        <v>15668468</v>
      </c>
      <c r="R25" s="8">
        <v>46896532</v>
      </c>
      <c r="S25" s="8">
        <v>16254600</v>
      </c>
      <c r="T25" s="8">
        <v>15744453</v>
      </c>
      <c r="U25" s="8">
        <v>17069272</v>
      </c>
      <c r="V25" s="8">
        <v>49068325</v>
      </c>
      <c r="W25" s="8">
        <v>186263712</v>
      </c>
      <c r="X25" s="8">
        <v>183894795</v>
      </c>
      <c r="Y25" s="8">
        <v>2368917</v>
      </c>
      <c r="Z25" s="2">
        <v>1.29</v>
      </c>
      <c r="AA25" s="6">
        <v>188411978</v>
      </c>
    </row>
    <row r="26" spans="1:27" ht="13.5">
      <c r="A26" s="25" t="s">
        <v>52</v>
      </c>
      <c r="B26" s="24"/>
      <c r="C26" s="6">
        <v>22163725</v>
      </c>
      <c r="D26" s="6">
        <v>0</v>
      </c>
      <c r="E26" s="7">
        <v>22304178</v>
      </c>
      <c r="F26" s="8">
        <v>22304178</v>
      </c>
      <c r="G26" s="8">
        <v>1869881</v>
      </c>
      <c r="H26" s="8">
        <v>1859366</v>
      </c>
      <c r="I26" s="8">
        <v>1843858</v>
      </c>
      <c r="J26" s="8">
        <v>5573105</v>
      </c>
      <c r="K26" s="8">
        <v>1845306</v>
      </c>
      <c r="L26" s="8">
        <v>1942377</v>
      </c>
      <c r="M26" s="8">
        <v>1864798</v>
      </c>
      <c r="N26" s="8">
        <v>5652481</v>
      </c>
      <c r="O26" s="8">
        <v>1864804</v>
      </c>
      <c r="P26" s="8">
        <v>1865131</v>
      </c>
      <c r="Q26" s="8">
        <v>1865160</v>
      </c>
      <c r="R26" s="8">
        <v>5595095</v>
      </c>
      <c r="S26" s="8">
        <v>2701300</v>
      </c>
      <c r="T26" s="8">
        <v>1968567</v>
      </c>
      <c r="U26" s="8">
        <v>1723608</v>
      </c>
      <c r="V26" s="8">
        <v>6393475</v>
      </c>
      <c r="W26" s="8">
        <v>23214156</v>
      </c>
      <c r="X26" s="8">
        <v>22304178</v>
      </c>
      <c r="Y26" s="8">
        <v>909978</v>
      </c>
      <c r="Z26" s="2">
        <v>4.08</v>
      </c>
      <c r="AA26" s="6">
        <v>22304178</v>
      </c>
    </row>
    <row r="27" spans="1:27" ht="13.5">
      <c r="A27" s="25" t="s">
        <v>53</v>
      </c>
      <c r="B27" s="24"/>
      <c r="C27" s="6">
        <v>67008228</v>
      </c>
      <c r="D27" s="6">
        <v>0</v>
      </c>
      <c r="E27" s="7">
        <v>47659393</v>
      </c>
      <c r="F27" s="8">
        <v>66335523</v>
      </c>
      <c r="G27" s="8">
        <v>320570</v>
      </c>
      <c r="H27" s="8">
        <v>247751</v>
      </c>
      <c r="I27" s="8">
        <v>203196</v>
      </c>
      <c r="J27" s="8">
        <v>771517</v>
      </c>
      <c r="K27" s="8">
        <v>105716</v>
      </c>
      <c r="L27" s="8">
        <v>356039</v>
      </c>
      <c r="M27" s="8">
        <v>229342</v>
      </c>
      <c r="N27" s="8">
        <v>691097</v>
      </c>
      <c r="O27" s="8">
        <v>346134</v>
      </c>
      <c r="P27" s="8">
        <v>346134</v>
      </c>
      <c r="Q27" s="8">
        <v>154580</v>
      </c>
      <c r="R27" s="8">
        <v>846848</v>
      </c>
      <c r="S27" s="8">
        <v>11384</v>
      </c>
      <c r="T27" s="8">
        <v>104844</v>
      </c>
      <c r="U27" s="8">
        <v>7493816</v>
      </c>
      <c r="V27" s="8">
        <v>7610044</v>
      </c>
      <c r="W27" s="8">
        <v>9919506</v>
      </c>
      <c r="X27" s="8">
        <v>47659393</v>
      </c>
      <c r="Y27" s="8">
        <v>-37739887</v>
      </c>
      <c r="Z27" s="2">
        <v>-79.19</v>
      </c>
      <c r="AA27" s="6">
        <v>66335523</v>
      </c>
    </row>
    <row r="28" spans="1:27" ht="13.5">
      <c r="A28" s="25" t="s">
        <v>54</v>
      </c>
      <c r="B28" s="24"/>
      <c r="C28" s="6">
        <v>47114118</v>
      </c>
      <c r="D28" s="6">
        <v>0</v>
      </c>
      <c r="E28" s="7">
        <v>47187245</v>
      </c>
      <c r="F28" s="8">
        <v>75590714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47187245</v>
      </c>
      <c r="Y28" s="8">
        <v>-47187245</v>
      </c>
      <c r="Z28" s="2">
        <v>-100</v>
      </c>
      <c r="AA28" s="6">
        <v>75590714</v>
      </c>
    </row>
    <row r="29" spans="1:27" ht="13.5">
      <c r="A29" s="25" t="s">
        <v>55</v>
      </c>
      <c r="B29" s="24"/>
      <c r="C29" s="6">
        <v>1357257</v>
      </c>
      <c r="D29" s="6">
        <v>0</v>
      </c>
      <c r="E29" s="7">
        <v>2100000</v>
      </c>
      <c r="F29" s="8">
        <v>2100000</v>
      </c>
      <c r="G29" s="8">
        <v>31013</v>
      </c>
      <c r="H29" s="8">
        <v>13228</v>
      </c>
      <c r="I29" s="8">
        <v>0</v>
      </c>
      <c r="J29" s="8">
        <v>44241</v>
      </c>
      <c r="K29" s="8">
        <v>23405</v>
      </c>
      <c r="L29" s="8">
        <v>9495</v>
      </c>
      <c r="M29" s="8">
        <v>7802</v>
      </c>
      <c r="N29" s="8">
        <v>40702</v>
      </c>
      <c r="O29" s="8">
        <v>6983</v>
      </c>
      <c r="P29" s="8">
        <v>6152</v>
      </c>
      <c r="Q29" s="8">
        <v>5309</v>
      </c>
      <c r="R29" s="8">
        <v>18444</v>
      </c>
      <c r="S29" s="8">
        <v>4455</v>
      </c>
      <c r="T29" s="8">
        <v>3588</v>
      </c>
      <c r="U29" s="8">
        <v>103328</v>
      </c>
      <c r="V29" s="8">
        <v>111371</v>
      </c>
      <c r="W29" s="8">
        <v>214758</v>
      </c>
      <c r="X29" s="8">
        <v>2100000</v>
      </c>
      <c r="Y29" s="8">
        <v>-1885242</v>
      </c>
      <c r="Z29" s="2">
        <v>-89.77</v>
      </c>
      <c r="AA29" s="6">
        <v>2100000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3986531</v>
      </c>
      <c r="D32" s="6">
        <v>0</v>
      </c>
      <c r="E32" s="7">
        <v>3060000</v>
      </c>
      <c r="F32" s="8">
        <v>3060000</v>
      </c>
      <c r="G32" s="8">
        <v>127250</v>
      </c>
      <c r="H32" s="8">
        <v>132256</v>
      </c>
      <c r="I32" s="8">
        <v>132256</v>
      </c>
      <c r="J32" s="8">
        <v>391762</v>
      </c>
      <c r="K32" s="8">
        <v>82256</v>
      </c>
      <c r="L32" s="8">
        <v>159250</v>
      </c>
      <c r="M32" s="8">
        <v>71250</v>
      </c>
      <c r="N32" s="8">
        <v>312756</v>
      </c>
      <c r="O32" s="8">
        <v>71250</v>
      </c>
      <c r="P32" s="8">
        <v>162150</v>
      </c>
      <c r="Q32" s="8">
        <v>137700</v>
      </c>
      <c r="R32" s="8">
        <v>371100</v>
      </c>
      <c r="S32" s="8">
        <v>101325</v>
      </c>
      <c r="T32" s="8">
        <v>53375</v>
      </c>
      <c r="U32" s="8">
        <v>249133</v>
      </c>
      <c r="V32" s="8">
        <v>403833</v>
      </c>
      <c r="W32" s="8">
        <v>1479451</v>
      </c>
      <c r="X32" s="8">
        <v>3060000</v>
      </c>
      <c r="Y32" s="8">
        <v>-1580549</v>
      </c>
      <c r="Z32" s="2">
        <v>-51.65</v>
      </c>
      <c r="AA32" s="6">
        <v>3060000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123521573</v>
      </c>
      <c r="D34" s="6">
        <v>0</v>
      </c>
      <c r="E34" s="7">
        <v>243580734</v>
      </c>
      <c r="F34" s="8">
        <v>224111569</v>
      </c>
      <c r="G34" s="8">
        <v>13772310</v>
      </c>
      <c r="H34" s="8">
        <v>17330308</v>
      </c>
      <c r="I34" s="8">
        <v>20597465</v>
      </c>
      <c r="J34" s="8">
        <v>51700083</v>
      </c>
      <c r="K34" s="8">
        <v>16897614</v>
      </c>
      <c r="L34" s="8">
        <v>22925594</v>
      </c>
      <c r="M34" s="8">
        <v>19502965</v>
      </c>
      <c r="N34" s="8">
        <v>59326173</v>
      </c>
      <c r="O34" s="8">
        <v>14989104</v>
      </c>
      <c r="P34" s="8">
        <v>17681717</v>
      </c>
      <c r="Q34" s="8">
        <v>15139837</v>
      </c>
      <c r="R34" s="8">
        <v>47810658</v>
      </c>
      <c r="S34" s="8">
        <v>21095466</v>
      </c>
      <c r="T34" s="8">
        <v>14474611</v>
      </c>
      <c r="U34" s="8">
        <v>73943778</v>
      </c>
      <c r="V34" s="8">
        <v>109513855</v>
      </c>
      <c r="W34" s="8">
        <v>268350769</v>
      </c>
      <c r="X34" s="8">
        <v>243571813</v>
      </c>
      <c r="Y34" s="8">
        <v>24778956</v>
      </c>
      <c r="Z34" s="2">
        <v>10.17</v>
      </c>
      <c r="AA34" s="6">
        <v>224111569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437872158</v>
      </c>
      <c r="D36" s="33">
        <f>SUM(D25:D35)</f>
        <v>0</v>
      </c>
      <c r="E36" s="34">
        <f t="shared" si="1"/>
        <v>549786776</v>
      </c>
      <c r="F36" s="35">
        <f t="shared" si="1"/>
        <v>581913962</v>
      </c>
      <c r="G36" s="35">
        <f t="shared" si="1"/>
        <v>30973601</v>
      </c>
      <c r="H36" s="35">
        <f t="shared" si="1"/>
        <v>34611086</v>
      </c>
      <c r="I36" s="35">
        <f t="shared" si="1"/>
        <v>38304254</v>
      </c>
      <c r="J36" s="35">
        <f t="shared" si="1"/>
        <v>103888941</v>
      </c>
      <c r="K36" s="35">
        <f t="shared" si="1"/>
        <v>33929925</v>
      </c>
      <c r="L36" s="35">
        <f t="shared" si="1"/>
        <v>39763197</v>
      </c>
      <c r="M36" s="35">
        <f t="shared" si="1"/>
        <v>37220709</v>
      </c>
      <c r="N36" s="35">
        <f t="shared" si="1"/>
        <v>110913831</v>
      </c>
      <c r="O36" s="35">
        <f t="shared" si="1"/>
        <v>32713482</v>
      </c>
      <c r="P36" s="35">
        <f t="shared" si="1"/>
        <v>35854141</v>
      </c>
      <c r="Q36" s="35">
        <f t="shared" si="1"/>
        <v>32971054</v>
      </c>
      <c r="R36" s="35">
        <f t="shared" si="1"/>
        <v>101538677</v>
      </c>
      <c r="S36" s="35">
        <f t="shared" si="1"/>
        <v>40168530</v>
      </c>
      <c r="T36" s="35">
        <f t="shared" si="1"/>
        <v>32349438</v>
      </c>
      <c r="U36" s="35">
        <f t="shared" si="1"/>
        <v>100582935</v>
      </c>
      <c r="V36" s="35">
        <f t="shared" si="1"/>
        <v>173100903</v>
      </c>
      <c r="W36" s="35">
        <f t="shared" si="1"/>
        <v>489442352</v>
      </c>
      <c r="X36" s="35">
        <f t="shared" si="1"/>
        <v>549777424</v>
      </c>
      <c r="Y36" s="35">
        <f t="shared" si="1"/>
        <v>-60335072</v>
      </c>
      <c r="Z36" s="36">
        <f>+IF(X36&lt;&gt;0,+(Y36/X36)*100,0)</f>
        <v>-10.974454272971384</v>
      </c>
      <c r="AA36" s="33">
        <f>SUM(AA25:AA35)</f>
        <v>581913962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15234461</v>
      </c>
      <c r="D38" s="46">
        <f>+D22-D36</f>
        <v>0</v>
      </c>
      <c r="E38" s="47">
        <f t="shared" si="2"/>
        <v>192393646</v>
      </c>
      <c r="F38" s="48">
        <f t="shared" si="2"/>
        <v>43771650</v>
      </c>
      <c r="G38" s="48">
        <f t="shared" si="2"/>
        <v>117050632</v>
      </c>
      <c r="H38" s="48">
        <f t="shared" si="2"/>
        <v>-18944555</v>
      </c>
      <c r="I38" s="48">
        <f t="shared" si="2"/>
        <v>-22364551</v>
      </c>
      <c r="J38" s="48">
        <f t="shared" si="2"/>
        <v>75741526</v>
      </c>
      <c r="K38" s="48">
        <f t="shared" si="2"/>
        <v>-19766865</v>
      </c>
      <c r="L38" s="48">
        <f t="shared" si="2"/>
        <v>86997962</v>
      </c>
      <c r="M38" s="48">
        <f t="shared" si="2"/>
        <v>-22444326</v>
      </c>
      <c r="N38" s="48">
        <f t="shared" si="2"/>
        <v>44786771</v>
      </c>
      <c r="O38" s="48">
        <f t="shared" si="2"/>
        <v>-18856525</v>
      </c>
      <c r="P38" s="48">
        <f t="shared" si="2"/>
        <v>-21403305</v>
      </c>
      <c r="Q38" s="48">
        <f t="shared" si="2"/>
        <v>73458243</v>
      </c>
      <c r="R38" s="48">
        <f t="shared" si="2"/>
        <v>33198413</v>
      </c>
      <c r="S38" s="48">
        <f t="shared" si="2"/>
        <v>-20465980</v>
      </c>
      <c r="T38" s="48">
        <f t="shared" si="2"/>
        <v>10941072</v>
      </c>
      <c r="U38" s="48">
        <f t="shared" si="2"/>
        <v>4879043</v>
      </c>
      <c r="V38" s="48">
        <f t="shared" si="2"/>
        <v>-4645865</v>
      </c>
      <c r="W38" s="48">
        <f t="shared" si="2"/>
        <v>149080845</v>
      </c>
      <c r="X38" s="48">
        <f>IF(F22=F36,0,X22-X36)</f>
        <v>192403000</v>
      </c>
      <c r="Y38" s="48">
        <f t="shared" si="2"/>
        <v>-43322155</v>
      </c>
      <c r="Z38" s="49">
        <f>+IF(X38&lt;&gt;0,+(Y38/X38)*100,0)</f>
        <v>-22.516361491244936</v>
      </c>
      <c r="AA38" s="46">
        <f>+AA22-AA36</f>
        <v>43771650</v>
      </c>
    </row>
    <row r="39" spans="1:27" ht="13.5">
      <c r="A39" s="23" t="s">
        <v>64</v>
      </c>
      <c r="B39" s="29"/>
      <c r="C39" s="6">
        <v>146050603</v>
      </c>
      <c r="D39" s="6">
        <v>0</v>
      </c>
      <c r="E39" s="7">
        <v>141460000</v>
      </c>
      <c r="F39" s="8">
        <v>194144330</v>
      </c>
      <c r="G39" s="8">
        <v>34845000</v>
      </c>
      <c r="H39" s="8">
        <v>0</v>
      </c>
      <c r="I39" s="8">
        <v>3691000</v>
      </c>
      <c r="J39" s="8">
        <v>38536000</v>
      </c>
      <c r="K39" s="8">
        <v>144632</v>
      </c>
      <c r="L39" s="8">
        <v>48691000</v>
      </c>
      <c r="M39" s="8">
        <v>0</v>
      </c>
      <c r="N39" s="8">
        <v>48835632</v>
      </c>
      <c r="O39" s="8">
        <v>0</v>
      </c>
      <c r="P39" s="8">
        <v>4773000</v>
      </c>
      <c r="Q39" s="8">
        <v>49460000</v>
      </c>
      <c r="R39" s="8">
        <v>54233000</v>
      </c>
      <c r="S39" s="8">
        <v>0</v>
      </c>
      <c r="T39" s="8">
        <v>0</v>
      </c>
      <c r="U39" s="8">
        <v>0</v>
      </c>
      <c r="V39" s="8">
        <v>0</v>
      </c>
      <c r="W39" s="8">
        <v>141604632</v>
      </c>
      <c r="X39" s="8">
        <v>141460000</v>
      </c>
      <c r="Y39" s="8">
        <v>144632</v>
      </c>
      <c r="Z39" s="2">
        <v>0.1</v>
      </c>
      <c r="AA39" s="6">
        <v>194144330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161285064</v>
      </c>
      <c r="D42" s="55">
        <f>SUM(D38:D41)</f>
        <v>0</v>
      </c>
      <c r="E42" s="56">
        <f t="shared" si="3"/>
        <v>333853646</v>
      </c>
      <c r="F42" s="57">
        <f t="shared" si="3"/>
        <v>237915980</v>
      </c>
      <c r="G42" s="57">
        <f t="shared" si="3"/>
        <v>151895632</v>
      </c>
      <c r="H42" s="57">
        <f t="shared" si="3"/>
        <v>-18944555</v>
      </c>
      <c r="I42" s="57">
        <f t="shared" si="3"/>
        <v>-18673551</v>
      </c>
      <c r="J42" s="57">
        <f t="shared" si="3"/>
        <v>114277526</v>
      </c>
      <c r="K42" s="57">
        <f t="shared" si="3"/>
        <v>-19622233</v>
      </c>
      <c r="L42" s="57">
        <f t="shared" si="3"/>
        <v>135688962</v>
      </c>
      <c r="M42" s="57">
        <f t="shared" si="3"/>
        <v>-22444326</v>
      </c>
      <c r="N42" s="57">
        <f t="shared" si="3"/>
        <v>93622403</v>
      </c>
      <c r="O42" s="57">
        <f t="shared" si="3"/>
        <v>-18856525</v>
      </c>
      <c r="P42" s="57">
        <f t="shared" si="3"/>
        <v>-16630305</v>
      </c>
      <c r="Q42" s="57">
        <f t="shared" si="3"/>
        <v>122918243</v>
      </c>
      <c r="R42" s="57">
        <f t="shared" si="3"/>
        <v>87431413</v>
      </c>
      <c r="S42" s="57">
        <f t="shared" si="3"/>
        <v>-20465980</v>
      </c>
      <c r="T42" s="57">
        <f t="shared" si="3"/>
        <v>10941072</v>
      </c>
      <c r="U42" s="57">
        <f t="shared" si="3"/>
        <v>4879043</v>
      </c>
      <c r="V42" s="57">
        <f t="shared" si="3"/>
        <v>-4645865</v>
      </c>
      <c r="W42" s="57">
        <f t="shared" si="3"/>
        <v>290685477</v>
      </c>
      <c r="X42" s="57">
        <f t="shared" si="3"/>
        <v>333863000</v>
      </c>
      <c r="Y42" s="57">
        <f t="shared" si="3"/>
        <v>-43177523</v>
      </c>
      <c r="Z42" s="58">
        <f>+IF(X42&lt;&gt;0,+(Y42/X42)*100,0)</f>
        <v>-12.932706828848959</v>
      </c>
      <c r="AA42" s="55">
        <f>SUM(AA38:AA41)</f>
        <v>237915980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161285064</v>
      </c>
      <c r="D44" s="63">
        <f>+D42-D43</f>
        <v>0</v>
      </c>
      <c r="E44" s="64">
        <f t="shared" si="4"/>
        <v>333853646</v>
      </c>
      <c r="F44" s="65">
        <f t="shared" si="4"/>
        <v>237915980</v>
      </c>
      <c r="G44" s="65">
        <f t="shared" si="4"/>
        <v>151895632</v>
      </c>
      <c r="H44" s="65">
        <f t="shared" si="4"/>
        <v>-18944555</v>
      </c>
      <c r="I44" s="65">
        <f t="shared" si="4"/>
        <v>-18673551</v>
      </c>
      <c r="J44" s="65">
        <f t="shared" si="4"/>
        <v>114277526</v>
      </c>
      <c r="K44" s="65">
        <f t="shared" si="4"/>
        <v>-19622233</v>
      </c>
      <c r="L44" s="65">
        <f t="shared" si="4"/>
        <v>135688962</v>
      </c>
      <c r="M44" s="65">
        <f t="shared" si="4"/>
        <v>-22444326</v>
      </c>
      <c r="N44" s="65">
        <f t="shared" si="4"/>
        <v>93622403</v>
      </c>
      <c r="O44" s="65">
        <f t="shared" si="4"/>
        <v>-18856525</v>
      </c>
      <c r="P44" s="65">
        <f t="shared" si="4"/>
        <v>-16630305</v>
      </c>
      <c r="Q44" s="65">
        <f t="shared" si="4"/>
        <v>122918243</v>
      </c>
      <c r="R44" s="65">
        <f t="shared" si="4"/>
        <v>87431413</v>
      </c>
      <c r="S44" s="65">
        <f t="shared" si="4"/>
        <v>-20465980</v>
      </c>
      <c r="T44" s="65">
        <f t="shared" si="4"/>
        <v>10941072</v>
      </c>
      <c r="U44" s="65">
        <f t="shared" si="4"/>
        <v>4879043</v>
      </c>
      <c r="V44" s="65">
        <f t="shared" si="4"/>
        <v>-4645865</v>
      </c>
      <c r="W44" s="65">
        <f t="shared" si="4"/>
        <v>290685477</v>
      </c>
      <c r="X44" s="65">
        <f t="shared" si="4"/>
        <v>333863000</v>
      </c>
      <c r="Y44" s="65">
        <f t="shared" si="4"/>
        <v>-43177523</v>
      </c>
      <c r="Z44" s="66">
        <f>+IF(X44&lt;&gt;0,+(Y44/X44)*100,0)</f>
        <v>-12.932706828848959</v>
      </c>
      <c r="AA44" s="63">
        <f>+AA42-AA43</f>
        <v>237915980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161285064</v>
      </c>
      <c r="D46" s="55">
        <f>SUM(D44:D45)</f>
        <v>0</v>
      </c>
      <c r="E46" s="56">
        <f t="shared" si="5"/>
        <v>333853646</v>
      </c>
      <c r="F46" s="57">
        <f t="shared" si="5"/>
        <v>237915980</v>
      </c>
      <c r="G46" s="57">
        <f t="shared" si="5"/>
        <v>151895632</v>
      </c>
      <c r="H46" s="57">
        <f t="shared" si="5"/>
        <v>-18944555</v>
      </c>
      <c r="I46" s="57">
        <f t="shared" si="5"/>
        <v>-18673551</v>
      </c>
      <c r="J46" s="57">
        <f t="shared" si="5"/>
        <v>114277526</v>
      </c>
      <c r="K46" s="57">
        <f t="shared" si="5"/>
        <v>-19622233</v>
      </c>
      <c r="L46" s="57">
        <f t="shared" si="5"/>
        <v>135688962</v>
      </c>
      <c r="M46" s="57">
        <f t="shared" si="5"/>
        <v>-22444326</v>
      </c>
      <c r="N46" s="57">
        <f t="shared" si="5"/>
        <v>93622403</v>
      </c>
      <c r="O46" s="57">
        <f t="shared" si="5"/>
        <v>-18856525</v>
      </c>
      <c r="P46" s="57">
        <f t="shared" si="5"/>
        <v>-16630305</v>
      </c>
      <c r="Q46" s="57">
        <f t="shared" si="5"/>
        <v>122918243</v>
      </c>
      <c r="R46" s="57">
        <f t="shared" si="5"/>
        <v>87431413</v>
      </c>
      <c r="S46" s="57">
        <f t="shared" si="5"/>
        <v>-20465980</v>
      </c>
      <c r="T46" s="57">
        <f t="shared" si="5"/>
        <v>10941072</v>
      </c>
      <c r="U46" s="57">
        <f t="shared" si="5"/>
        <v>4879043</v>
      </c>
      <c r="V46" s="57">
        <f t="shared" si="5"/>
        <v>-4645865</v>
      </c>
      <c r="W46" s="57">
        <f t="shared" si="5"/>
        <v>290685477</v>
      </c>
      <c r="X46" s="57">
        <f t="shared" si="5"/>
        <v>333863000</v>
      </c>
      <c r="Y46" s="57">
        <f t="shared" si="5"/>
        <v>-43177523</v>
      </c>
      <c r="Z46" s="58">
        <f>+IF(X46&lt;&gt;0,+(Y46/X46)*100,0)</f>
        <v>-12.932706828848959</v>
      </c>
      <c r="AA46" s="55">
        <f>SUM(AA44:AA45)</f>
        <v>237915980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161285064</v>
      </c>
      <c r="D48" s="71">
        <f>SUM(D46:D47)</f>
        <v>0</v>
      </c>
      <c r="E48" s="72">
        <f t="shared" si="6"/>
        <v>333853646</v>
      </c>
      <c r="F48" s="73">
        <f t="shared" si="6"/>
        <v>237915980</v>
      </c>
      <c r="G48" s="73">
        <f t="shared" si="6"/>
        <v>151895632</v>
      </c>
      <c r="H48" s="74">
        <f t="shared" si="6"/>
        <v>-18944555</v>
      </c>
      <c r="I48" s="74">
        <f t="shared" si="6"/>
        <v>-18673551</v>
      </c>
      <c r="J48" s="74">
        <f t="shared" si="6"/>
        <v>114277526</v>
      </c>
      <c r="K48" s="74">
        <f t="shared" si="6"/>
        <v>-19622233</v>
      </c>
      <c r="L48" s="74">
        <f t="shared" si="6"/>
        <v>135688962</v>
      </c>
      <c r="M48" s="73">
        <f t="shared" si="6"/>
        <v>-22444326</v>
      </c>
      <c r="N48" s="73">
        <f t="shared" si="6"/>
        <v>93622403</v>
      </c>
      <c r="O48" s="74">
        <f t="shared" si="6"/>
        <v>-18856525</v>
      </c>
      <c r="P48" s="74">
        <f t="shared" si="6"/>
        <v>-16630305</v>
      </c>
      <c r="Q48" s="74">
        <f t="shared" si="6"/>
        <v>122918243</v>
      </c>
      <c r="R48" s="74">
        <f t="shared" si="6"/>
        <v>87431413</v>
      </c>
      <c r="S48" s="74">
        <f t="shared" si="6"/>
        <v>-20465980</v>
      </c>
      <c r="T48" s="73">
        <f t="shared" si="6"/>
        <v>10941072</v>
      </c>
      <c r="U48" s="73">
        <f t="shared" si="6"/>
        <v>4879043</v>
      </c>
      <c r="V48" s="74">
        <f t="shared" si="6"/>
        <v>-4645865</v>
      </c>
      <c r="W48" s="74">
        <f t="shared" si="6"/>
        <v>290685477</v>
      </c>
      <c r="X48" s="74">
        <f t="shared" si="6"/>
        <v>333863000</v>
      </c>
      <c r="Y48" s="74">
        <f t="shared" si="6"/>
        <v>-43177523</v>
      </c>
      <c r="Z48" s="75">
        <f>+IF(X48&lt;&gt;0,+(Y48/X48)*100,0)</f>
        <v>-12.932706828848959</v>
      </c>
      <c r="AA48" s="76">
        <f>SUM(AA46:AA47)</f>
        <v>237915980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57238528</v>
      </c>
      <c r="D5" s="6">
        <v>0</v>
      </c>
      <c r="E5" s="7">
        <v>70633500</v>
      </c>
      <c r="F5" s="8">
        <v>70633500</v>
      </c>
      <c r="G5" s="8">
        <v>5606009</v>
      </c>
      <c r="H5" s="8">
        <v>5679664</v>
      </c>
      <c r="I5" s="8">
        <v>5646863</v>
      </c>
      <c r="J5" s="8">
        <v>16932536</v>
      </c>
      <c r="K5" s="8">
        <v>5493056</v>
      </c>
      <c r="L5" s="8">
        <v>5653620</v>
      </c>
      <c r="M5" s="8">
        <v>5062549</v>
      </c>
      <c r="N5" s="8">
        <v>16209225</v>
      </c>
      <c r="O5" s="8">
        <v>5117059</v>
      </c>
      <c r="P5" s="8">
        <v>5575592</v>
      </c>
      <c r="Q5" s="8">
        <v>5576772</v>
      </c>
      <c r="R5" s="8">
        <v>16269423</v>
      </c>
      <c r="S5" s="8">
        <v>5634164</v>
      </c>
      <c r="T5" s="8">
        <v>5630957</v>
      </c>
      <c r="U5" s="8">
        <v>4917342</v>
      </c>
      <c r="V5" s="8">
        <v>16182463</v>
      </c>
      <c r="W5" s="8">
        <v>65593647</v>
      </c>
      <c r="X5" s="8">
        <v>70633500</v>
      </c>
      <c r="Y5" s="8">
        <v>-5039853</v>
      </c>
      <c r="Z5" s="2">
        <v>-7.14</v>
      </c>
      <c r="AA5" s="6">
        <v>70633500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83081990</v>
      </c>
      <c r="D7" s="6">
        <v>0</v>
      </c>
      <c r="E7" s="7">
        <v>95327250</v>
      </c>
      <c r="F7" s="8">
        <v>95327250</v>
      </c>
      <c r="G7" s="8">
        <v>5531881</v>
      </c>
      <c r="H7" s="8">
        <v>9323703</v>
      </c>
      <c r="I7" s="8">
        <v>8218834</v>
      </c>
      <c r="J7" s="8">
        <v>23074418</v>
      </c>
      <c r="K7" s="8">
        <v>5781617</v>
      </c>
      <c r="L7" s="8">
        <v>7130861</v>
      </c>
      <c r="M7" s="8">
        <v>6718161</v>
      </c>
      <c r="N7" s="8">
        <v>19630639</v>
      </c>
      <c r="O7" s="8">
        <v>6718195</v>
      </c>
      <c r="P7" s="8">
        <v>5984829</v>
      </c>
      <c r="Q7" s="8">
        <v>5016086</v>
      </c>
      <c r="R7" s="8">
        <v>17719110</v>
      </c>
      <c r="S7" s="8">
        <v>9638481</v>
      </c>
      <c r="T7" s="8">
        <v>10222199</v>
      </c>
      <c r="U7" s="8">
        <v>8761569</v>
      </c>
      <c r="V7" s="8">
        <v>28622249</v>
      </c>
      <c r="W7" s="8">
        <v>89046416</v>
      </c>
      <c r="X7" s="8">
        <v>95327256</v>
      </c>
      <c r="Y7" s="8">
        <v>-6280840</v>
      </c>
      <c r="Z7" s="2">
        <v>-6.59</v>
      </c>
      <c r="AA7" s="6">
        <v>95327250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10422375</v>
      </c>
      <c r="D10" s="6">
        <v>0</v>
      </c>
      <c r="E10" s="7">
        <v>11336516</v>
      </c>
      <c r="F10" s="26">
        <v>11336516</v>
      </c>
      <c r="G10" s="26">
        <v>960431</v>
      </c>
      <c r="H10" s="26">
        <v>962271</v>
      </c>
      <c r="I10" s="26">
        <v>956754</v>
      </c>
      <c r="J10" s="26">
        <v>2879456</v>
      </c>
      <c r="K10" s="26">
        <v>962926</v>
      </c>
      <c r="L10" s="26">
        <v>964220</v>
      </c>
      <c r="M10" s="26">
        <v>968322</v>
      </c>
      <c r="N10" s="26">
        <v>2895468</v>
      </c>
      <c r="O10" s="26">
        <v>879984</v>
      </c>
      <c r="P10" s="26">
        <v>965034</v>
      </c>
      <c r="Q10" s="26">
        <v>965072</v>
      </c>
      <c r="R10" s="26">
        <v>2810090</v>
      </c>
      <c r="S10" s="26">
        <v>969127</v>
      </c>
      <c r="T10" s="26">
        <v>940805</v>
      </c>
      <c r="U10" s="26">
        <v>913018</v>
      </c>
      <c r="V10" s="26">
        <v>2822950</v>
      </c>
      <c r="W10" s="26">
        <v>11407964</v>
      </c>
      <c r="X10" s="26">
        <v>11336520</v>
      </c>
      <c r="Y10" s="26">
        <v>71444</v>
      </c>
      <c r="Z10" s="27">
        <v>0.63</v>
      </c>
      <c r="AA10" s="28">
        <v>11336516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227989</v>
      </c>
      <c r="D12" s="6">
        <v>0</v>
      </c>
      <c r="E12" s="7">
        <v>330250</v>
      </c>
      <c r="F12" s="8">
        <v>330250</v>
      </c>
      <c r="G12" s="8">
        <v>13219</v>
      </c>
      <c r="H12" s="8">
        <v>74385</v>
      </c>
      <c r="I12" s="8">
        <v>18807</v>
      </c>
      <c r="J12" s="8">
        <v>106411</v>
      </c>
      <c r="K12" s="8">
        <v>24413</v>
      </c>
      <c r="L12" s="8">
        <v>20233</v>
      </c>
      <c r="M12" s="8">
        <v>16408</v>
      </c>
      <c r="N12" s="8">
        <v>61054</v>
      </c>
      <c r="O12" s="8">
        <v>14749</v>
      </c>
      <c r="P12" s="8">
        <v>35158</v>
      </c>
      <c r="Q12" s="8">
        <v>16445</v>
      </c>
      <c r="R12" s="8">
        <v>66352</v>
      </c>
      <c r="S12" s="8">
        <v>10799</v>
      </c>
      <c r="T12" s="8">
        <v>22043</v>
      </c>
      <c r="U12" s="8">
        <v>20789</v>
      </c>
      <c r="V12" s="8">
        <v>53631</v>
      </c>
      <c r="W12" s="8">
        <v>287448</v>
      </c>
      <c r="X12" s="8">
        <v>330252</v>
      </c>
      <c r="Y12" s="8">
        <v>-42804</v>
      </c>
      <c r="Z12" s="2">
        <v>-12.96</v>
      </c>
      <c r="AA12" s="6">
        <v>330250</v>
      </c>
    </row>
    <row r="13" spans="1:27" ht="13.5">
      <c r="A13" s="23" t="s">
        <v>40</v>
      </c>
      <c r="B13" s="29"/>
      <c r="C13" s="6">
        <v>358652</v>
      </c>
      <c r="D13" s="6">
        <v>0</v>
      </c>
      <c r="E13" s="7">
        <v>260000</v>
      </c>
      <c r="F13" s="8">
        <v>260000</v>
      </c>
      <c r="G13" s="8">
        <v>74874</v>
      </c>
      <c r="H13" s="8">
        <v>56071</v>
      </c>
      <c r="I13" s="8">
        <v>25486</v>
      </c>
      <c r="J13" s="8">
        <v>156431</v>
      </c>
      <c r="K13" s="8">
        <v>11522</v>
      </c>
      <c r="L13" s="8">
        <v>24126</v>
      </c>
      <c r="M13" s="8">
        <v>20751</v>
      </c>
      <c r="N13" s="8">
        <v>56399</v>
      </c>
      <c r="O13" s="8">
        <v>17369</v>
      </c>
      <c r="P13" s="8">
        <v>13387</v>
      </c>
      <c r="Q13" s="8">
        <v>8294</v>
      </c>
      <c r="R13" s="8">
        <v>39050</v>
      </c>
      <c r="S13" s="8">
        <v>8055</v>
      </c>
      <c r="T13" s="8">
        <v>8621</v>
      </c>
      <c r="U13" s="8">
        <v>7620</v>
      </c>
      <c r="V13" s="8">
        <v>24296</v>
      </c>
      <c r="W13" s="8">
        <v>276176</v>
      </c>
      <c r="X13" s="8">
        <v>260004</v>
      </c>
      <c r="Y13" s="8">
        <v>16172</v>
      </c>
      <c r="Z13" s="2">
        <v>6.22</v>
      </c>
      <c r="AA13" s="6">
        <v>260000</v>
      </c>
    </row>
    <row r="14" spans="1:27" ht="13.5">
      <c r="A14" s="23" t="s">
        <v>41</v>
      </c>
      <c r="B14" s="29"/>
      <c r="C14" s="6">
        <v>55540983</v>
      </c>
      <c r="D14" s="6">
        <v>0</v>
      </c>
      <c r="E14" s="7">
        <v>74643508</v>
      </c>
      <c r="F14" s="8">
        <v>74643508</v>
      </c>
      <c r="G14" s="8">
        <v>5610095</v>
      </c>
      <c r="H14" s="8">
        <v>5867531</v>
      </c>
      <c r="I14" s="8">
        <v>5677918</v>
      </c>
      <c r="J14" s="8">
        <v>17155544</v>
      </c>
      <c r="K14" s="8">
        <v>5615002</v>
      </c>
      <c r="L14" s="8">
        <v>6197187</v>
      </c>
      <c r="M14" s="8">
        <v>6216718</v>
      </c>
      <c r="N14" s="8">
        <v>18028907</v>
      </c>
      <c r="O14" s="8">
        <v>5729979</v>
      </c>
      <c r="P14" s="8">
        <v>6438012</v>
      </c>
      <c r="Q14" s="8">
        <v>6413495</v>
      </c>
      <c r="R14" s="8">
        <v>18581486</v>
      </c>
      <c r="S14" s="8">
        <v>6546953</v>
      </c>
      <c r="T14" s="8">
        <v>6202876</v>
      </c>
      <c r="U14" s="8">
        <v>6343593</v>
      </c>
      <c r="V14" s="8">
        <v>19093422</v>
      </c>
      <c r="W14" s="8">
        <v>72859359</v>
      </c>
      <c r="X14" s="8">
        <v>74643504</v>
      </c>
      <c r="Y14" s="8">
        <v>-1784145</v>
      </c>
      <c r="Z14" s="2">
        <v>-2.39</v>
      </c>
      <c r="AA14" s="6">
        <v>74643508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2500</v>
      </c>
      <c r="F15" s="8">
        <v>2500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2496</v>
      </c>
      <c r="Y15" s="8">
        <v>-2496</v>
      </c>
      <c r="Z15" s="2">
        <v>-100</v>
      </c>
      <c r="AA15" s="6">
        <v>2500</v>
      </c>
    </row>
    <row r="16" spans="1:27" ht="13.5">
      <c r="A16" s="23" t="s">
        <v>43</v>
      </c>
      <c r="B16" s="29"/>
      <c r="C16" s="6">
        <v>2826165</v>
      </c>
      <c r="D16" s="6">
        <v>0</v>
      </c>
      <c r="E16" s="7">
        <v>2600000</v>
      </c>
      <c r="F16" s="8">
        <v>2600000</v>
      </c>
      <c r="G16" s="8">
        <v>0</v>
      </c>
      <c r="H16" s="8">
        <v>0</v>
      </c>
      <c r="I16" s="8">
        <v>269000</v>
      </c>
      <c r="J16" s="8">
        <v>269000</v>
      </c>
      <c r="K16" s="8">
        <v>0</v>
      </c>
      <c r="L16" s="8">
        <v>0</v>
      </c>
      <c r="M16" s="8">
        <v>200000</v>
      </c>
      <c r="N16" s="8">
        <v>200000</v>
      </c>
      <c r="O16" s="8">
        <v>1254</v>
      </c>
      <c r="P16" s="8">
        <v>0</v>
      </c>
      <c r="Q16" s="8">
        <v>0</v>
      </c>
      <c r="R16" s="8">
        <v>1254</v>
      </c>
      <c r="S16" s="8">
        <v>1000000</v>
      </c>
      <c r="T16" s="8">
        <v>-837286</v>
      </c>
      <c r="U16" s="8">
        <v>289556</v>
      </c>
      <c r="V16" s="8">
        <v>452270</v>
      </c>
      <c r="W16" s="8">
        <v>922524</v>
      </c>
      <c r="X16" s="8">
        <v>2600004</v>
      </c>
      <c r="Y16" s="8">
        <v>-1677480</v>
      </c>
      <c r="Z16" s="2">
        <v>-64.52</v>
      </c>
      <c r="AA16" s="6">
        <v>2600000</v>
      </c>
    </row>
    <row r="17" spans="1:27" ht="13.5">
      <c r="A17" s="23" t="s">
        <v>44</v>
      </c>
      <c r="B17" s="29"/>
      <c r="C17" s="6">
        <v>3121311</v>
      </c>
      <c r="D17" s="6">
        <v>0</v>
      </c>
      <c r="E17" s="7">
        <v>9020744</v>
      </c>
      <c r="F17" s="8">
        <v>9020744</v>
      </c>
      <c r="G17" s="8">
        <v>377216</v>
      </c>
      <c r="H17" s="8">
        <v>2126926</v>
      </c>
      <c r="I17" s="8">
        <v>1058919</v>
      </c>
      <c r="J17" s="8">
        <v>3563061</v>
      </c>
      <c r="K17" s="8">
        <v>771545</v>
      </c>
      <c r="L17" s="8">
        <v>813</v>
      </c>
      <c r="M17" s="8">
        <v>1734714</v>
      </c>
      <c r="N17" s="8">
        <v>2507072</v>
      </c>
      <c r="O17" s="8">
        <v>558352</v>
      </c>
      <c r="P17" s="8">
        <v>1555533</v>
      </c>
      <c r="Q17" s="8">
        <v>429589</v>
      </c>
      <c r="R17" s="8">
        <v>2543474</v>
      </c>
      <c r="S17" s="8">
        <v>895678</v>
      </c>
      <c r="T17" s="8">
        <v>1876450</v>
      </c>
      <c r="U17" s="8">
        <v>844560</v>
      </c>
      <c r="V17" s="8">
        <v>3616688</v>
      </c>
      <c r="W17" s="8">
        <v>12230295</v>
      </c>
      <c r="X17" s="8">
        <v>9020748</v>
      </c>
      <c r="Y17" s="8">
        <v>3209547</v>
      </c>
      <c r="Z17" s="2">
        <v>35.58</v>
      </c>
      <c r="AA17" s="6">
        <v>9020744</v>
      </c>
    </row>
    <row r="18" spans="1:27" ht="13.5">
      <c r="A18" s="25" t="s">
        <v>45</v>
      </c>
      <c r="B18" s="24"/>
      <c r="C18" s="6">
        <v>9665397</v>
      </c>
      <c r="D18" s="6">
        <v>0</v>
      </c>
      <c r="E18" s="7">
        <v>2255186</v>
      </c>
      <c r="F18" s="8">
        <v>2255186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2255184</v>
      </c>
      <c r="Y18" s="8">
        <v>-2255184</v>
      </c>
      <c r="Z18" s="2">
        <v>-100</v>
      </c>
      <c r="AA18" s="6">
        <v>2255186</v>
      </c>
    </row>
    <row r="19" spans="1:27" ht="13.5">
      <c r="A19" s="23" t="s">
        <v>46</v>
      </c>
      <c r="B19" s="29"/>
      <c r="C19" s="6">
        <v>73625539</v>
      </c>
      <c r="D19" s="6">
        <v>0</v>
      </c>
      <c r="E19" s="7">
        <v>88490350</v>
      </c>
      <c r="F19" s="8">
        <v>88490350</v>
      </c>
      <c r="G19" s="8">
        <v>33014559</v>
      </c>
      <c r="H19" s="8">
        <v>891965</v>
      </c>
      <c r="I19" s="8">
        <v>48000</v>
      </c>
      <c r="J19" s="8">
        <v>33954524</v>
      </c>
      <c r="K19" s="8">
        <v>828993</v>
      </c>
      <c r="L19" s="8">
        <v>21247636</v>
      </c>
      <c r="M19" s="8">
        <v>7574787</v>
      </c>
      <c r="N19" s="8">
        <v>29651416</v>
      </c>
      <c r="O19" s="8">
        <v>225937</v>
      </c>
      <c r="P19" s="8">
        <v>631549</v>
      </c>
      <c r="Q19" s="8">
        <v>325768</v>
      </c>
      <c r="R19" s="8">
        <v>1183254</v>
      </c>
      <c r="S19" s="8">
        <v>162243</v>
      </c>
      <c r="T19" s="8">
        <v>16418444</v>
      </c>
      <c r="U19" s="8">
        <v>6761777</v>
      </c>
      <c r="V19" s="8">
        <v>23342464</v>
      </c>
      <c r="W19" s="8">
        <v>88131658</v>
      </c>
      <c r="X19" s="8">
        <v>88490352</v>
      </c>
      <c r="Y19" s="8">
        <v>-358694</v>
      </c>
      <c r="Z19" s="2">
        <v>-0.41</v>
      </c>
      <c r="AA19" s="6">
        <v>88490350</v>
      </c>
    </row>
    <row r="20" spans="1:27" ht="13.5">
      <c r="A20" s="23" t="s">
        <v>47</v>
      </c>
      <c r="B20" s="29"/>
      <c r="C20" s="6">
        <v>2290589</v>
      </c>
      <c r="D20" s="6">
        <v>0</v>
      </c>
      <c r="E20" s="7">
        <v>1351509</v>
      </c>
      <c r="F20" s="26">
        <v>1351510</v>
      </c>
      <c r="G20" s="26">
        <v>12061</v>
      </c>
      <c r="H20" s="26">
        <v>155155</v>
      </c>
      <c r="I20" s="26">
        <v>193389</v>
      </c>
      <c r="J20" s="26">
        <v>360605</v>
      </c>
      <c r="K20" s="26">
        <v>127054</v>
      </c>
      <c r="L20" s="26">
        <v>58511</v>
      </c>
      <c r="M20" s="26">
        <v>32494</v>
      </c>
      <c r="N20" s="26">
        <v>218059</v>
      </c>
      <c r="O20" s="26">
        <v>50554</v>
      </c>
      <c r="P20" s="26">
        <v>3797325</v>
      </c>
      <c r="Q20" s="26">
        <v>1905132</v>
      </c>
      <c r="R20" s="26">
        <v>5753011</v>
      </c>
      <c r="S20" s="26">
        <v>1932421</v>
      </c>
      <c r="T20" s="26">
        <v>-2611525</v>
      </c>
      <c r="U20" s="26">
        <v>83284</v>
      </c>
      <c r="V20" s="26">
        <v>-595820</v>
      </c>
      <c r="W20" s="26">
        <v>5735855</v>
      </c>
      <c r="X20" s="26">
        <v>1351512</v>
      </c>
      <c r="Y20" s="26">
        <v>4384343</v>
      </c>
      <c r="Z20" s="27">
        <v>324.4</v>
      </c>
      <c r="AA20" s="28">
        <v>1351510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298399518</v>
      </c>
      <c r="D22" s="33">
        <f>SUM(D5:D21)</f>
        <v>0</v>
      </c>
      <c r="E22" s="34">
        <f t="shared" si="0"/>
        <v>356251313</v>
      </c>
      <c r="F22" s="35">
        <f t="shared" si="0"/>
        <v>356251314</v>
      </c>
      <c r="G22" s="35">
        <f t="shared" si="0"/>
        <v>51200345</v>
      </c>
      <c r="H22" s="35">
        <f t="shared" si="0"/>
        <v>25137671</v>
      </c>
      <c r="I22" s="35">
        <f t="shared" si="0"/>
        <v>22113970</v>
      </c>
      <c r="J22" s="35">
        <f t="shared" si="0"/>
        <v>98451986</v>
      </c>
      <c r="K22" s="35">
        <f t="shared" si="0"/>
        <v>19616128</v>
      </c>
      <c r="L22" s="35">
        <f t="shared" si="0"/>
        <v>41297207</v>
      </c>
      <c r="M22" s="35">
        <f t="shared" si="0"/>
        <v>28544904</v>
      </c>
      <c r="N22" s="35">
        <f t="shared" si="0"/>
        <v>89458239</v>
      </c>
      <c r="O22" s="35">
        <f t="shared" si="0"/>
        <v>19313432</v>
      </c>
      <c r="P22" s="35">
        <f t="shared" si="0"/>
        <v>24996419</v>
      </c>
      <c r="Q22" s="35">
        <f t="shared" si="0"/>
        <v>20656653</v>
      </c>
      <c r="R22" s="35">
        <f t="shared" si="0"/>
        <v>64966504</v>
      </c>
      <c r="S22" s="35">
        <f t="shared" si="0"/>
        <v>26797921</v>
      </c>
      <c r="T22" s="35">
        <f t="shared" si="0"/>
        <v>37873584</v>
      </c>
      <c r="U22" s="35">
        <f t="shared" si="0"/>
        <v>28943108</v>
      </c>
      <c r="V22" s="35">
        <f t="shared" si="0"/>
        <v>93614613</v>
      </c>
      <c r="W22" s="35">
        <f t="shared" si="0"/>
        <v>346491342</v>
      </c>
      <c r="X22" s="35">
        <f t="shared" si="0"/>
        <v>356251332</v>
      </c>
      <c r="Y22" s="35">
        <f t="shared" si="0"/>
        <v>-9759990</v>
      </c>
      <c r="Z22" s="36">
        <f>+IF(X22&lt;&gt;0,+(Y22/X22)*100,0)</f>
        <v>-2.7396360724343904</v>
      </c>
      <c r="AA22" s="33">
        <f>SUM(AA5:AA21)</f>
        <v>356251314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94191668</v>
      </c>
      <c r="D25" s="6">
        <v>0</v>
      </c>
      <c r="E25" s="7">
        <v>118379190</v>
      </c>
      <c r="F25" s="8">
        <v>117521635</v>
      </c>
      <c r="G25" s="8">
        <v>8850687</v>
      </c>
      <c r="H25" s="8">
        <v>8486122</v>
      </c>
      <c r="I25" s="8">
        <v>8037008</v>
      </c>
      <c r="J25" s="8">
        <v>25373817</v>
      </c>
      <c r="K25" s="8">
        <v>9564698</v>
      </c>
      <c r="L25" s="8">
        <v>9836329</v>
      </c>
      <c r="M25" s="8">
        <v>8439541</v>
      </c>
      <c r="N25" s="8">
        <v>27840568</v>
      </c>
      <c r="O25" s="8">
        <v>8181284</v>
      </c>
      <c r="P25" s="8">
        <v>8128894</v>
      </c>
      <c r="Q25" s="8">
        <v>9532902</v>
      </c>
      <c r="R25" s="8">
        <v>25843080</v>
      </c>
      <c r="S25" s="8">
        <v>8227996</v>
      </c>
      <c r="T25" s="8">
        <v>8369644</v>
      </c>
      <c r="U25" s="8">
        <v>8312801</v>
      </c>
      <c r="V25" s="8">
        <v>24910441</v>
      </c>
      <c r="W25" s="8">
        <v>103967906</v>
      </c>
      <c r="X25" s="8">
        <v>118379196</v>
      </c>
      <c r="Y25" s="8">
        <v>-14411290</v>
      </c>
      <c r="Z25" s="2">
        <v>-12.17</v>
      </c>
      <c r="AA25" s="6">
        <v>117521635</v>
      </c>
    </row>
    <row r="26" spans="1:27" ht="13.5">
      <c r="A26" s="25" t="s">
        <v>52</v>
      </c>
      <c r="B26" s="24"/>
      <c r="C26" s="6">
        <v>10492170</v>
      </c>
      <c r="D26" s="6">
        <v>0</v>
      </c>
      <c r="E26" s="7">
        <v>12855439</v>
      </c>
      <c r="F26" s="8">
        <v>12085439</v>
      </c>
      <c r="G26" s="8">
        <v>1036014</v>
      </c>
      <c r="H26" s="8">
        <v>1052505</v>
      </c>
      <c r="I26" s="8">
        <v>1189967</v>
      </c>
      <c r="J26" s="8">
        <v>3278486</v>
      </c>
      <c r="K26" s="8">
        <v>1103954</v>
      </c>
      <c r="L26" s="8">
        <v>1064247</v>
      </c>
      <c r="M26" s="8">
        <v>1043725</v>
      </c>
      <c r="N26" s="8">
        <v>3211926</v>
      </c>
      <c r="O26" s="8">
        <v>1041680</v>
      </c>
      <c r="P26" s="8">
        <v>1041680</v>
      </c>
      <c r="Q26" s="8">
        <v>0</v>
      </c>
      <c r="R26" s="8">
        <v>2083360</v>
      </c>
      <c r="S26" s="8">
        <v>1744074</v>
      </c>
      <c r="T26" s="8">
        <v>1105144</v>
      </c>
      <c r="U26" s="8">
        <v>1135808</v>
      </c>
      <c r="V26" s="8">
        <v>3985026</v>
      </c>
      <c r="W26" s="8">
        <v>12558798</v>
      </c>
      <c r="X26" s="8">
        <v>12855444</v>
      </c>
      <c r="Y26" s="8">
        <v>-296646</v>
      </c>
      <c r="Z26" s="2">
        <v>-2.31</v>
      </c>
      <c r="AA26" s="6">
        <v>12085439</v>
      </c>
    </row>
    <row r="27" spans="1:27" ht="13.5">
      <c r="A27" s="25" t="s">
        <v>53</v>
      </c>
      <c r="B27" s="24"/>
      <c r="C27" s="6">
        <v>2690981</v>
      </c>
      <c r="D27" s="6">
        <v>0</v>
      </c>
      <c r="E27" s="7">
        <v>31558321</v>
      </c>
      <c r="F27" s="8">
        <v>31558321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137276</v>
      </c>
      <c r="N27" s="8">
        <v>137276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137276</v>
      </c>
      <c r="X27" s="8">
        <v>31558320</v>
      </c>
      <c r="Y27" s="8">
        <v>-31421044</v>
      </c>
      <c r="Z27" s="2">
        <v>-99.57</v>
      </c>
      <c r="AA27" s="6">
        <v>31558321</v>
      </c>
    </row>
    <row r="28" spans="1:27" ht="13.5">
      <c r="A28" s="25" t="s">
        <v>54</v>
      </c>
      <c r="B28" s="24"/>
      <c r="C28" s="6">
        <v>61009541</v>
      </c>
      <c r="D28" s="6">
        <v>0</v>
      </c>
      <c r="E28" s="7">
        <v>74909000</v>
      </c>
      <c r="F28" s="8">
        <v>74909000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74909004</v>
      </c>
      <c r="Y28" s="8">
        <v>-74909004</v>
      </c>
      <c r="Z28" s="2">
        <v>-100</v>
      </c>
      <c r="AA28" s="6">
        <v>74909000</v>
      </c>
    </row>
    <row r="29" spans="1:27" ht="13.5">
      <c r="A29" s="25" t="s">
        <v>55</v>
      </c>
      <c r="B29" s="24"/>
      <c r="C29" s="6">
        <v>127595</v>
      </c>
      <c r="D29" s="6">
        <v>0</v>
      </c>
      <c r="E29" s="7">
        <v>847503</v>
      </c>
      <c r="F29" s="8">
        <v>1997503</v>
      </c>
      <c r="G29" s="8">
        <v>0</v>
      </c>
      <c r="H29" s="8">
        <v>86028</v>
      </c>
      <c r="I29" s="8">
        <v>97878</v>
      </c>
      <c r="J29" s="8">
        <v>183906</v>
      </c>
      <c r="K29" s="8">
        <v>208729</v>
      </c>
      <c r="L29" s="8">
        <v>185525</v>
      </c>
      <c r="M29" s="8">
        <v>0</v>
      </c>
      <c r="N29" s="8">
        <v>394254</v>
      </c>
      <c r="O29" s="8">
        <v>236893</v>
      </c>
      <c r="P29" s="8">
        <v>176949</v>
      </c>
      <c r="Q29" s="8">
        <v>198608</v>
      </c>
      <c r="R29" s="8">
        <v>612450</v>
      </c>
      <c r="S29" s="8">
        <v>78219</v>
      </c>
      <c r="T29" s="8">
        <v>91549</v>
      </c>
      <c r="U29" s="8">
        <v>5117</v>
      </c>
      <c r="V29" s="8">
        <v>174885</v>
      </c>
      <c r="W29" s="8">
        <v>1365495</v>
      </c>
      <c r="X29" s="8">
        <v>847500</v>
      </c>
      <c r="Y29" s="8">
        <v>517995</v>
      </c>
      <c r="Z29" s="2">
        <v>61.12</v>
      </c>
      <c r="AA29" s="6">
        <v>1997503</v>
      </c>
    </row>
    <row r="30" spans="1:27" ht="13.5">
      <c r="A30" s="25" t="s">
        <v>56</v>
      </c>
      <c r="B30" s="24"/>
      <c r="C30" s="6">
        <v>67501132</v>
      </c>
      <c r="D30" s="6">
        <v>0</v>
      </c>
      <c r="E30" s="7">
        <v>82573300</v>
      </c>
      <c r="F30" s="8">
        <v>82573300</v>
      </c>
      <c r="G30" s="8">
        <v>7894737</v>
      </c>
      <c r="H30" s="8">
        <v>3472030</v>
      </c>
      <c r="I30" s="8">
        <v>3771930</v>
      </c>
      <c r="J30" s="8">
        <v>15138697</v>
      </c>
      <c r="K30" s="8">
        <v>9035088</v>
      </c>
      <c r="L30" s="8">
        <v>10812581</v>
      </c>
      <c r="M30" s="8">
        <v>914447</v>
      </c>
      <c r="N30" s="8">
        <v>20762116</v>
      </c>
      <c r="O30" s="8">
        <v>0</v>
      </c>
      <c r="P30" s="8">
        <v>4824561</v>
      </c>
      <c r="Q30" s="8">
        <v>3508772</v>
      </c>
      <c r="R30" s="8">
        <v>8333333</v>
      </c>
      <c r="S30" s="8">
        <v>-11666667</v>
      </c>
      <c r="T30" s="8">
        <v>18888271</v>
      </c>
      <c r="U30" s="8">
        <v>5110086</v>
      </c>
      <c r="V30" s="8">
        <v>12331690</v>
      </c>
      <c r="W30" s="8">
        <v>56565836</v>
      </c>
      <c r="X30" s="8">
        <v>82573296</v>
      </c>
      <c r="Y30" s="8">
        <v>-26007460</v>
      </c>
      <c r="Z30" s="2">
        <v>-31.5</v>
      </c>
      <c r="AA30" s="6">
        <v>82573300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26056366</v>
      </c>
      <c r="D32" s="6">
        <v>0</v>
      </c>
      <c r="E32" s="7">
        <v>45536273</v>
      </c>
      <c r="F32" s="8">
        <v>49485274</v>
      </c>
      <c r="G32" s="8">
        <v>2677665</v>
      </c>
      <c r="H32" s="8">
        <v>2525740</v>
      </c>
      <c r="I32" s="8">
        <v>3479893</v>
      </c>
      <c r="J32" s="8">
        <v>8683298</v>
      </c>
      <c r="K32" s="8">
        <v>3811400</v>
      </c>
      <c r="L32" s="8">
        <v>4383361</v>
      </c>
      <c r="M32" s="8">
        <v>3959009</v>
      </c>
      <c r="N32" s="8">
        <v>12153770</v>
      </c>
      <c r="O32" s="8">
        <v>1528273</v>
      </c>
      <c r="P32" s="8">
        <v>6674297</v>
      </c>
      <c r="Q32" s="8">
        <v>2482991</v>
      </c>
      <c r="R32" s="8">
        <v>10685561</v>
      </c>
      <c r="S32" s="8">
        <v>-7125</v>
      </c>
      <c r="T32" s="8">
        <v>6320299</v>
      </c>
      <c r="U32" s="8">
        <v>1616620</v>
      </c>
      <c r="V32" s="8">
        <v>7929794</v>
      </c>
      <c r="W32" s="8">
        <v>39452423</v>
      </c>
      <c r="X32" s="8">
        <v>45536270</v>
      </c>
      <c r="Y32" s="8">
        <v>-6083847</v>
      </c>
      <c r="Z32" s="2">
        <v>-13.36</v>
      </c>
      <c r="AA32" s="6">
        <v>49485274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70426677</v>
      </c>
      <c r="D34" s="6">
        <v>0</v>
      </c>
      <c r="E34" s="7">
        <v>72159605</v>
      </c>
      <c r="F34" s="8">
        <v>77047039</v>
      </c>
      <c r="G34" s="8">
        <v>5077445</v>
      </c>
      <c r="H34" s="8">
        <v>3991117</v>
      </c>
      <c r="I34" s="8">
        <v>5281505</v>
      </c>
      <c r="J34" s="8">
        <v>14350067</v>
      </c>
      <c r="K34" s="8">
        <v>5855011</v>
      </c>
      <c r="L34" s="8">
        <v>5462364</v>
      </c>
      <c r="M34" s="8">
        <v>4195087</v>
      </c>
      <c r="N34" s="8">
        <v>15512462</v>
      </c>
      <c r="O34" s="8">
        <v>4216206</v>
      </c>
      <c r="P34" s="8">
        <v>6274019</v>
      </c>
      <c r="Q34" s="8">
        <v>3308624</v>
      </c>
      <c r="R34" s="8">
        <v>13798849</v>
      </c>
      <c r="S34" s="8">
        <v>3001002</v>
      </c>
      <c r="T34" s="8">
        <v>9939448</v>
      </c>
      <c r="U34" s="8">
        <v>3631847</v>
      </c>
      <c r="V34" s="8">
        <v>16572297</v>
      </c>
      <c r="W34" s="8">
        <v>60233675</v>
      </c>
      <c r="X34" s="8">
        <v>72159612</v>
      </c>
      <c r="Y34" s="8">
        <v>-11925937</v>
      </c>
      <c r="Z34" s="2">
        <v>-16.53</v>
      </c>
      <c r="AA34" s="6">
        <v>77047039</v>
      </c>
    </row>
    <row r="35" spans="1:27" ht="13.5">
      <c r="A35" s="23" t="s">
        <v>61</v>
      </c>
      <c r="B35" s="29"/>
      <c r="C35" s="6">
        <v>-30330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332465800</v>
      </c>
      <c r="D36" s="33">
        <f>SUM(D25:D35)</f>
        <v>0</v>
      </c>
      <c r="E36" s="34">
        <f t="shared" si="1"/>
        <v>438818631</v>
      </c>
      <c r="F36" s="35">
        <f t="shared" si="1"/>
        <v>447177511</v>
      </c>
      <c r="G36" s="35">
        <f t="shared" si="1"/>
        <v>25536548</v>
      </c>
      <c r="H36" s="35">
        <f t="shared" si="1"/>
        <v>19613542</v>
      </c>
      <c r="I36" s="35">
        <f t="shared" si="1"/>
        <v>21858181</v>
      </c>
      <c r="J36" s="35">
        <f t="shared" si="1"/>
        <v>67008271</v>
      </c>
      <c r="K36" s="35">
        <f t="shared" si="1"/>
        <v>29578880</v>
      </c>
      <c r="L36" s="35">
        <f t="shared" si="1"/>
        <v>31744407</v>
      </c>
      <c r="M36" s="35">
        <f t="shared" si="1"/>
        <v>18689085</v>
      </c>
      <c r="N36" s="35">
        <f t="shared" si="1"/>
        <v>80012372</v>
      </c>
      <c r="O36" s="35">
        <f t="shared" si="1"/>
        <v>15204336</v>
      </c>
      <c r="P36" s="35">
        <f t="shared" si="1"/>
        <v>27120400</v>
      </c>
      <c r="Q36" s="35">
        <f t="shared" si="1"/>
        <v>19031897</v>
      </c>
      <c r="R36" s="35">
        <f t="shared" si="1"/>
        <v>61356633</v>
      </c>
      <c r="S36" s="35">
        <f t="shared" si="1"/>
        <v>1377499</v>
      </c>
      <c r="T36" s="35">
        <f t="shared" si="1"/>
        <v>44714355</v>
      </c>
      <c r="U36" s="35">
        <f t="shared" si="1"/>
        <v>19812279</v>
      </c>
      <c r="V36" s="35">
        <f t="shared" si="1"/>
        <v>65904133</v>
      </c>
      <c r="W36" s="35">
        <f t="shared" si="1"/>
        <v>274281409</v>
      </c>
      <c r="X36" s="35">
        <f t="shared" si="1"/>
        <v>438818642</v>
      </c>
      <c r="Y36" s="35">
        <f t="shared" si="1"/>
        <v>-164537233</v>
      </c>
      <c r="Z36" s="36">
        <f>+IF(X36&lt;&gt;0,+(Y36/X36)*100,0)</f>
        <v>-37.495497513526324</v>
      </c>
      <c r="AA36" s="33">
        <f>SUM(AA25:AA35)</f>
        <v>447177511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-34066282</v>
      </c>
      <c r="D38" s="46">
        <f>+D22-D36</f>
        <v>0</v>
      </c>
      <c r="E38" s="47">
        <f t="shared" si="2"/>
        <v>-82567318</v>
      </c>
      <c r="F38" s="48">
        <f t="shared" si="2"/>
        <v>-90926197</v>
      </c>
      <c r="G38" s="48">
        <f t="shared" si="2"/>
        <v>25663797</v>
      </c>
      <c r="H38" s="48">
        <f t="shared" si="2"/>
        <v>5524129</v>
      </c>
      <c r="I38" s="48">
        <f t="shared" si="2"/>
        <v>255789</v>
      </c>
      <c r="J38" s="48">
        <f t="shared" si="2"/>
        <v>31443715</v>
      </c>
      <c r="K38" s="48">
        <f t="shared" si="2"/>
        <v>-9962752</v>
      </c>
      <c r="L38" s="48">
        <f t="shared" si="2"/>
        <v>9552800</v>
      </c>
      <c r="M38" s="48">
        <f t="shared" si="2"/>
        <v>9855819</v>
      </c>
      <c r="N38" s="48">
        <f t="shared" si="2"/>
        <v>9445867</v>
      </c>
      <c r="O38" s="48">
        <f t="shared" si="2"/>
        <v>4109096</v>
      </c>
      <c r="P38" s="48">
        <f t="shared" si="2"/>
        <v>-2123981</v>
      </c>
      <c r="Q38" s="48">
        <f t="shared" si="2"/>
        <v>1624756</v>
      </c>
      <c r="R38" s="48">
        <f t="shared" si="2"/>
        <v>3609871</v>
      </c>
      <c r="S38" s="48">
        <f t="shared" si="2"/>
        <v>25420422</v>
      </c>
      <c r="T38" s="48">
        <f t="shared" si="2"/>
        <v>-6840771</v>
      </c>
      <c r="U38" s="48">
        <f t="shared" si="2"/>
        <v>9130829</v>
      </c>
      <c r="V38" s="48">
        <f t="shared" si="2"/>
        <v>27710480</v>
      </c>
      <c r="W38" s="48">
        <f t="shared" si="2"/>
        <v>72209933</v>
      </c>
      <c r="X38" s="48">
        <f>IF(F22=F36,0,X22-X36)</f>
        <v>-82567310</v>
      </c>
      <c r="Y38" s="48">
        <f t="shared" si="2"/>
        <v>154777243</v>
      </c>
      <c r="Z38" s="49">
        <f>+IF(X38&lt;&gt;0,+(Y38/X38)*100,0)</f>
        <v>-187.4558381519272</v>
      </c>
      <c r="AA38" s="46">
        <f>+AA22-AA36</f>
        <v>-90926197</v>
      </c>
    </row>
    <row r="39" spans="1:27" ht="13.5">
      <c r="A39" s="23" t="s">
        <v>64</v>
      </c>
      <c r="B39" s="29"/>
      <c r="C39" s="6">
        <v>31537407</v>
      </c>
      <c r="D39" s="6">
        <v>0</v>
      </c>
      <c r="E39" s="7">
        <v>37278650</v>
      </c>
      <c r="F39" s="8">
        <v>37278650</v>
      </c>
      <c r="G39" s="8">
        <v>10830539</v>
      </c>
      <c r="H39" s="8">
        <v>3780527</v>
      </c>
      <c r="I39" s="8">
        <v>3661153</v>
      </c>
      <c r="J39" s="8">
        <v>18272219</v>
      </c>
      <c r="K39" s="8">
        <v>0</v>
      </c>
      <c r="L39" s="8">
        <v>1422366</v>
      </c>
      <c r="M39" s="8">
        <v>-4320515</v>
      </c>
      <c r="N39" s="8">
        <v>-2898149</v>
      </c>
      <c r="O39" s="8">
        <v>0</v>
      </c>
      <c r="P39" s="8">
        <v>2393867</v>
      </c>
      <c r="Q39" s="8">
        <v>2847995</v>
      </c>
      <c r="R39" s="8">
        <v>5241862</v>
      </c>
      <c r="S39" s="8">
        <v>1055573</v>
      </c>
      <c r="T39" s="8">
        <v>7686110</v>
      </c>
      <c r="U39" s="8">
        <v>8517187</v>
      </c>
      <c r="V39" s="8">
        <v>17258870</v>
      </c>
      <c r="W39" s="8">
        <v>37874802</v>
      </c>
      <c r="X39" s="8">
        <v>37278648</v>
      </c>
      <c r="Y39" s="8">
        <v>596154</v>
      </c>
      <c r="Z39" s="2">
        <v>1.6</v>
      </c>
      <c r="AA39" s="6">
        <v>37278650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-2528875</v>
      </c>
      <c r="D42" s="55">
        <f>SUM(D38:D41)</f>
        <v>0</v>
      </c>
      <c r="E42" s="56">
        <f t="shared" si="3"/>
        <v>-45288668</v>
      </c>
      <c r="F42" s="57">
        <f t="shared" si="3"/>
        <v>-53647547</v>
      </c>
      <c r="G42" s="57">
        <f t="shared" si="3"/>
        <v>36494336</v>
      </c>
      <c r="H42" s="57">
        <f t="shared" si="3"/>
        <v>9304656</v>
      </c>
      <c r="I42" s="57">
        <f t="shared" si="3"/>
        <v>3916942</v>
      </c>
      <c r="J42" s="57">
        <f t="shared" si="3"/>
        <v>49715934</v>
      </c>
      <c r="K42" s="57">
        <f t="shared" si="3"/>
        <v>-9962752</v>
      </c>
      <c r="L42" s="57">
        <f t="shared" si="3"/>
        <v>10975166</v>
      </c>
      <c r="M42" s="57">
        <f t="shared" si="3"/>
        <v>5535304</v>
      </c>
      <c r="N42" s="57">
        <f t="shared" si="3"/>
        <v>6547718</v>
      </c>
      <c r="O42" s="57">
        <f t="shared" si="3"/>
        <v>4109096</v>
      </c>
      <c r="P42" s="57">
        <f t="shared" si="3"/>
        <v>269886</v>
      </c>
      <c r="Q42" s="57">
        <f t="shared" si="3"/>
        <v>4472751</v>
      </c>
      <c r="R42" s="57">
        <f t="shared" si="3"/>
        <v>8851733</v>
      </c>
      <c r="S42" s="57">
        <f t="shared" si="3"/>
        <v>26475995</v>
      </c>
      <c r="T42" s="57">
        <f t="shared" si="3"/>
        <v>845339</v>
      </c>
      <c r="U42" s="57">
        <f t="shared" si="3"/>
        <v>17648016</v>
      </c>
      <c r="V42" s="57">
        <f t="shared" si="3"/>
        <v>44969350</v>
      </c>
      <c r="W42" s="57">
        <f t="shared" si="3"/>
        <v>110084735</v>
      </c>
      <c r="X42" s="57">
        <f t="shared" si="3"/>
        <v>-45288662</v>
      </c>
      <c r="Y42" s="57">
        <f t="shared" si="3"/>
        <v>155373397</v>
      </c>
      <c r="Z42" s="58">
        <f>+IF(X42&lt;&gt;0,+(Y42/X42)*100,0)</f>
        <v>-343.07349817488534</v>
      </c>
      <c r="AA42" s="55">
        <f>SUM(AA38:AA41)</f>
        <v>-53647547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-2528875</v>
      </c>
      <c r="D44" s="63">
        <f>+D42-D43</f>
        <v>0</v>
      </c>
      <c r="E44" s="64">
        <f t="shared" si="4"/>
        <v>-45288668</v>
      </c>
      <c r="F44" s="65">
        <f t="shared" si="4"/>
        <v>-53647547</v>
      </c>
      <c r="G44" s="65">
        <f t="shared" si="4"/>
        <v>36494336</v>
      </c>
      <c r="H44" s="65">
        <f t="shared" si="4"/>
        <v>9304656</v>
      </c>
      <c r="I44" s="65">
        <f t="shared" si="4"/>
        <v>3916942</v>
      </c>
      <c r="J44" s="65">
        <f t="shared" si="4"/>
        <v>49715934</v>
      </c>
      <c r="K44" s="65">
        <f t="shared" si="4"/>
        <v>-9962752</v>
      </c>
      <c r="L44" s="65">
        <f t="shared" si="4"/>
        <v>10975166</v>
      </c>
      <c r="M44" s="65">
        <f t="shared" si="4"/>
        <v>5535304</v>
      </c>
      <c r="N44" s="65">
        <f t="shared" si="4"/>
        <v>6547718</v>
      </c>
      <c r="O44" s="65">
        <f t="shared" si="4"/>
        <v>4109096</v>
      </c>
      <c r="P44" s="65">
        <f t="shared" si="4"/>
        <v>269886</v>
      </c>
      <c r="Q44" s="65">
        <f t="shared" si="4"/>
        <v>4472751</v>
      </c>
      <c r="R44" s="65">
        <f t="shared" si="4"/>
        <v>8851733</v>
      </c>
      <c r="S44" s="65">
        <f t="shared" si="4"/>
        <v>26475995</v>
      </c>
      <c r="T44" s="65">
        <f t="shared" si="4"/>
        <v>845339</v>
      </c>
      <c r="U44" s="65">
        <f t="shared" si="4"/>
        <v>17648016</v>
      </c>
      <c r="V44" s="65">
        <f t="shared" si="4"/>
        <v>44969350</v>
      </c>
      <c r="W44" s="65">
        <f t="shared" si="4"/>
        <v>110084735</v>
      </c>
      <c r="X44" s="65">
        <f t="shared" si="4"/>
        <v>-45288662</v>
      </c>
      <c r="Y44" s="65">
        <f t="shared" si="4"/>
        <v>155373397</v>
      </c>
      <c r="Z44" s="66">
        <f>+IF(X44&lt;&gt;0,+(Y44/X44)*100,0)</f>
        <v>-343.07349817488534</v>
      </c>
      <c r="AA44" s="63">
        <f>+AA42-AA43</f>
        <v>-53647547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-2528875</v>
      </c>
      <c r="D46" s="55">
        <f>SUM(D44:D45)</f>
        <v>0</v>
      </c>
      <c r="E46" s="56">
        <f t="shared" si="5"/>
        <v>-45288668</v>
      </c>
      <c r="F46" s="57">
        <f t="shared" si="5"/>
        <v>-53647547</v>
      </c>
      <c r="G46" s="57">
        <f t="shared" si="5"/>
        <v>36494336</v>
      </c>
      <c r="H46" s="57">
        <f t="shared" si="5"/>
        <v>9304656</v>
      </c>
      <c r="I46" s="57">
        <f t="shared" si="5"/>
        <v>3916942</v>
      </c>
      <c r="J46" s="57">
        <f t="shared" si="5"/>
        <v>49715934</v>
      </c>
      <c r="K46" s="57">
        <f t="shared" si="5"/>
        <v>-9962752</v>
      </c>
      <c r="L46" s="57">
        <f t="shared" si="5"/>
        <v>10975166</v>
      </c>
      <c r="M46" s="57">
        <f t="shared" si="5"/>
        <v>5535304</v>
      </c>
      <c r="N46" s="57">
        <f t="shared" si="5"/>
        <v>6547718</v>
      </c>
      <c r="O46" s="57">
        <f t="shared" si="5"/>
        <v>4109096</v>
      </c>
      <c r="P46" s="57">
        <f t="shared" si="5"/>
        <v>269886</v>
      </c>
      <c r="Q46" s="57">
        <f t="shared" si="5"/>
        <v>4472751</v>
      </c>
      <c r="R46" s="57">
        <f t="shared" si="5"/>
        <v>8851733</v>
      </c>
      <c r="S46" s="57">
        <f t="shared" si="5"/>
        <v>26475995</v>
      </c>
      <c r="T46" s="57">
        <f t="shared" si="5"/>
        <v>845339</v>
      </c>
      <c r="U46" s="57">
        <f t="shared" si="5"/>
        <v>17648016</v>
      </c>
      <c r="V46" s="57">
        <f t="shared" si="5"/>
        <v>44969350</v>
      </c>
      <c r="W46" s="57">
        <f t="shared" si="5"/>
        <v>110084735</v>
      </c>
      <c r="X46" s="57">
        <f t="shared" si="5"/>
        <v>-45288662</v>
      </c>
      <c r="Y46" s="57">
        <f t="shared" si="5"/>
        <v>155373397</v>
      </c>
      <c r="Z46" s="58">
        <f>+IF(X46&lt;&gt;0,+(Y46/X46)*100,0)</f>
        <v>-343.07349817488534</v>
      </c>
      <c r="AA46" s="55">
        <f>SUM(AA44:AA45)</f>
        <v>-53647547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-2528875</v>
      </c>
      <c r="D48" s="71">
        <f>SUM(D46:D47)</f>
        <v>0</v>
      </c>
      <c r="E48" s="72">
        <f t="shared" si="6"/>
        <v>-45288668</v>
      </c>
      <c r="F48" s="73">
        <f t="shared" si="6"/>
        <v>-53647547</v>
      </c>
      <c r="G48" s="73">
        <f t="shared" si="6"/>
        <v>36494336</v>
      </c>
      <c r="H48" s="74">
        <f t="shared" si="6"/>
        <v>9304656</v>
      </c>
      <c r="I48" s="74">
        <f t="shared" si="6"/>
        <v>3916942</v>
      </c>
      <c r="J48" s="74">
        <f t="shared" si="6"/>
        <v>49715934</v>
      </c>
      <c r="K48" s="74">
        <f t="shared" si="6"/>
        <v>-9962752</v>
      </c>
      <c r="L48" s="74">
        <f t="shared" si="6"/>
        <v>10975166</v>
      </c>
      <c r="M48" s="73">
        <f t="shared" si="6"/>
        <v>5535304</v>
      </c>
      <c r="N48" s="73">
        <f t="shared" si="6"/>
        <v>6547718</v>
      </c>
      <c r="O48" s="74">
        <f t="shared" si="6"/>
        <v>4109096</v>
      </c>
      <c r="P48" s="74">
        <f t="shared" si="6"/>
        <v>269886</v>
      </c>
      <c r="Q48" s="74">
        <f t="shared" si="6"/>
        <v>4472751</v>
      </c>
      <c r="R48" s="74">
        <f t="shared" si="6"/>
        <v>8851733</v>
      </c>
      <c r="S48" s="74">
        <f t="shared" si="6"/>
        <v>26475995</v>
      </c>
      <c r="T48" s="73">
        <f t="shared" si="6"/>
        <v>845339</v>
      </c>
      <c r="U48" s="73">
        <f t="shared" si="6"/>
        <v>17648016</v>
      </c>
      <c r="V48" s="74">
        <f t="shared" si="6"/>
        <v>44969350</v>
      </c>
      <c r="W48" s="74">
        <f t="shared" si="6"/>
        <v>110084735</v>
      </c>
      <c r="X48" s="74">
        <f t="shared" si="6"/>
        <v>-45288662</v>
      </c>
      <c r="Y48" s="74">
        <f t="shared" si="6"/>
        <v>155373397</v>
      </c>
      <c r="Z48" s="75">
        <f>+IF(X48&lt;&gt;0,+(Y48/X48)*100,0)</f>
        <v>-343.07349817488534</v>
      </c>
      <c r="AA48" s="76">
        <f>SUM(AA46:AA47)</f>
        <v>-53647547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86929093</v>
      </c>
      <c r="D8" s="6">
        <v>0</v>
      </c>
      <c r="E8" s="7">
        <v>0</v>
      </c>
      <c r="F8" s="8">
        <v>117068939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3970316</v>
      </c>
      <c r="T8" s="8">
        <v>0</v>
      </c>
      <c r="U8" s="8">
        <v>10545823</v>
      </c>
      <c r="V8" s="8">
        <v>14516139</v>
      </c>
      <c r="W8" s="8">
        <v>14516139</v>
      </c>
      <c r="X8" s="8">
        <v>103700741</v>
      </c>
      <c r="Y8" s="8">
        <v>-89184602</v>
      </c>
      <c r="Z8" s="2">
        <v>-86</v>
      </c>
      <c r="AA8" s="6">
        <v>117068939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82018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2088</v>
      </c>
      <c r="P11" s="8">
        <v>0</v>
      </c>
      <c r="Q11" s="8">
        <v>0</v>
      </c>
      <c r="R11" s="8">
        <v>2088</v>
      </c>
      <c r="S11" s="8">
        <v>0</v>
      </c>
      <c r="T11" s="8">
        <v>0</v>
      </c>
      <c r="U11" s="8">
        <v>0</v>
      </c>
      <c r="V11" s="8">
        <v>0</v>
      </c>
      <c r="W11" s="8">
        <v>2088</v>
      </c>
      <c r="X11" s="8"/>
      <c r="Y11" s="8">
        <v>2088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685</v>
      </c>
      <c r="P12" s="8">
        <v>0</v>
      </c>
      <c r="Q12" s="8">
        <v>0</v>
      </c>
      <c r="R12" s="8">
        <v>685</v>
      </c>
      <c r="S12" s="8">
        <v>0</v>
      </c>
      <c r="T12" s="8">
        <v>0</v>
      </c>
      <c r="U12" s="8">
        <v>0</v>
      </c>
      <c r="V12" s="8">
        <v>0</v>
      </c>
      <c r="W12" s="8">
        <v>685</v>
      </c>
      <c r="X12" s="8"/>
      <c r="Y12" s="8">
        <v>685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11244034</v>
      </c>
      <c r="D13" s="6">
        <v>0</v>
      </c>
      <c r="E13" s="7">
        <v>0</v>
      </c>
      <c r="F13" s="8">
        <v>13300867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569705</v>
      </c>
      <c r="M13" s="8">
        <v>567575</v>
      </c>
      <c r="N13" s="8">
        <v>1137280</v>
      </c>
      <c r="O13" s="8">
        <v>116310</v>
      </c>
      <c r="P13" s="8">
        <v>0</v>
      </c>
      <c r="Q13" s="8">
        <v>0</v>
      </c>
      <c r="R13" s="8">
        <v>116310</v>
      </c>
      <c r="S13" s="8">
        <v>2459648</v>
      </c>
      <c r="T13" s="8">
        <v>0</v>
      </c>
      <c r="U13" s="8">
        <v>0</v>
      </c>
      <c r="V13" s="8">
        <v>2459648</v>
      </c>
      <c r="W13" s="8">
        <v>3713238</v>
      </c>
      <c r="X13" s="8">
        <v>9692584</v>
      </c>
      <c r="Y13" s="8">
        <v>-5979346</v>
      </c>
      <c r="Z13" s="2">
        <v>-61.69</v>
      </c>
      <c r="AA13" s="6">
        <v>13300867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11651</v>
      </c>
      <c r="P17" s="8">
        <v>0</v>
      </c>
      <c r="Q17" s="8">
        <v>0</v>
      </c>
      <c r="R17" s="8">
        <v>11651</v>
      </c>
      <c r="S17" s="8">
        <v>0</v>
      </c>
      <c r="T17" s="8">
        <v>0</v>
      </c>
      <c r="U17" s="8">
        <v>0</v>
      </c>
      <c r="V17" s="8">
        <v>0</v>
      </c>
      <c r="W17" s="8">
        <v>11651</v>
      </c>
      <c r="X17" s="8"/>
      <c r="Y17" s="8">
        <v>11651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931546359</v>
      </c>
      <c r="D19" s="6">
        <v>0</v>
      </c>
      <c r="E19" s="7">
        <v>800549000</v>
      </c>
      <c r="F19" s="8">
        <v>578457464</v>
      </c>
      <c r="G19" s="8">
        <v>39414971</v>
      </c>
      <c r="H19" s="8">
        <v>46943443</v>
      </c>
      <c r="I19" s="8">
        <v>52796082</v>
      </c>
      <c r="J19" s="8">
        <v>139154496</v>
      </c>
      <c r="K19" s="8">
        <v>64781085</v>
      </c>
      <c r="L19" s="8">
        <v>37909958</v>
      </c>
      <c r="M19" s="8">
        <v>53733857</v>
      </c>
      <c r="N19" s="8">
        <v>156424900</v>
      </c>
      <c r="O19" s="8">
        <v>2446739</v>
      </c>
      <c r="P19" s="8">
        <v>126788000</v>
      </c>
      <c r="Q19" s="8">
        <v>69784020</v>
      </c>
      <c r="R19" s="8">
        <v>199018759</v>
      </c>
      <c r="S19" s="8">
        <v>78021461</v>
      </c>
      <c r="T19" s="8">
        <v>0</v>
      </c>
      <c r="U19" s="8">
        <v>110021148</v>
      </c>
      <c r="V19" s="8">
        <v>188042609</v>
      </c>
      <c r="W19" s="8">
        <v>682640764</v>
      </c>
      <c r="X19" s="8">
        <v>633675000</v>
      </c>
      <c r="Y19" s="8">
        <v>48965764</v>
      </c>
      <c r="Z19" s="2">
        <v>7.73</v>
      </c>
      <c r="AA19" s="6">
        <v>578457464</v>
      </c>
    </row>
    <row r="20" spans="1:27" ht="13.5">
      <c r="A20" s="23" t="s">
        <v>47</v>
      </c>
      <c r="B20" s="29"/>
      <c r="C20" s="6">
        <v>1257256</v>
      </c>
      <c r="D20" s="6">
        <v>0</v>
      </c>
      <c r="E20" s="7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8066464</v>
      </c>
      <c r="M20" s="26">
        <v>0</v>
      </c>
      <c r="N20" s="26">
        <v>8066464</v>
      </c>
      <c r="O20" s="26">
        <v>252565</v>
      </c>
      <c r="P20" s="26">
        <v>0</v>
      </c>
      <c r="Q20" s="26">
        <v>0</v>
      </c>
      <c r="R20" s="26">
        <v>252565</v>
      </c>
      <c r="S20" s="26">
        <v>71591496</v>
      </c>
      <c r="T20" s="26">
        <v>0</v>
      </c>
      <c r="U20" s="26">
        <v>0</v>
      </c>
      <c r="V20" s="26">
        <v>71591496</v>
      </c>
      <c r="W20" s="26">
        <v>79910525</v>
      </c>
      <c r="X20" s="26">
        <v>87898275</v>
      </c>
      <c r="Y20" s="26">
        <v>-7987750</v>
      </c>
      <c r="Z20" s="27">
        <v>-9.09</v>
      </c>
      <c r="AA20" s="28">
        <v>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1031058760</v>
      </c>
      <c r="D22" s="33">
        <f>SUM(D5:D21)</f>
        <v>0</v>
      </c>
      <c r="E22" s="34">
        <f t="shared" si="0"/>
        <v>800549000</v>
      </c>
      <c r="F22" s="35">
        <f t="shared" si="0"/>
        <v>708827270</v>
      </c>
      <c r="G22" s="35">
        <f t="shared" si="0"/>
        <v>39414971</v>
      </c>
      <c r="H22" s="35">
        <f t="shared" si="0"/>
        <v>46943443</v>
      </c>
      <c r="I22" s="35">
        <f t="shared" si="0"/>
        <v>52796082</v>
      </c>
      <c r="J22" s="35">
        <f t="shared" si="0"/>
        <v>139154496</v>
      </c>
      <c r="K22" s="35">
        <f t="shared" si="0"/>
        <v>64781085</v>
      </c>
      <c r="L22" s="35">
        <f t="shared" si="0"/>
        <v>46546127</v>
      </c>
      <c r="M22" s="35">
        <f t="shared" si="0"/>
        <v>54301432</v>
      </c>
      <c r="N22" s="35">
        <f t="shared" si="0"/>
        <v>165628644</v>
      </c>
      <c r="O22" s="35">
        <f t="shared" si="0"/>
        <v>2830038</v>
      </c>
      <c r="P22" s="35">
        <f t="shared" si="0"/>
        <v>126788000</v>
      </c>
      <c r="Q22" s="35">
        <f t="shared" si="0"/>
        <v>69784020</v>
      </c>
      <c r="R22" s="35">
        <f t="shared" si="0"/>
        <v>199402058</v>
      </c>
      <c r="S22" s="35">
        <f t="shared" si="0"/>
        <v>156042921</v>
      </c>
      <c r="T22" s="35">
        <f t="shared" si="0"/>
        <v>0</v>
      </c>
      <c r="U22" s="35">
        <f t="shared" si="0"/>
        <v>120566971</v>
      </c>
      <c r="V22" s="35">
        <f t="shared" si="0"/>
        <v>276609892</v>
      </c>
      <c r="W22" s="35">
        <f t="shared" si="0"/>
        <v>780795090</v>
      </c>
      <c r="X22" s="35">
        <f t="shared" si="0"/>
        <v>834966600</v>
      </c>
      <c r="Y22" s="35">
        <f t="shared" si="0"/>
        <v>-54171510</v>
      </c>
      <c r="Z22" s="36">
        <f>+IF(X22&lt;&gt;0,+(Y22/X22)*100,0)</f>
        <v>-6.487865502644058</v>
      </c>
      <c r="AA22" s="33">
        <f>SUM(AA5:AA21)</f>
        <v>708827270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678095422</v>
      </c>
      <c r="D25" s="6">
        <v>0</v>
      </c>
      <c r="E25" s="7">
        <v>127755561</v>
      </c>
      <c r="F25" s="8">
        <v>431707334</v>
      </c>
      <c r="G25" s="8">
        <v>29246272</v>
      </c>
      <c r="H25" s="8">
        <v>34519045</v>
      </c>
      <c r="I25" s="8">
        <v>32607046</v>
      </c>
      <c r="J25" s="8">
        <v>96372363</v>
      </c>
      <c r="K25" s="8">
        <v>38732696</v>
      </c>
      <c r="L25" s="8">
        <v>30760096</v>
      </c>
      <c r="M25" s="8">
        <v>11233899</v>
      </c>
      <c r="N25" s="8">
        <v>80726691</v>
      </c>
      <c r="O25" s="8">
        <v>10079849</v>
      </c>
      <c r="P25" s="8">
        <v>12359000</v>
      </c>
      <c r="Q25" s="8">
        <v>14667135</v>
      </c>
      <c r="R25" s="8">
        <v>37105984</v>
      </c>
      <c r="S25" s="8">
        <v>29505339</v>
      </c>
      <c r="T25" s="8">
        <v>0</v>
      </c>
      <c r="U25" s="8">
        <v>28413937</v>
      </c>
      <c r="V25" s="8">
        <v>57919276</v>
      </c>
      <c r="W25" s="8">
        <v>272124314</v>
      </c>
      <c r="X25" s="8">
        <v>433722164</v>
      </c>
      <c r="Y25" s="8">
        <v>-161597850</v>
      </c>
      <c r="Z25" s="2">
        <v>-37.26</v>
      </c>
      <c r="AA25" s="6">
        <v>431707334</v>
      </c>
    </row>
    <row r="26" spans="1:27" ht="13.5">
      <c r="A26" s="25" t="s">
        <v>52</v>
      </c>
      <c r="B26" s="24"/>
      <c r="C26" s="6">
        <v>11307111</v>
      </c>
      <c r="D26" s="6">
        <v>0</v>
      </c>
      <c r="E26" s="7">
        <v>0</v>
      </c>
      <c r="F26" s="8">
        <v>12228906</v>
      </c>
      <c r="G26" s="8">
        <v>921573</v>
      </c>
      <c r="H26" s="8">
        <v>783778</v>
      </c>
      <c r="I26" s="8">
        <v>1034138</v>
      </c>
      <c r="J26" s="8">
        <v>2739489</v>
      </c>
      <c r="K26" s="8">
        <v>968703</v>
      </c>
      <c r="L26" s="8">
        <v>852779</v>
      </c>
      <c r="M26" s="8">
        <v>0</v>
      </c>
      <c r="N26" s="8">
        <v>1821482</v>
      </c>
      <c r="O26" s="8">
        <v>994884</v>
      </c>
      <c r="P26" s="8">
        <v>0</v>
      </c>
      <c r="Q26" s="8">
        <v>0</v>
      </c>
      <c r="R26" s="8">
        <v>994884</v>
      </c>
      <c r="S26" s="8">
        <v>889004</v>
      </c>
      <c r="T26" s="8">
        <v>0</v>
      </c>
      <c r="U26" s="8">
        <v>1414495</v>
      </c>
      <c r="V26" s="8">
        <v>2303499</v>
      </c>
      <c r="W26" s="8">
        <v>7859354</v>
      </c>
      <c r="X26" s="8">
        <v>12228907</v>
      </c>
      <c r="Y26" s="8">
        <v>-4369553</v>
      </c>
      <c r="Z26" s="2">
        <v>-35.73</v>
      </c>
      <c r="AA26" s="6">
        <v>12228906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6590469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175142</v>
      </c>
      <c r="P30" s="8">
        <v>0</v>
      </c>
      <c r="Q30" s="8">
        <v>0</v>
      </c>
      <c r="R30" s="8">
        <v>175142</v>
      </c>
      <c r="S30" s="8">
        <v>0</v>
      </c>
      <c r="T30" s="8">
        <v>0</v>
      </c>
      <c r="U30" s="8">
        <v>0</v>
      </c>
      <c r="V30" s="8">
        <v>0</v>
      </c>
      <c r="W30" s="8">
        <v>175142</v>
      </c>
      <c r="X30" s="8"/>
      <c r="Y30" s="8">
        <v>175142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72345909</v>
      </c>
      <c r="D31" s="6">
        <v>0</v>
      </c>
      <c r="E31" s="7">
        <v>0</v>
      </c>
      <c r="F31" s="8">
        <v>73714062</v>
      </c>
      <c r="G31" s="8">
        <v>825563</v>
      </c>
      <c r="H31" s="8">
        <v>2505276</v>
      </c>
      <c r="I31" s="8">
        <v>5027760</v>
      </c>
      <c r="J31" s="8">
        <v>8358599</v>
      </c>
      <c r="K31" s="8">
        <v>5417073</v>
      </c>
      <c r="L31" s="8">
        <v>3571868</v>
      </c>
      <c r="M31" s="8">
        <v>34943904</v>
      </c>
      <c r="N31" s="8">
        <v>43932845</v>
      </c>
      <c r="O31" s="8">
        <v>1658964</v>
      </c>
      <c r="P31" s="8">
        <v>104129000</v>
      </c>
      <c r="Q31" s="8">
        <v>11132949</v>
      </c>
      <c r="R31" s="8">
        <v>116920913</v>
      </c>
      <c r="S31" s="8">
        <v>30108711</v>
      </c>
      <c r="T31" s="8">
        <v>0</v>
      </c>
      <c r="U31" s="8">
        <v>17259407</v>
      </c>
      <c r="V31" s="8">
        <v>47368118</v>
      </c>
      <c r="W31" s="8">
        <v>216580475</v>
      </c>
      <c r="X31" s="8">
        <v>68094316</v>
      </c>
      <c r="Y31" s="8">
        <v>148486159</v>
      </c>
      <c r="Z31" s="2">
        <v>218.06</v>
      </c>
      <c r="AA31" s="6">
        <v>73714062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262719849</v>
      </c>
      <c r="D34" s="6">
        <v>0</v>
      </c>
      <c r="E34" s="7">
        <v>672793439</v>
      </c>
      <c r="F34" s="8">
        <v>191176967</v>
      </c>
      <c r="G34" s="8">
        <v>8421563</v>
      </c>
      <c r="H34" s="8">
        <v>9135344</v>
      </c>
      <c r="I34" s="8">
        <v>14127138</v>
      </c>
      <c r="J34" s="8">
        <v>31684045</v>
      </c>
      <c r="K34" s="8">
        <v>19662613</v>
      </c>
      <c r="L34" s="8">
        <v>11361385</v>
      </c>
      <c r="M34" s="8">
        <v>8123629</v>
      </c>
      <c r="N34" s="8">
        <v>39147627</v>
      </c>
      <c r="O34" s="8">
        <v>2879591</v>
      </c>
      <c r="P34" s="8">
        <v>10300000</v>
      </c>
      <c r="Q34" s="8">
        <v>43983936</v>
      </c>
      <c r="R34" s="8">
        <v>57163527</v>
      </c>
      <c r="S34" s="8">
        <v>1495393</v>
      </c>
      <c r="T34" s="8">
        <v>0</v>
      </c>
      <c r="U34" s="8">
        <v>13195646</v>
      </c>
      <c r="V34" s="8">
        <v>14691039</v>
      </c>
      <c r="W34" s="8">
        <v>142686238</v>
      </c>
      <c r="X34" s="8">
        <v>207199601</v>
      </c>
      <c r="Y34" s="8">
        <v>-64513363</v>
      </c>
      <c r="Z34" s="2">
        <v>-31.14</v>
      </c>
      <c r="AA34" s="6">
        <v>191176967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1031058760</v>
      </c>
      <c r="D36" s="33">
        <f>SUM(D25:D35)</f>
        <v>0</v>
      </c>
      <c r="E36" s="34">
        <f t="shared" si="1"/>
        <v>800549000</v>
      </c>
      <c r="F36" s="35">
        <f t="shared" si="1"/>
        <v>708827269</v>
      </c>
      <c r="G36" s="35">
        <f t="shared" si="1"/>
        <v>39414971</v>
      </c>
      <c r="H36" s="35">
        <f t="shared" si="1"/>
        <v>46943443</v>
      </c>
      <c r="I36" s="35">
        <f t="shared" si="1"/>
        <v>52796082</v>
      </c>
      <c r="J36" s="35">
        <f t="shared" si="1"/>
        <v>139154496</v>
      </c>
      <c r="K36" s="35">
        <f t="shared" si="1"/>
        <v>64781085</v>
      </c>
      <c r="L36" s="35">
        <f t="shared" si="1"/>
        <v>46546128</v>
      </c>
      <c r="M36" s="35">
        <f t="shared" si="1"/>
        <v>54301432</v>
      </c>
      <c r="N36" s="35">
        <f t="shared" si="1"/>
        <v>165628645</v>
      </c>
      <c r="O36" s="35">
        <f t="shared" si="1"/>
        <v>15788430</v>
      </c>
      <c r="P36" s="35">
        <f t="shared" si="1"/>
        <v>126788000</v>
      </c>
      <c r="Q36" s="35">
        <f t="shared" si="1"/>
        <v>69784020</v>
      </c>
      <c r="R36" s="35">
        <f t="shared" si="1"/>
        <v>212360450</v>
      </c>
      <c r="S36" s="35">
        <f t="shared" si="1"/>
        <v>61998447</v>
      </c>
      <c r="T36" s="35">
        <f t="shared" si="1"/>
        <v>0</v>
      </c>
      <c r="U36" s="35">
        <f t="shared" si="1"/>
        <v>60283485</v>
      </c>
      <c r="V36" s="35">
        <f t="shared" si="1"/>
        <v>122281932</v>
      </c>
      <c r="W36" s="35">
        <f t="shared" si="1"/>
        <v>639425523</v>
      </c>
      <c r="X36" s="35">
        <f t="shared" si="1"/>
        <v>721244988</v>
      </c>
      <c r="Y36" s="35">
        <f t="shared" si="1"/>
        <v>-81819465</v>
      </c>
      <c r="Z36" s="36">
        <f>+IF(X36&lt;&gt;0,+(Y36/X36)*100,0)</f>
        <v>-11.344198762043945</v>
      </c>
      <c r="AA36" s="33">
        <f>SUM(AA25:AA35)</f>
        <v>708827269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0</v>
      </c>
      <c r="F38" s="48">
        <f t="shared" si="2"/>
        <v>1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-1</v>
      </c>
      <c r="M38" s="48">
        <f t="shared" si="2"/>
        <v>0</v>
      </c>
      <c r="N38" s="48">
        <f t="shared" si="2"/>
        <v>-1</v>
      </c>
      <c r="O38" s="48">
        <f t="shared" si="2"/>
        <v>-12958392</v>
      </c>
      <c r="P38" s="48">
        <f t="shared" si="2"/>
        <v>0</v>
      </c>
      <c r="Q38" s="48">
        <f t="shared" si="2"/>
        <v>0</v>
      </c>
      <c r="R38" s="48">
        <f t="shared" si="2"/>
        <v>-12958392</v>
      </c>
      <c r="S38" s="48">
        <f t="shared" si="2"/>
        <v>94044474</v>
      </c>
      <c r="T38" s="48">
        <f t="shared" si="2"/>
        <v>0</v>
      </c>
      <c r="U38" s="48">
        <f t="shared" si="2"/>
        <v>60283486</v>
      </c>
      <c r="V38" s="48">
        <f t="shared" si="2"/>
        <v>154327960</v>
      </c>
      <c r="W38" s="48">
        <f t="shared" si="2"/>
        <v>141369567</v>
      </c>
      <c r="X38" s="48">
        <f>IF(F22=F36,0,X22-X36)</f>
        <v>113721612</v>
      </c>
      <c r="Y38" s="48">
        <f t="shared" si="2"/>
        <v>27647955</v>
      </c>
      <c r="Z38" s="49">
        <f>+IF(X38&lt;&gt;0,+(Y38/X38)*100,0)</f>
        <v>24.31196191626267</v>
      </c>
      <c r="AA38" s="46">
        <f>+AA22-AA36</f>
        <v>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168503536</v>
      </c>
      <c r="P39" s="8">
        <v>0</v>
      </c>
      <c r="Q39" s="8">
        <v>0</v>
      </c>
      <c r="R39" s="8">
        <v>168503536</v>
      </c>
      <c r="S39" s="8">
        <v>0</v>
      </c>
      <c r="T39" s="8">
        <v>0</v>
      </c>
      <c r="U39" s="8">
        <v>0</v>
      </c>
      <c r="V39" s="8">
        <v>0</v>
      </c>
      <c r="W39" s="8">
        <v>168503536</v>
      </c>
      <c r="X39" s="8"/>
      <c r="Y39" s="8">
        <v>168503536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0</v>
      </c>
      <c r="F42" s="57">
        <f t="shared" si="3"/>
        <v>1</v>
      </c>
      <c r="G42" s="57">
        <f t="shared" si="3"/>
        <v>0</v>
      </c>
      <c r="H42" s="57">
        <f t="shared" si="3"/>
        <v>0</v>
      </c>
      <c r="I42" s="57">
        <f t="shared" si="3"/>
        <v>0</v>
      </c>
      <c r="J42" s="57">
        <f t="shared" si="3"/>
        <v>0</v>
      </c>
      <c r="K42" s="57">
        <f t="shared" si="3"/>
        <v>0</v>
      </c>
      <c r="L42" s="57">
        <f t="shared" si="3"/>
        <v>-1</v>
      </c>
      <c r="M42" s="57">
        <f t="shared" si="3"/>
        <v>0</v>
      </c>
      <c r="N42" s="57">
        <f t="shared" si="3"/>
        <v>-1</v>
      </c>
      <c r="O42" s="57">
        <f t="shared" si="3"/>
        <v>155545144</v>
      </c>
      <c r="P42" s="57">
        <f t="shared" si="3"/>
        <v>0</v>
      </c>
      <c r="Q42" s="57">
        <f t="shared" si="3"/>
        <v>0</v>
      </c>
      <c r="R42" s="57">
        <f t="shared" si="3"/>
        <v>155545144</v>
      </c>
      <c r="S42" s="57">
        <f t="shared" si="3"/>
        <v>94044474</v>
      </c>
      <c r="T42" s="57">
        <f t="shared" si="3"/>
        <v>0</v>
      </c>
      <c r="U42" s="57">
        <f t="shared" si="3"/>
        <v>60283486</v>
      </c>
      <c r="V42" s="57">
        <f t="shared" si="3"/>
        <v>154327960</v>
      </c>
      <c r="W42" s="57">
        <f t="shared" si="3"/>
        <v>309873103</v>
      </c>
      <c r="X42" s="57">
        <f t="shared" si="3"/>
        <v>113721612</v>
      </c>
      <c r="Y42" s="57">
        <f t="shared" si="3"/>
        <v>196151491</v>
      </c>
      <c r="Z42" s="58">
        <f>+IF(X42&lt;&gt;0,+(Y42/X42)*100,0)</f>
        <v>172.48391712913812</v>
      </c>
      <c r="AA42" s="55">
        <f>SUM(AA38:AA41)</f>
        <v>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0</v>
      </c>
      <c r="F44" s="65">
        <f t="shared" si="4"/>
        <v>1</v>
      </c>
      <c r="G44" s="65">
        <f t="shared" si="4"/>
        <v>0</v>
      </c>
      <c r="H44" s="65">
        <f t="shared" si="4"/>
        <v>0</v>
      </c>
      <c r="I44" s="65">
        <f t="shared" si="4"/>
        <v>0</v>
      </c>
      <c r="J44" s="65">
        <f t="shared" si="4"/>
        <v>0</v>
      </c>
      <c r="K44" s="65">
        <f t="shared" si="4"/>
        <v>0</v>
      </c>
      <c r="L44" s="65">
        <f t="shared" si="4"/>
        <v>-1</v>
      </c>
      <c r="M44" s="65">
        <f t="shared" si="4"/>
        <v>0</v>
      </c>
      <c r="N44" s="65">
        <f t="shared" si="4"/>
        <v>-1</v>
      </c>
      <c r="O44" s="65">
        <f t="shared" si="4"/>
        <v>155545144</v>
      </c>
      <c r="P44" s="65">
        <f t="shared" si="4"/>
        <v>0</v>
      </c>
      <c r="Q44" s="65">
        <f t="shared" si="4"/>
        <v>0</v>
      </c>
      <c r="R44" s="65">
        <f t="shared" si="4"/>
        <v>155545144</v>
      </c>
      <c r="S44" s="65">
        <f t="shared" si="4"/>
        <v>94044474</v>
      </c>
      <c r="T44" s="65">
        <f t="shared" si="4"/>
        <v>0</v>
      </c>
      <c r="U44" s="65">
        <f t="shared" si="4"/>
        <v>60283486</v>
      </c>
      <c r="V44" s="65">
        <f t="shared" si="4"/>
        <v>154327960</v>
      </c>
      <c r="W44" s="65">
        <f t="shared" si="4"/>
        <v>309873103</v>
      </c>
      <c r="X44" s="65">
        <f t="shared" si="4"/>
        <v>113721612</v>
      </c>
      <c r="Y44" s="65">
        <f t="shared" si="4"/>
        <v>196151491</v>
      </c>
      <c r="Z44" s="66">
        <f>+IF(X44&lt;&gt;0,+(Y44/X44)*100,0)</f>
        <v>172.48391712913812</v>
      </c>
      <c r="AA44" s="63">
        <f>+AA42-AA43</f>
        <v>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0</v>
      </c>
      <c r="F46" s="57">
        <f t="shared" si="5"/>
        <v>1</v>
      </c>
      <c r="G46" s="57">
        <f t="shared" si="5"/>
        <v>0</v>
      </c>
      <c r="H46" s="57">
        <f t="shared" si="5"/>
        <v>0</v>
      </c>
      <c r="I46" s="57">
        <f t="shared" si="5"/>
        <v>0</v>
      </c>
      <c r="J46" s="57">
        <f t="shared" si="5"/>
        <v>0</v>
      </c>
      <c r="K46" s="57">
        <f t="shared" si="5"/>
        <v>0</v>
      </c>
      <c r="L46" s="57">
        <f t="shared" si="5"/>
        <v>-1</v>
      </c>
      <c r="M46" s="57">
        <f t="shared" si="5"/>
        <v>0</v>
      </c>
      <c r="N46" s="57">
        <f t="shared" si="5"/>
        <v>-1</v>
      </c>
      <c r="O46" s="57">
        <f t="shared" si="5"/>
        <v>155545144</v>
      </c>
      <c r="P46" s="57">
        <f t="shared" si="5"/>
        <v>0</v>
      </c>
      <c r="Q46" s="57">
        <f t="shared" si="5"/>
        <v>0</v>
      </c>
      <c r="R46" s="57">
        <f t="shared" si="5"/>
        <v>155545144</v>
      </c>
      <c r="S46" s="57">
        <f t="shared" si="5"/>
        <v>94044474</v>
      </c>
      <c r="T46" s="57">
        <f t="shared" si="5"/>
        <v>0</v>
      </c>
      <c r="U46" s="57">
        <f t="shared" si="5"/>
        <v>60283486</v>
      </c>
      <c r="V46" s="57">
        <f t="shared" si="5"/>
        <v>154327960</v>
      </c>
      <c r="W46" s="57">
        <f t="shared" si="5"/>
        <v>309873103</v>
      </c>
      <c r="X46" s="57">
        <f t="shared" si="5"/>
        <v>113721612</v>
      </c>
      <c r="Y46" s="57">
        <f t="shared" si="5"/>
        <v>196151491</v>
      </c>
      <c r="Z46" s="58">
        <f>+IF(X46&lt;&gt;0,+(Y46/X46)*100,0)</f>
        <v>172.48391712913812</v>
      </c>
      <c r="AA46" s="55">
        <f>SUM(AA44:AA45)</f>
        <v>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0</v>
      </c>
      <c r="F48" s="73">
        <f t="shared" si="6"/>
        <v>1</v>
      </c>
      <c r="G48" s="73">
        <f t="shared" si="6"/>
        <v>0</v>
      </c>
      <c r="H48" s="74">
        <f t="shared" si="6"/>
        <v>0</v>
      </c>
      <c r="I48" s="74">
        <f t="shared" si="6"/>
        <v>0</v>
      </c>
      <c r="J48" s="74">
        <f t="shared" si="6"/>
        <v>0</v>
      </c>
      <c r="K48" s="74">
        <f t="shared" si="6"/>
        <v>0</v>
      </c>
      <c r="L48" s="74">
        <f t="shared" si="6"/>
        <v>-1</v>
      </c>
      <c r="M48" s="73">
        <f t="shared" si="6"/>
        <v>0</v>
      </c>
      <c r="N48" s="73">
        <f t="shared" si="6"/>
        <v>-1</v>
      </c>
      <c r="O48" s="74">
        <f t="shared" si="6"/>
        <v>155545144</v>
      </c>
      <c r="P48" s="74">
        <f t="shared" si="6"/>
        <v>0</v>
      </c>
      <c r="Q48" s="74">
        <f t="shared" si="6"/>
        <v>0</v>
      </c>
      <c r="R48" s="74">
        <f t="shared" si="6"/>
        <v>155545144</v>
      </c>
      <c r="S48" s="74">
        <f t="shared" si="6"/>
        <v>94044474</v>
      </c>
      <c r="T48" s="73">
        <f t="shared" si="6"/>
        <v>0</v>
      </c>
      <c r="U48" s="73">
        <f t="shared" si="6"/>
        <v>60283486</v>
      </c>
      <c r="V48" s="74">
        <f t="shared" si="6"/>
        <v>154327960</v>
      </c>
      <c r="W48" s="74">
        <f t="shared" si="6"/>
        <v>309873103</v>
      </c>
      <c r="X48" s="74">
        <f t="shared" si="6"/>
        <v>113721612</v>
      </c>
      <c r="Y48" s="74">
        <f t="shared" si="6"/>
        <v>196151491</v>
      </c>
      <c r="Z48" s="75">
        <f>+IF(X48&lt;&gt;0,+(Y48/X48)*100,0)</f>
        <v>172.48391712913812</v>
      </c>
      <c r="AA48" s="76">
        <f>SUM(AA46:AA47)</f>
        <v>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1670715</v>
      </c>
      <c r="D11" s="6">
        <v>0</v>
      </c>
      <c r="E11" s="7">
        <v>1571000</v>
      </c>
      <c r="F11" s="8">
        <v>2095000</v>
      </c>
      <c r="G11" s="8">
        <v>210092</v>
      </c>
      <c r="H11" s="8">
        <v>173679</v>
      </c>
      <c r="I11" s="8">
        <v>165781</v>
      </c>
      <c r="J11" s="8">
        <v>549552</v>
      </c>
      <c r="K11" s="8">
        <v>158286</v>
      </c>
      <c r="L11" s="8">
        <v>120970</v>
      </c>
      <c r="M11" s="8">
        <v>284567</v>
      </c>
      <c r="N11" s="8">
        <v>563823</v>
      </c>
      <c r="O11" s="8">
        <v>115276</v>
      </c>
      <c r="P11" s="8">
        <v>129452</v>
      </c>
      <c r="Q11" s="8">
        <v>109585</v>
      </c>
      <c r="R11" s="8">
        <v>354313</v>
      </c>
      <c r="S11" s="8">
        <v>183196</v>
      </c>
      <c r="T11" s="8">
        <v>216786</v>
      </c>
      <c r="U11" s="8">
        <v>123347</v>
      </c>
      <c r="V11" s="8">
        <v>523329</v>
      </c>
      <c r="W11" s="8">
        <v>1991017</v>
      </c>
      <c r="X11" s="8">
        <v>1571004</v>
      </c>
      <c r="Y11" s="8">
        <v>420013</v>
      </c>
      <c r="Z11" s="2">
        <v>26.74</v>
      </c>
      <c r="AA11" s="6">
        <v>2095000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6116928</v>
      </c>
      <c r="D13" s="6">
        <v>0</v>
      </c>
      <c r="E13" s="7">
        <v>5700000</v>
      </c>
      <c r="F13" s="8">
        <v>5600000</v>
      </c>
      <c r="G13" s="8">
        <v>330348</v>
      </c>
      <c r="H13" s="8">
        <v>274690</v>
      </c>
      <c r="I13" s="8">
        <v>571072</v>
      </c>
      <c r="J13" s="8">
        <v>1176110</v>
      </c>
      <c r="K13" s="8">
        <v>481439</v>
      </c>
      <c r="L13" s="8">
        <v>479676</v>
      </c>
      <c r="M13" s="8">
        <v>651703</v>
      </c>
      <c r="N13" s="8">
        <v>1612818</v>
      </c>
      <c r="O13" s="8">
        <v>705225</v>
      </c>
      <c r="P13" s="8">
        <v>530631</v>
      </c>
      <c r="Q13" s="8">
        <v>533125</v>
      </c>
      <c r="R13" s="8">
        <v>1768981</v>
      </c>
      <c r="S13" s="8">
        <v>677780</v>
      </c>
      <c r="T13" s="8">
        <v>696593</v>
      </c>
      <c r="U13" s="8">
        <v>701205</v>
      </c>
      <c r="V13" s="8">
        <v>2075578</v>
      </c>
      <c r="W13" s="8">
        <v>6633487</v>
      </c>
      <c r="X13" s="8">
        <v>5700000</v>
      </c>
      <c r="Y13" s="8">
        <v>933487</v>
      </c>
      <c r="Z13" s="2">
        <v>16.38</v>
      </c>
      <c r="AA13" s="6">
        <v>5600000</v>
      </c>
    </row>
    <row r="14" spans="1:27" ht="13.5">
      <c r="A14" s="23" t="s">
        <v>41</v>
      </c>
      <c r="B14" s="29"/>
      <c r="C14" s="6">
        <v>26</v>
      </c>
      <c r="D14" s="6">
        <v>0</v>
      </c>
      <c r="E14" s="7">
        <v>3000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12</v>
      </c>
      <c r="M14" s="8">
        <v>0</v>
      </c>
      <c r="N14" s="8">
        <v>12</v>
      </c>
      <c r="O14" s="8">
        <v>22</v>
      </c>
      <c r="P14" s="8">
        <v>0</v>
      </c>
      <c r="Q14" s="8">
        <v>7</v>
      </c>
      <c r="R14" s="8">
        <v>29</v>
      </c>
      <c r="S14" s="8">
        <v>12</v>
      </c>
      <c r="T14" s="8">
        <v>2</v>
      </c>
      <c r="U14" s="8">
        <v>66</v>
      </c>
      <c r="V14" s="8">
        <v>80</v>
      </c>
      <c r="W14" s="8">
        <v>121</v>
      </c>
      <c r="X14" s="8">
        <v>3000</v>
      </c>
      <c r="Y14" s="8">
        <v>-2879</v>
      </c>
      <c r="Z14" s="2">
        <v>-95.97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136137</v>
      </c>
      <c r="D18" s="6">
        <v>0</v>
      </c>
      <c r="E18" s="7">
        <v>60000</v>
      </c>
      <c r="F18" s="8">
        <v>60000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399</v>
      </c>
      <c r="M18" s="8">
        <v>0</v>
      </c>
      <c r="N18" s="8">
        <v>399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48766</v>
      </c>
      <c r="V18" s="8">
        <v>48766</v>
      </c>
      <c r="W18" s="8">
        <v>49165</v>
      </c>
      <c r="X18" s="8">
        <v>60000</v>
      </c>
      <c r="Y18" s="8">
        <v>-10835</v>
      </c>
      <c r="Z18" s="2">
        <v>-18.06</v>
      </c>
      <c r="AA18" s="6">
        <v>60000</v>
      </c>
    </row>
    <row r="19" spans="1:27" ht="13.5">
      <c r="A19" s="23" t="s">
        <v>46</v>
      </c>
      <c r="B19" s="29"/>
      <c r="C19" s="6">
        <v>101326205</v>
      </c>
      <c r="D19" s="6">
        <v>0</v>
      </c>
      <c r="E19" s="7">
        <v>104099000</v>
      </c>
      <c r="F19" s="8">
        <v>104246666</v>
      </c>
      <c r="G19" s="8">
        <v>39277391</v>
      </c>
      <c r="H19" s="8">
        <v>23530</v>
      </c>
      <c r="I19" s="8">
        <v>690731</v>
      </c>
      <c r="J19" s="8">
        <v>39991652</v>
      </c>
      <c r="K19" s="8">
        <v>179218</v>
      </c>
      <c r="L19" s="8">
        <v>427752</v>
      </c>
      <c r="M19" s="8">
        <v>33594977</v>
      </c>
      <c r="N19" s="8">
        <v>34201947</v>
      </c>
      <c r="O19" s="8">
        <v>69358</v>
      </c>
      <c r="P19" s="8">
        <v>349937</v>
      </c>
      <c r="Q19" s="8">
        <v>27336482</v>
      </c>
      <c r="R19" s="8">
        <v>27755777</v>
      </c>
      <c r="S19" s="8">
        <v>523327</v>
      </c>
      <c r="T19" s="8">
        <v>669828</v>
      </c>
      <c r="U19" s="8">
        <v>942713</v>
      </c>
      <c r="V19" s="8">
        <v>2135868</v>
      </c>
      <c r="W19" s="8">
        <v>104085244</v>
      </c>
      <c r="X19" s="8">
        <v>104099000</v>
      </c>
      <c r="Y19" s="8">
        <v>-13756</v>
      </c>
      <c r="Z19" s="2">
        <v>-0.01</v>
      </c>
      <c r="AA19" s="6">
        <v>104246666</v>
      </c>
    </row>
    <row r="20" spans="1:27" ht="13.5">
      <c r="A20" s="23" t="s">
        <v>47</v>
      </c>
      <c r="B20" s="29"/>
      <c r="C20" s="6">
        <v>1930480</v>
      </c>
      <c r="D20" s="6">
        <v>0</v>
      </c>
      <c r="E20" s="7">
        <v>23000</v>
      </c>
      <c r="F20" s="26">
        <v>150000</v>
      </c>
      <c r="G20" s="26">
        <v>328</v>
      </c>
      <c r="H20" s="26">
        <v>329</v>
      </c>
      <c r="I20" s="26">
        <v>333</v>
      </c>
      <c r="J20" s="26">
        <v>990</v>
      </c>
      <c r="K20" s="26">
        <v>20905</v>
      </c>
      <c r="L20" s="26">
        <v>509</v>
      </c>
      <c r="M20" s="26">
        <v>3685</v>
      </c>
      <c r="N20" s="26">
        <v>25099</v>
      </c>
      <c r="O20" s="26">
        <v>819</v>
      </c>
      <c r="P20" s="26">
        <v>444</v>
      </c>
      <c r="Q20" s="26">
        <v>456</v>
      </c>
      <c r="R20" s="26">
        <v>1719</v>
      </c>
      <c r="S20" s="26">
        <v>1780</v>
      </c>
      <c r="T20" s="26">
        <v>501503</v>
      </c>
      <c r="U20" s="26">
        <v>18878</v>
      </c>
      <c r="V20" s="26">
        <v>522161</v>
      </c>
      <c r="W20" s="26">
        <v>549969</v>
      </c>
      <c r="X20" s="26">
        <v>23004</v>
      </c>
      <c r="Y20" s="26">
        <v>526965</v>
      </c>
      <c r="Z20" s="27">
        <v>2290.75</v>
      </c>
      <c r="AA20" s="28">
        <v>150000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56074</v>
      </c>
      <c r="G21" s="8">
        <v>208003</v>
      </c>
      <c r="H21" s="8">
        <v>0</v>
      </c>
      <c r="I21" s="30">
        <v>0</v>
      </c>
      <c r="J21" s="8">
        <v>208003</v>
      </c>
      <c r="K21" s="8">
        <v>0</v>
      </c>
      <c r="L21" s="8">
        <v>0</v>
      </c>
      <c r="M21" s="8">
        <v>0</v>
      </c>
      <c r="N21" s="8">
        <v>0</v>
      </c>
      <c r="O21" s="8">
        <v>-151928</v>
      </c>
      <c r="P21" s="30">
        <v>0</v>
      </c>
      <c r="Q21" s="8">
        <v>0</v>
      </c>
      <c r="R21" s="8">
        <v>-151928</v>
      </c>
      <c r="S21" s="8">
        <v>0</v>
      </c>
      <c r="T21" s="8">
        <v>0</v>
      </c>
      <c r="U21" s="8">
        <v>0</v>
      </c>
      <c r="V21" s="8">
        <v>0</v>
      </c>
      <c r="W21" s="30">
        <v>56075</v>
      </c>
      <c r="X21" s="8"/>
      <c r="Y21" s="8">
        <v>56075</v>
      </c>
      <c r="Z21" s="2">
        <v>0</v>
      </c>
      <c r="AA21" s="6">
        <v>56074</v>
      </c>
    </row>
    <row r="22" spans="1:27" ht="24.75" customHeight="1">
      <c r="A22" s="31" t="s">
        <v>49</v>
      </c>
      <c r="B22" s="32"/>
      <c r="C22" s="33">
        <f aca="true" t="shared" si="0" ref="C22:Y22">SUM(C5:C21)</f>
        <v>111180491</v>
      </c>
      <c r="D22" s="33">
        <f>SUM(D5:D21)</f>
        <v>0</v>
      </c>
      <c r="E22" s="34">
        <f t="shared" si="0"/>
        <v>111456000</v>
      </c>
      <c r="F22" s="35">
        <f t="shared" si="0"/>
        <v>112207740</v>
      </c>
      <c r="G22" s="35">
        <f t="shared" si="0"/>
        <v>40026162</v>
      </c>
      <c r="H22" s="35">
        <f t="shared" si="0"/>
        <v>472228</v>
      </c>
      <c r="I22" s="35">
        <f t="shared" si="0"/>
        <v>1427917</v>
      </c>
      <c r="J22" s="35">
        <f t="shared" si="0"/>
        <v>41926307</v>
      </c>
      <c r="K22" s="35">
        <f t="shared" si="0"/>
        <v>839848</v>
      </c>
      <c r="L22" s="35">
        <f t="shared" si="0"/>
        <v>1029318</v>
      </c>
      <c r="M22" s="35">
        <f t="shared" si="0"/>
        <v>34534932</v>
      </c>
      <c r="N22" s="35">
        <f t="shared" si="0"/>
        <v>36404098</v>
      </c>
      <c r="O22" s="35">
        <f t="shared" si="0"/>
        <v>738772</v>
      </c>
      <c r="P22" s="35">
        <f t="shared" si="0"/>
        <v>1010464</v>
      </c>
      <c r="Q22" s="35">
        <f t="shared" si="0"/>
        <v>27979655</v>
      </c>
      <c r="R22" s="35">
        <f t="shared" si="0"/>
        <v>29728891</v>
      </c>
      <c r="S22" s="35">
        <f t="shared" si="0"/>
        <v>1386095</v>
      </c>
      <c r="T22" s="35">
        <f t="shared" si="0"/>
        <v>2084712</v>
      </c>
      <c r="U22" s="35">
        <f t="shared" si="0"/>
        <v>1834975</v>
      </c>
      <c r="V22" s="35">
        <f t="shared" si="0"/>
        <v>5305782</v>
      </c>
      <c r="W22" s="35">
        <f t="shared" si="0"/>
        <v>113365078</v>
      </c>
      <c r="X22" s="35">
        <f t="shared" si="0"/>
        <v>111456008</v>
      </c>
      <c r="Y22" s="35">
        <f t="shared" si="0"/>
        <v>1909070</v>
      </c>
      <c r="Z22" s="36">
        <f>+IF(X22&lt;&gt;0,+(Y22/X22)*100,0)</f>
        <v>1.7128462020638673</v>
      </c>
      <c r="AA22" s="33">
        <f>SUM(AA5:AA21)</f>
        <v>112207740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58610588</v>
      </c>
      <c r="D25" s="6">
        <v>0</v>
      </c>
      <c r="E25" s="7">
        <v>67477436</v>
      </c>
      <c r="F25" s="8">
        <v>68072436</v>
      </c>
      <c r="G25" s="8">
        <v>4933944</v>
      </c>
      <c r="H25" s="8">
        <v>5086369</v>
      </c>
      <c r="I25" s="8">
        <v>5245241</v>
      </c>
      <c r="J25" s="8">
        <v>15265554</v>
      </c>
      <c r="K25" s="8">
        <v>4972618</v>
      </c>
      <c r="L25" s="8">
        <v>4761677</v>
      </c>
      <c r="M25" s="8">
        <v>4978153</v>
      </c>
      <c r="N25" s="8">
        <v>14712448</v>
      </c>
      <c r="O25" s="8">
        <v>4702467</v>
      </c>
      <c r="P25" s="8">
        <v>4845501</v>
      </c>
      <c r="Q25" s="8">
        <v>4746030</v>
      </c>
      <c r="R25" s="8">
        <v>14293998</v>
      </c>
      <c r="S25" s="8">
        <v>5105824</v>
      </c>
      <c r="T25" s="8">
        <v>4699002</v>
      </c>
      <c r="U25" s="8">
        <v>5614420</v>
      </c>
      <c r="V25" s="8">
        <v>15419246</v>
      </c>
      <c r="W25" s="8">
        <v>59691246</v>
      </c>
      <c r="X25" s="8">
        <v>67477440</v>
      </c>
      <c r="Y25" s="8">
        <v>-7786194</v>
      </c>
      <c r="Z25" s="2">
        <v>-11.54</v>
      </c>
      <c r="AA25" s="6">
        <v>68072436</v>
      </c>
    </row>
    <row r="26" spans="1:27" ht="13.5">
      <c r="A26" s="25" t="s">
        <v>52</v>
      </c>
      <c r="B26" s="24"/>
      <c r="C26" s="6">
        <v>5991824</v>
      </c>
      <c r="D26" s="6">
        <v>0</v>
      </c>
      <c r="E26" s="7">
        <v>6440930</v>
      </c>
      <c r="F26" s="8">
        <v>6440930</v>
      </c>
      <c r="G26" s="8">
        <v>497858</v>
      </c>
      <c r="H26" s="8">
        <v>490746</v>
      </c>
      <c r="I26" s="8">
        <v>497915</v>
      </c>
      <c r="J26" s="8">
        <v>1486519</v>
      </c>
      <c r="K26" s="8">
        <v>499023</v>
      </c>
      <c r="L26" s="8">
        <v>497004</v>
      </c>
      <c r="M26" s="8">
        <v>497867</v>
      </c>
      <c r="N26" s="8">
        <v>1493894</v>
      </c>
      <c r="O26" s="8">
        <v>491291</v>
      </c>
      <c r="P26" s="8">
        <v>504443</v>
      </c>
      <c r="Q26" s="8">
        <v>498467</v>
      </c>
      <c r="R26" s="8">
        <v>1494201</v>
      </c>
      <c r="S26" s="8">
        <v>780040</v>
      </c>
      <c r="T26" s="8">
        <v>526932</v>
      </c>
      <c r="U26" s="8">
        <v>531763</v>
      </c>
      <c r="V26" s="8">
        <v>1838735</v>
      </c>
      <c r="W26" s="8">
        <v>6313349</v>
      </c>
      <c r="X26" s="8">
        <v>6440928</v>
      </c>
      <c r="Y26" s="8">
        <v>-127579</v>
      </c>
      <c r="Z26" s="2">
        <v>-1.98</v>
      </c>
      <c r="AA26" s="6">
        <v>6440930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-30979</v>
      </c>
      <c r="I27" s="8">
        <v>0</v>
      </c>
      <c r="J27" s="8">
        <v>-30979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-30979</v>
      </c>
      <c r="X27" s="8"/>
      <c r="Y27" s="8">
        <v>-30979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6004978</v>
      </c>
      <c r="D28" s="6">
        <v>0</v>
      </c>
      <c r="E28" s="7">
        <v>7181000</v>
      </c>
      <c r="F28" s="8">
        <v>7026000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3078028</v>
      </c>
      <c r="N28" s="8">
        <v>3078028</v>
      </c>
      <c r="O28" s="8">
        <v>534941</v>
      </c>
      <c r="P28" s="8">
        <v>0</v>
      </c>
      <c r="Q28" s="8">
        <v>1003662</v>
      </c>
      <c r="R28" s="8">
        <v>1538603</v>
      </c>
      <c r="S28" s="8">
        <v>0</v>
      </c>
      <c r="T28" s="8">
        <v>503048</v>
      </c>
      <c r="U28" s="8">
        <v>978101</v>
      </c>
      <c r="V28" s="8">
        <v>1481149</v>
      </c>
      <c r="W28" s="8">
        <v>6097780</v>
      </c>
      <c r="X28" s="8">
        <v>7181004</v>
      </c>
      <c r="Y28" s="8">
        <v>-1083224</v>
      </c>
      <c r="Z28" s="2">
        <v>-15.08</v>
      </c>
      <c r="AA28" s="6">
        <v>7026000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13714445</v>
      </c>
      <c r="D32" s="6">
        <v>0</v>
      </c>
      <c r="E32" s="7">
        <v>15791161</v>
      </c>
      <c r="F32" s="8">
        <v>15791161</v>
      </c>
      <c r="G32" s="8">
        <v>0</v>
      </c>
      <c r="H32" s="8">
        <v>0</v>
      </c>
      <c r="I32" s="8">
        <v>0</v>
      </c>
      <c r="J32" s="8">
        <v>0</v>
      </c>
      <c r="K32" s="8">
        <v>1519456</v>
      </c>
      <c r="L32" s="8">
        <v>1283477</v>
      </c>
      <c r="M32" s="8">
        <v>1490876</v>
      </c>
      <c r="N32" s="8">
        <v>4293809</v>
      </c>
      <c r="O32" s="8">
        <v>636183</v>
      </c>
      <c r="P32" s="8">
        <v>980784</v>
      </c>
      <c r="Q32" s="8">
        <v>80666</v>
      </c>
      <c r="R32" s="8">
        <v>1697633</v>
      </c>
      <c r="S32" s="8">
        <v>0</v>
      </c>
      <c r="T32" s="8">
        <v>2160662</v>
      </c>
      <c r="U32" s="8">
        <v>3498003</v>
      </c>
      <c r="V32" s="8">
        <v>5658665</v>
      </c>
      <c r="W32" s="8">
        <v>11650107</v>
      </c>
      <c r="X32" s="8">
        <v>15791160</v>
      </c>
      <c r="Y32" s="8">
        <v>-4141053</v>
      </c>
      <c r="Z32" s="2">
        <v>-26.22</v>
      </c>
      <c r="AA32" s="6">
        <v>15791161</v>
      </c>
    </row>
    <row r="33" spans="1:27" ht="13.5">
      <c r="A33" s="25" t="s">
        <v>59</v>
      </c>
      <c r="B33" s="24"/>
      <c r="C33" s="6">
        <v>23327464</v>
      </c>
      <c r="D33" s="6">
        <v>0</v>
      </c>
      <c r="E33" s="7">
        <v>4671000</v>
      </c>
      <c r="F33" s="8">
        <v>12630800</v>
      </c>
      <c r="G33" s="8">
        <v>385765</v>
      </c>
      <c r="H33" s="8">
        <v>339842</v>
      </c>
      <c r="I33" s="8">
        <v>1385665</v>
      </c>
      <c r="J33" s="8">
        <v>2111272</v>
      </c>
      <c r="K33" s="8">
        <v>508367</v>
      </c>
      <c r="L33" s="8">
        <v>859023</v>
      </c>
      <c r="M33" s="8">
        <v>1029842</v>
      </c>
      <c r="N33" s="8">
        <v>2397232</v>
      </c>
      <c r="O33" s="8">
        <v>-880231</v>
      </c>
      <c r="P33" s="8">
        <v>984995</v>
      </c>
      <c r="Q33" s="8">
        <v>1146543</v>
      </c>
      <c r="R33" s="8">
        <v>1251307</v>
      </c>
      <c r="S33" s="8">
        <v>901321</v>
      </c>
      <c r="T33" s="8">
        <v>1649117</v>
      </c>
      <c r="U33" s="8">
        <v>1560792</v>
      </c>
      <c r="V33" s="8">
        <v>4111230</v>
      </c>
      <c r="W33" s="8">
        <v>9871041</v>
      </c>
      <c r="X33" s="8">
        <v>4671000</v>
      </c>
      <c r="Y33" s="8">
        <v>5200041</v>
      </c>
      <c r="Z33" s="2">
        <v>111.33</v>
      </c>
      <c r="AA33" s="6">
        <v>12630800</v>
      </c>
    </row>
    <row r="34" spans="1:27" ht="13.5">
      <c r="A34" s="25" t="s">
        <v>60</v>
      </c>
      <c r="B34" s="24"/>
      <c r="C34" s="6">
        <v>18502594</v>
      </c>
      <c r="D34" s="6">
        <v>0</v>
      </c>
      <c r="E34" s="7">
        <v>23579581</v>
      </c>
      <c r="F34" s="8">
        <v>24330580</v>
      </c>
      <c r="G34" s="8">
        <v>1527767</v>
      </c>
      <c r="H34" s="8">
        <v>1580248</v>
      </c>
      <c r="I34" s="8">
        <v>1877911</v>
      </c>
      <c r="J34" s="8">
        <v>4985926</v>
      </c>
      <c r="K34" s="8">
        <v>1885338</v>
      </c>
      <c r="L34" s="8">
        <v>1685127</v>
      </c>
      <c r="M34" s="8">
        <v>1746270</v>
      </c>
      <c r="N34" s="8">
        <v>5316735</v>
      </c>
      <c r="O34" s="8">
        <v>1008940</v>
      </c>
      <c r="P34" s="8">
        <v>1207666</v>
      </c>
      <c r="Q34" s="8">
        <v>1565737</v>
      </c>
      <c r="R34" s="8">
        <v>3782343</v>
      </c>
      <c r="S34" s="8">
        <v>1394136</v>
      </c>
      <c r="T34" s="8">
        <v>1316786</v>
      </c>
      <c r="U34" s="8">
        <v>-1178800</v>
      </c>
      <c r="V34" s="8">
        <v>1532122</v>
      </c>
      <c r="W34" s="8">
        <v>15617126</v>
      </c>
      <c r="X34" s="8">
        <v>23579579</v>
      </c>
      <c r="Y34" s="8">
        <v>-7962453</v>
      </c>
      <c r="Z34" s="2">
        <v>-33.77</v>
      </c>
      <c r="AA34" s="6">
        <v>24330580</v>
      </c>
    </row>
    <row r="35" spans="1:27" ht="13.5">
      <c r="A35" s="23" t="s">
        <v>61</v>
      </c>
      <c r="B35" s="29"/>
      <c r="C35" s="6">
        <v>59411</v>
      </c>
      <c r="D35" s="6">
        <v>0</v>
      </c>
      <c r="E35" s="7">
        <v>75000</v>
      </c>
      <c r="F35" s="8">
        <v>75000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189713</v>
      </c>
      <c r="R35" s="8">
        <v>189713</v>
      </c>
      <c r="S35" s="8">
        <v>0</v>
      </c>
      <c r="T35" s="8">
        <v>124154</v>
      </c>
      <c r="U35" s="8">
        <v>0</v>
      </c>
      <c r="V35" s="8">
        <v>124154</v>
      </c>
      <c r="W35" s="8">
        <v>313867</v>
      </c>
      <c r="X35" s="8">
        <v>75000</v>
      </c>
      <c r="Y35" s="8">
        <v>238867</v>
      </c>
      <c r="Z35" s="2">
        <v>318.49</v>
      </c>
      <c r="AA35" s="6">
        <v>75000</v>
      </c>
    </row>
    <row r="36" spans="1:27" ht="12.75">
      <c r="A36" s="40" t="s">
        <v>62</v>
      </c>
      <c r="B36" s="32"/>
      <c r="C36" s="33">
        <f aca="true" t="shared" si="1" ref="C36:Y36">SUM(C25:C35)</f>
        <v>126211304</v>
      </c>
      <c r="D36" s="33">
        <f>SUM(D25:D35)</f>
        <v>0</v>
      </c>
      <c r="E36" s="34">
        <f t="shared" si="1"/>
        <v>125216108</v>
      </c>
      <c r="F36" s="35">
        <f t="shared" si="1"/>
        <v>134366907</v>
      </c>
      <c r="G36" s="35">
        <f t="shared" si="1"/>
        <v>7345334</v>
      </c>
      <c r="H36" s="35">
        <f t="shared" si="1"/>
        <v>7466226</v>
      </c>
      <c r="I36" s="35">
        <f t="shared" si="1"/>
        <v>9006732</v>
      </c>
      <c r="J36" s="35">
        <f t="shared" si="1"/>
        <v>23818292</v>
      </c>
      <c r="K36" s="35">
        <f t="shared" si="1"/>
        <v>9384802</v>
      </c>
      <c r="L36" s="35">
        <f t="shared" si="1"/>
        <v>9086308</v>
      </c>
      <c r="M36" s="35">
        <f t="shared" si="1"/>
        <v>12821036</v>
      </c>
      <c r="N36" s="35">
        <f t="shared" si="1"/>
        <v>31292146</v>
      </c>
      <c r="O36" s="35">
        <f t="shared" si="1"/>
        <v>6493591</v>
      </c>
      <c r="P36" s="35">
        <f t="shared" si="1"/>
        <v>8523389</v>
      </c>
      <c r="Q36" s="35">
        <f t="shared" si="1"/>
        <v>9230818</v>
      </c>
      <c r="R36" s="35">
        <f t="shared" si="1"/>
        <v>24247798</v>
      </c>
      <c r="S36" s="35">
        <f t="shared" si="1"/>
        <v>8181321</v>
      </c>
      <c r="T36" s="35">
        <f t="shared" si="1"/>
        <v>10979701</v>
      </c>
      <c r="U36" s="35">
        <f t="shared" si="1"/>
        <v>11004279</v>
      </c>
      <c r="V36" s="35">
        <f t="shared" si="1"/>
        <v>30165301</v>
      </c>
      <c r="W36" s="35">
        <f t="shared" si="1"/>
        <v>109523537</v>
      </c>
      <c r="X36" s="35">
        <f t="shared" si="1"/>
        <v>125216111</v>
      </c>
      <c r="Y36" s="35">
        <f t="shared" si="1"/>
        <v>-15692574</v>
      </c>
      <c r="Z36" s="36">
        <f>+IF(X36&lt;&gt;0,+(Y36/X36)*100,0)</f>
        <v>-12.532392097691005</v>
      </c>
      <c r="AA36" s="33">
        <f>SUM(AA25:AA35)</f>
        <v>134366907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-15030813</v>
      </c>
      <c r="D38" s="46">
        <f>+D22-D36</f>
        <v>0</v>
      </c>
      <c r="E38" s="47">
        <f t="shared" si="2"/>
        <v>-13760108</v>
      </c>
      <c r="F38" s="48">
        <f t="shared" si="2"/>
        <v>-22159167</v>
      </c>
      <c r="G38" s="48">
        <f t="shared" si="2"/>
        <v>32680828</v>
      </c>
      <c r="H38" s="48">
        <f t="shared" si="2"/>
        <v>-6993998</v>
      </c>
      <c r="I38" s="48">
        <f t="shared" si="2"/>
        <v>-7578815</v>
      </c>
      <c r="J38" s="48">
        <f t="shared" si="2"/>
        <v>18108015</v>
      </c>
      <c r="K38" s="48">
        <f t="shared" si="2"/>
        <v>-8544954</v>
      </c>
      <c r="L38" s="48">
        <f t="shared" si="2"/>
        <v>-8056990</v>
      </c>
      <c r="M38" s="48">
        <f t="shared" si="2"/>
        <v>21713896</v>
      </c>
      <c r="N38" s="48">
        <f t="shared" si="2"/>
        <v>5111952</v>
      </c>
      <c r="O38" s="48">
        <f t="shared" si="2"/>
        <v>-5754819</v>
      </c>
      <c r="P38" s="48">
        <f t="shared" si="2"/>
        <v>-7512925</v>
      </c>
      <c r="Q38" s="48">
        <f t="shared" si="2"/>
        <v>18748837</v>
      </c>
      <c r="R38" s="48">
        <f t="shared" si="2"/>
        <v>5481093</v>
      </c>
      <c r="S38" s="48">
        <f t="shared" si="2"/>
        <v>-6795226</v>
      </c>
      <c r="T38" s="48">
        <f t="shared" si="2"/>
        <v>-8894989</v>
      </c>
      <c r="U38" s="48">
        <f t="shared" si="2"/>
        <v>-9169304</v>
      </c>
      <c r="V38" s="48">
        <f t="shared" si="2"/>
        <v>-24859519</v>
      </c>
      <c r="W38" s="48">
        <f t="shared" si="2"/>
        <v>3841541</v>
      </c>
      <c r="X38" s="48">
        <f>IF(F22=F36,0,X22-X36)</f>
        <v>-13760103</v>
      </c>
      <c r="Y38" s="48">
        <f t="shared" si="2"/>
        <v>17601644</v>
      </c>
      <c r="Z38" s="49">
        <f>+IF(X38&lt;&gt;0,+(Y38/X38)*100,0)</f>
        <v>-127.91796689312574</v>
      </c>
      <c r="AA38" s="46">
        <f>+AA22-AA36</f>
        <v>-22159167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-15030813</v>
      </c>
      <c r="D42" s="55">
        <f>SUM(D38:D41)</f>
        <v>0</v>
      </c>
      <c r="E42" s="56">
        <f t="shared" si="3"/>
        <v>-13760108</v>
      </c>
      <c r="F42" s="57">
        <f t="shared" si="3"/>
        <v>-22159167</v>
      </c>
      <c r="G42" s="57">
        <f t="shared" si="3"/>
        <v>32680828</v>
      </c>
      <c r="H42" s="57">
        <f t="shared" si="3"/>
        <v>-6993998</v>
      </c>
      <c r="I42" s="57">
        <f t="shared" si="3"/>
        <v>-7578815</v>
      </c>
      <c r="J42" s="57">
        <f t="shared" si="3"/>
        <v>18108015</v>
      </c>
      <c r="K42" s="57">
        <f t="shared" si="3"/>
        <v>-8544954</v>
      </c>
      <c r="L42" s="57">
        <f t="shared" si="3"/>
        <v>-8056990</v>
      </c>
      <c r="M42" s="57">
        <f t="shared" si="3"/>
        <v>21713896</v>
      </c>
      <c r="N42" s="57">
        <f t="shared" si="3"/>
        <v>5111952</v>
      </c>
      <c r="O42" s="57">
        <f t="shared" si="3"/>
        <v>-5754819</v>
      </c>
      <c r="P42" s="57">
        <f t="shared" si="3"/>
        <v>-7512925</v>
      </c>
      <c r="Q42" s="57">
        <f t="shared" si="3"/>
        <v>18748837</v>
      </c>
      <c r="R42" s="57">
        <f t="shared" si="3"/>
        <v>5481093</v>
      </c>
      <c r="S42" s="57">
        <f t="shared" si="3"/>
        <v>-6795226</v>
      </c>
      <c r="T42" s="57">
        <f t="shared" si="3"/>
        <v>-8894989</v>
      </c>
      <c r="U42" s="57">
        <f t="shared" si="3"/>
        <v>-9169304</v>
      </c>
      <c r="V42" s="57">
        <f t="shared" si="3"/>
        <v>-24859519</v>
      </c>
      <c r="W42" s="57">
        <f t="shared" si="3"/>
        <v>3841541</v>
      </c>
      <c r="X42" s="57">
        <f t="shared" si="3"/>
        <v>-13760103</v>
      </c>
      <c r="Y42" s="57">
        <f t="shared" si="3"/>
        <v>17601644</v>
      </c>
      <c r="Z42" s="58">
        <f>+IF(X42&lt;&gt;0,+(Y42/X42)*100,0)</f>
        <v>-127.91796689312574</v>
      </c>
      <c r="AA42" s="55">
        <f>SUM(AA38:AA41)</f>
        <v>-22159167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-15030813</v>
      </c>
      <c r="D44" s="63">
        <f>+D42-D43</f>
        <v>0</v>
      </c>
      <c r="E44" s="64">
        <f t="shared" si="4"/>
        <v>-13760108</v>
      </c>
      <c r="F44" s="65">
        <f t="shared" si="4"/>
        <v>-22159167</v>
      </c>
      <c r="G44" s="65">
        <f t="shared" si="4"/>
        <v>32680828</v>
      </c>
      <c r="H44" s="65">
        <f t="shared" si="4"/>
        <v>-6993998</v>
      </c>
      <c r="I44" s="65">
        <f t="shared" si="4"/>
        <v>-7578815</v>
      </c>
      <c r="J44" s="65">
        <f t="shared" si="4"/>
        <v>18108015</v>
      </c>
      <c r="K44" s="65">
        <f t="shared" si="4"/>
        <v>-8544954</v>
      </c>
      <c r="L44" s="65">
        <f t="shared" si="4"/>
        <v>-8056990</v>
      </c>
      <c r="M44" s="65">
        <f t="shared" si="4"/>
        <v>21713896</v>
      </c>
      <c r="N44" s="65">
        <f t="shared" si="4"/>
        <v>5111952</v>
      </c>
      <c r="O44" s="65">
        <f t="shared" si="4"/>
        <v>-5754819</v>
      </c>
      <c r="P44" s="65">
        <f t="shared" si="4"/>
        <v>-7512925</v>
      </c>
      <c r="Q44" s="65">
        <f t="shared" si="4"/>
        <v>18748837</v>
      </c>
      <c r="R44" s="65">
        <f t="shared" si="4"/>
        <v>5481093</v>
      </c>
      <c r="S44" s="65">
        <f t="shared" si="4"/>
        <v>-6795226</v>
      </c>
      <c r="T44" s="65">
        <f t="shared" si="4"/>
        <v>-8894989</v>
      </c>
      <c r="U44" s="65">
        <f t="shared" si="4"/>
        <v>-9169304</v>
      </c>
      <c r="V44" s="65">
        <f t="shared" si="4"/>
        <v>-24859519</v>
      </c>
      <c r="W44" s="65">
        <f t="shared" si="4"/>
        <v>3841541</v>
      </c>
      <c r="X44" s="65">
        <f t="shared" si="4"/>
        <v>-13760103</v>
      </c>
      <c r="Y44" s="65">
        <f t="shared" si="4"/>
        <v>17601644</v>
      </c>
      <c r="Z44" s="66">
        <f>+IF(X44&lt;&gt;0,+(Y44/X44)*100,0)</f>
        <v>-127.91796689312574</v>
      </c>
      <c r="AA44" s="63">
        <f>+AA42-AA43</f>
        <v>-22159167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-15030813</v>
      </c>
      <c r="D46" s="55">
        <f>SUM(D44:D45)</f>
        <v>0</v>
      </c>
      <c r="E46" s="56">
        <f t="shared" si="5"/>
        <v>-13760108</v>
      </c>
      <c r="F46" s="57">
        <f t="shared" si="5"/>
        <v>-22159167</v>
      </c>
      <c r="G46" s="57">
        <f t="shared" si="5"/>
        <v>32680828</v>
      </c>
      <c r="H46" s="57">
        <f t="shared" si="5"/>
        <v>-6993998</v>
      </c>
      <c r="I46" s="57">
        <f t="shared" si="5"/>
        <v>-7578815</v>
      </c>
      <c r="J46" s="57">
        <f t="shared" si="5"/>
        <v>18108015</v>
      </c>
      <c r="K46" s="57">
        <f t="shared" si="5"/>
        <v>-8544954</v>
      </c>
      <c r="L46" s="57">
        <f t="shared" si="5"/>
        <v>-8056990</v>
      </c>
      <c r="M46" s="57">
        <f t="shared" si="5"/>
        <v>21713896</v>
      </c>
      <c r="N46" s="57">
        <f t="shared" si="5"/>
        <v>5111952</v>
      </c>
      <c r="O46" s="57">
        <f t="shared" si="5"/>
        <v>-5754819</v>
      </c>
      <c r="P46" s="57">
        <f t="shared" si="5"/>
        <v>-7512925</v>
      </c>
      <c r="Q46" s="57">
        <f t="shared" si="5"/>
        <v>18748837</v>
      </c>
      <c r="R46" s="57">
        <f t="shared" si="5"/>
        <v>5481093</v>
      </c>
      <c r="S46" s="57">
        <f t="shared" si="5"/>
        <v>-6795226</v>
      </c>
      <c r="T46" s="57">
        <f t="shared" si="5"/>
        <v>-8894989</v>
      </c>
      <c r="U46" s="57">
        <f t="shared" si="5"/>
        <v>-9169304</v>
      </c>
      <c r="V46" s="57">
        <f t="shared" si="5"/>
        <v>-24859519</v>
      </c>
      <c r="W46" s="57">
        <f t="shared" si="5"/>
        <v>3841541</v>
      </c>
      <c r="X46" s="57">
        <f t="shared" si="5"/>
        <v>-13760103</v>
      </c>
      <c r="Y46" s="57">
        <f t="shared" si="5"/>
        <v>17601644</v>
      </c>
      <c r="Z46" s="58">
        <f>+IF(X46&lt;&gt;0,+(Y46/X46)*100,0)</f>
        <v>-127.91796689312574</v>
      </c>
      <c r="AA46" s="55">
        <f>SUM(AA44:AA45)</f>
        <v>-22159167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-15030813</v>
      </c>
      <c r="D48" s="71">
        <f>SUM(D46:D47)</f>
        <v>0</v>
      </c>
      <c r="E48" s="72">
        <f t="shared" si="6"/>
        <v>-13760108</v>
      </c>
      <c r="F48" s="73">
        <f t="shared" si="6"/>
        <v>-22159167</v>
      </c>
      <c r="G48" s="73">
        <f t="shared" si="6"/>
        <v>32680828</v>
      </c>
      <c r="H48" s="74">
        <f t="shared" si="6"/>
        <v>-6993998</v>
      </c>
      <c r="I48" s="74">
        <f t="shared" si="6"/>
        <v>-7578815</v>
      </c>
      <c r="J48" s="74">
        <f t="shared" si="6"/>
        <v>18108015</v>
      </c>
      <c r="K48" s="74">
        <f t="shared" si="6"/>
        <v>-8544954</v>
      </c>
      <c r="L48" s="74">
        <f t="shared" si="6"/>
        <v>-8056990</v>
      </c>
      <c r="M48" s="73">
        <f t="shared" si="6"/>
        <v>21713896</v>
      </c>
      <c r="N48" s="73">
        <f t="shared" si="6"/>
        <v>5111952</v>
      </c>
      <c r="O48" s="74">
        <f t="shared" si="6"/>
        <v>-5754819</v>
      </c>
      <c r="P48" s="74">
        <f t="shared" si="6"/>
        <v>-7512925</v>
      </c>
      <c r="Q48" s="74">
        <f t="shared" si="6"/>
        <v>18748837</v>
      </c>
      <c r="R48" s="74">
        <f t="shared" si="6"/>
        <v>5481093</v>
      </c>
      <c r="S48" s="74">
        <f t="shared" si="6"/>
        <v>-6795226</v>
      </c>
      <c r="T48" s="73">
        <f t="shared" si="6"/>
        <v>-8894989</v>
      </c>
      <c r="U48" s="73">
        <f t="shared" si="6"/>
        <v>-9169304</v>
      </c>
      <c r="V48" s="74">
        <f t="shared" si="6"/>
        <v>-24859519</v>
      </c>
      <c r="W48" s="74">
        <f t="shared" si="6"/>
        <v>3841541</v>
      </c>
      <c r="X48" s="74">
        <f t="shared" si="6"/>
        <v>-13760103</v>
      </c>
      <c r="Y48" s="74">
        <f t="shared" si="6"/>
        <v>17601644</v>
      </c>
      <c r="Z48" s="75">
        <f>+IF(X48&lt;&gt;0,+(Y48/X48)*100,0)</f>
        <v>-127.91796689312574</v>
      </c>
      <c r="AA48" s="76">
        <f>SUM(AA46:AA47)</f>
        <v>-22159167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53068691</v>
      </c>
      <c r="D5" s="6">
        <v>0</v>
      </c>
      <c r="E5" s="7">
        <v>59401097</v>
      </c>
      <c r="F5" s="8">
        <v>53798934</v>
      </c>
      <c r="G5" s="8">
        <v>4459718</v>
      </c>
      <c r="H5" s="8">
        <v>4555049</v>
      </c>
      <c r="I5" s="8">
        <v>4375191</v>
      </c>
      <c r="J5" s="8">
        <v>13389958</v>
      </c>
      <c r="K5" s="8">
        <v>4706212</v>
      </c>
      <c r="L5" s="8">
        <v>4378307</v>
      </c>
      <c r="M5" s="8">
        <v>4346010</v>
      </c>
      <c r="N5" s="8">
        <v>13430529</v>
      </c>
      <c r="O5" s="8">
        <v>4594960</v>
      </c>
      <c r="P5" s="8">
        <v>3411816</v>
      </c>
      <c r="Q5" s="8">
        <v>0</v>
      </c>
      <c r="R5" s="8">
        <v>8006776</v>
      </c>
      <c r="S5" s="8">
        <v>0</v>
      </c>
      <c r="T5" s="8">
        <v>0</v>
      </c>
      <c r="U5" s="8">
        <v>0</v>
      </c>
      <c r="V5" s="8">
        <v>0</v>
      </c>
      <c r="W5" s="8">
        <v>34827263</v>
      </c>
      <c r="X5" s="8">
        <v>59401097</v>
      </c>
      <c r="Y5" s="8">
        <v>-24573834</v>
      </c>
      <c r="Z5" s="2">
        <v>-41.37</v>
      </c>
      <c r="AA5" s="6">
        <v>53798934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84154206</v>
      </c>
      <c r="D7" s="6">
        <v>0</v>
      </c>
      <c r="E7" s="7">
        <v>103517296</v>
      </c>
      <c r="F7" s="8">
        <v>103512296</v>
      </c>
      <c r="G7" s="8">
        <v>7155170</v>
      </c>
      <c r="H7" s="8">
        <v>6674687</v>
      </c>
      <c r="I7" s="8">
        <v>7132590</v>
      </c>
      <c r="J7" s="8">
        <v>20962447</v>
      </c>
      <c r="K7" s="8">
        <v>6430670</v>
      </c>
      <c r="L7" s="8">
        <v>7189795</v>
      </c>
      <c r="M7" s="8">
        <v>7460829</v>
      </c>
      <c r="N7" s="8">
        <v>21081294</v>
      </c>
      <c r="O7" s="8">
        <v>8443003</v>
      </c>
      <c r="P7" s="8">
        <v>6972757</v>
      </c>
      <c r="Q7" s="8">
        <v>0</v>
      </c>
      <c r="R7" s="8">
        <v>15415760</v>
      </c>
      <c r="S7" s="8">
        <v>0</v>
      </c>
      <c r="T7" s="8">
        <v>0</v>
      </c>
      <c r="U7" s="8">
        <v>0</v>
      </c>
      <c r="V7" s="8">
        <v>0</v>
      </c>
      <c r="W7" s="8">
        <v>57459501</v>
      </c>
      <c r="X7" s="8">
        <v>103517297</v>
      </c>
      <c r="Y7" s="8">
        <v>-46057796</v>
      </c>
      <c r="Z7" s="2">
        <v>-44.49</v>
      </c>
      <c r="AA7" s="6">
        <v>103512296</v>
      </c>
    </row>
    <row r="8" spans="1:27" ht="13.5">
      <c r="A8" s="25" t="s">
        <v>35</v>
      </c>
      <c r="B8" s="24"/>
      <c r="C8" s="6">
        <v>20853771</v>
      </c>
      <c r="D8" s="6">
        <v>0</v>
      </c>
      <c r="E8" s="7">
        <v>24433076</v>
      </c>
      <c r="F8" s="8">
        <v>22145925</v>
      </c>
      <c r="G8" s="8">
        <v>2484836</v>
      </c>
      <c r="H8" s="8">
        <v>2210033</v>
      </c>
      <c r="I8" s="8">
        <v>2510399</v>
      </c>
      <c r="J8" s="8">
        <v>7205268</v>
      </c>
      <c r="K8" s="8">
        <v>2692052</v>
      </c>
      <c r="L8" s="8">
        <v>2978381</v>
      </c>
      <c r="M8" s="8">
        <v>2016296</v>
      </c>
      <c r="N8" s="8">
        <v>7686729</v>
      </c>
      <c r="O8" s="8">
        <v>2739861</v>
      </c>
      <c r="P8" s="8">
        <v>1905877</v>
      </c>
      <c r="Q8" s="8">
        <v>0</v>
      </c>
      <c r="R8" s="8">
        <v>4645738</v>
      </c>
      <c r="S8" s="8">
        <v>0</v>
      </c>
      <c r="T8" s="8">
        <v>0</v>
      </c>
      <c r="U8" s="8">
        <v>0</v>
      </c>
      <c r="V8" s="8">
        <v>0</v>
      </c>
      <c r="W8" s="8">
        <v>19537735</v>
      </c>
      <c r="X8" s="8">
        <v>24433077</v>
      </c>
      <c r="Y8" s="8">
        <v>-4895342</v>
      </c>
      <c r="Z8" s="2">
        <v>-20.04</v>
      </c>
      <c r="AA8" s="6">
        <v>22145925</v>
      </c>
    </row>
    <row r="9" spans="1:27" ht="13.5">
      <c r="A9" s="25" t="s">
        <v>36</v>
      </c>
      <c r="B9" s="24"/>
      <c r="C9" s="6">
        <v>8223001</v>
      </c>
      <c r="D9" s="6">
        <v>0</v>
      </c>
      <c r="E9" s="7">
        <v>7310218</v>
      </c>
      <c r="F9" s="8">
        <v>5379372</v>
      </c>
      <c r="G9" s="8">
        <v>0</v>
      </c>
      <c r="H9" s="8">
        <v>0</v>
      </c>
      <c r="I9" s="8">
        <v>679465</v>
      </c>
      <c r="J9" s="8">
        <v>679465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500292</v>
      </c>
      <c r="Q9" s="8">
        <v>0</v>
      </c>
      <c r="R9" s="8">
        <v>500292</v>
      </c>
      <c r="S9" s="8">
        <v>0</v>
      </c>
      <c r="T9" s="8">
        <v>0</v>
      </c>
      <c r="U9" s="8">
        <v>0</v>
      </c>
      <c r="V9" s="8">
        <v>0</v>
      </c>
      <c r="W9" s="8">
        <v>1179757</v>
      </c>
      <c r="X9" s="8">
        <v>7310219</v>
      </c>
      <c r="Y9" s="8">
        <v>-6130462</v>
      </c>
      <c r="Z9" s="2">
        <v>-83.86</v>
      </c>
      <c r="AA9" s="6">
        <v>5379372</v>
      </c>
    </row>
    <row r="10" spans="1:27" ht="13.5">
      <c r="A10" s="25" t="s">
        <v>37</v>
      </c>
      <c r="B10" s="24"/>
      <c r="C10" s="6">
        <v>7530633</v>
      </c>
      <c r="D10" s="6">
        <v>0</v>
      </c>
      <c r="E10" s="7">
        <v>6490409</v>
      </c>
      <c r="F10" s="26">
        <v>4495896</v>
      </c>
      <c r="G10" s="26">
        <v>671089</v>
      </c>
      <c r="H10" s="26">
        <v>689150</v>
      </c>
      <c r="I10" s="26">
        <v>687352</v>
      </c>
      <c r="J10" s="26">
        <v>2047591</v>
      </c>
      <c r="K10" s="26">
        <v>691498</v>
      </c>
      <c r="L10" s="26">
        <v>692625</v>
      </c>
      <c r="M10" s="26">
        <v>693564</v>
      </c>
      <c r="N10" s="26">
        <v>2077687</v>
      </c>
      <c r="O10" s="26">
        <v>684582</v>
      </c>
      <c r="P10" s="26">
        <v>492165</v>
      </c>
      <c r="Q10" s="26">
        <v>0</v>
      </c>
      <c r="R10" s="26">
        <v>1176747</v>
      </c>
      <c r="S10" s="26">
        <v>0</v>
      </c>
      <c r="T10" s="26">
        <v>0</v>
      </c>
      <c r="U10" s="26">
        <v>0</v>
      </c>
      <c r="V10" s="26">
        <v>0</v>
      </c>
      <c r="W10" s="26">
        <v>5302025</v>
      </c>
      <c r="X10" s="26">
        <v>6490409</v>
      </c>
      <c r="Y10" s="26">
        <v>-1188384</v>
      </c>
      <c r="Z10" s="27">
        <v>-18.31</v>
      </c>
      <c r="AA10" s="28">
        <v>4495896</v>
      </c>
    </row>
    <row r="11" spans="1:27" ht="13.5">
      <c r="A11" s="25" t="s">
        <v>38</v>
      </c>
      <c r="B11" s="29"/>
      <c r="C11" s="6">
        <v>-4998282</v>
      </c>
      <c r="D11" s="6">
        <v>0</v>
      </c>
      <c r="E11" s="7">
        <v>4001906</v>
      </c>
      <c r="F11" s="8">
        <v>4001806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30140</v>
      </c>
      <c r="Q11" s="8">
        <v>0</v>
      </c>
      <c r="R11" s="8">
        <v>30140</v>
      </c>
      <c r="S11" s="8">
        <v>0</v>
      </c>
      <c r="T11" s="8">
        <v>0</v>
      </c>
      <c r="U11" s="8">
        <v>0</v>
      </c>
      <c r="V11" s="8">
        <v>0</v>
      </c>
      <c r="W11" s="8">
        <v>30140</v>
      </c>
      <c r="X11" s="8">
        <v>4001807</v>
      </c>
      <c r="Y11" s="8">
        <v>-3971667</v>
      </c>
      <c r="Z11" s="2">
        <v>-99.25</v>
      </c>
      <c r="AA11" s="6">
        <v>4001806</v>
      </c>
    </row>
    <row r="12" spans="1:27" ht="13.5">
      <c r="A12" s="25" t="s">
        <v>39</v>
      </c>
      <c r="B12" s="29"/>
      <c r="C12" s="6">
        <v>998416</v>
      </c>
      <c r="D12" s="6">
        <v>0</v>
      </c>
      <c r="E12" s="7">
        <v>1616264</v>
      </c>
      <c r="F12" s="8">
        <v>1616264</v>
      </c>
      <c r="G12" s="8">
        <v>87989</v>
      </c>
      <c r="H12" s="8">
        <v>85139</v>
      </c>
      <c r="I12" s="8">
        <v>88921</v>
      </c>
      <c r="J12" s="8">
        <v>262049</v>
      </c>
      <c r="K12" s="8">
        <v>88004</v>
      </c>
      <c r="L12" s="8">
        <v>93165</v>
      </c>
      <c r="M12" s="8">
        <v>89483</v>
      </c>
      <c r="N12" s="8">
        <v>270652</v>
      </c>
      <c r="O12" s="8">
        <v>92943</v>
      </c>
      <c r="P12" s="8">
        <v>99061</v>
      </c>
      <c r="Q12" s="8">
        <v>0</v>
      </c>
      <c r="R12" s="8">
        <v>192004</v>
      </c>
      <c r="S12" s="8">
        <v>0</v>
      </c>
      <c r="T12" s="8">
        <v>0</v>
      </c>
      <c r="U12" s="8">
        <v>0</v>
      </c>
      <c r="V12" s="8">
        <v>0</v>
      </c>
      <c r="W12" s="8">
        <v>724705</v>
      </c>
      <c r="X12" s="8">
        <v>1616264</v>
      </c>
      <c r="Y12" s="8">
        <v>-891559</v>
      </c>
      <c r="Z12" s="2">
        <v>-55.16</v>
      </c>
      <c r="AA12" s="6">
        <v>1616264</v>
      </c>
    </row>
    <row r="13" spans="1:27" ht="13.5">
      <c r="A13" s="23" t="s">
        <v>40</v>
      </c>
      <c r="B13" s="29"/>
      <c r="C13" s="6">
        <v>782137</v>
      </c>
      <c r="D13" s="6">
        <v>0</v>
      </c>
      <c r="E13" s="7">
        <v>375936</v>
      </c>
      <c r="F13" s="8">
        <v>2000000</v>
      </c>
      <c r="G13" s="8">
        <v>3654</v>
      </c>
      <c r="H13" s="8">
        <v>6588</v>
      </c>
      <c r="I13" s="8">
        <v>7451</v>
      </c>
      <c r="J13" s="8">
        <v>17693</v>
      </c>
      <c r="K13" s="8">
        <v>4588</v>
      </c>
      <c r="L13" s="8">
        <v>6594</v>
      </c>
      <c r="M13" s="8">
        <v>3548</v>
      </c>
      <c r="N13" s="8">
        <v>14730</v>
      </c>
      <c r="O13" s="8">
        <v>227306</v>
      </c>
      <c r="P13" s="8">
        <v>5384</v>
      </c>
      <c r="Q13" s="8">
        <v>0</v>
      </c>
      <c r="R13" s="8">
        <v>232690</v>
      </c>
      <c r="S13" s="8">
        <v>0</v>
      </c>
      <c r="T13" s="8">
        <v>0</v>
      </c>
      <c r="U13" s="8">
        <v>0</v>
      </c>
      <c r="V13" s="8">
        <v>0</v>
      </c>
      <c r="W13" s="8">
        <v>265113</v>
      </c>
      <c r="X13" s="8">
        <v>375936</v>
      </c>
      <c r="Y13" s="8">
        <v>-110823</v>
      </c>
      <c r="Z13" s="2">
        <v>-29.48</v>
      </c>
      <c r="AA13" s="6">
        <v>2000000</v>
      </c>
    </row>
    <row r="14" spans="1:27" ht="13.5">
      <c r="A14" s="23" t="s">
        <v>41</v>
      </c>
      <c r="B14" s="29"/>
      <c r="C14" s="6">
        <v>3891386</v>
      </c>
      <c r="D14" s="6">
        <v>0</v>
      </c>
      <c r="E14" s="7">
        <v>10332960</v>
      </c>
      <c r="F14" s="8">
        <v>10332960</v>
      </c>
      <c r="G14" s="8">
        <v>659474</v>
      </c>
      <c r="H14" s="8">
        <v>576735</v>
      </c>
      <c r="I14" s="8">
        <v>564980</v>
      </c>
      <c r="J14" s="8">
        <v>1801189</v>
      </c>
      <c r="K14" s="8">
        <v>614610</v>
      </c>
      <c r="L14" s="8">
        <v>569578</v>
      </c>
      <c r="M14" s="8">
        <v>421410</v>
      </c>
      <c r="N14" s="8">
        <v>1605598</v>
      </c>
      <c r="O14" s="8">
        <v>567412</v>
      </c>
      <c r="P14" s="8">
        <v>587156</v>
      </c>
      <c r="Q14" s="8">
        <v>0</v>
      </c>
      <c r="R14" s="8">
        <v>1154568</v>
      </c>
      <c r="S14" s="8">
        <v>0</v>
      </c>
      <c r="T14" s="8">
        <v>0</v>
      </c>
      <c r="U14" s="8">
        <v>0</v>
      </c>
      <c r="V14" s="8">
        <v>0</v>
      </c>
      <c r="W14" s="8">
        <v>4561355</v>
      </c>
      <c r="X14" s="8">
        <v>10333062</v>
      </c>
      <c r="Y14" s="8">
        <v>-5771707</v>
      </c>
      <c r="Z14" s="2">
        <v>-55.86</v>
      </c>
      <c r="AA14" s="6">
        <v>10332960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29904329</v>
      </c>
      <c r="D16" s="6">
        <v>0</v>
      </c>
      <c r="E16" s="7">
        <v>6013227</v>
      </c>
      <c r="F16" s="8">
        <v>6000000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6013227</v>
      </c>
      <c r="Y16" s="8">
        <v>-6013227</v>
      </c>
      <c r="Z16" s="2">
        <v>-100</v>
      </c>
      <c r="AA16" s="6">
        <v>6000000</v>
      </c>
    </row>
    <row r="17" spans="1:27" ht="13.5">
      <c r="A17" s="23" t="s">
        <v>44</v>
      </c>
      <c r="B17" s="29"/>
      <c r="C17" s="6">
        <v>9122563</v>
      </c>
      <c r="D17" s="6">
        <v>0</v>
      </c>
      <c r="E17" s="7">
        <v>10000000</v>
      </c>
      <c r="F17" s="8">
        <v>10000000</v>
      </c>
      <c r="G17" s="8">
        <v>1213337</v>
      </c>
      <c r="H17" s="8">
        <v>685807</v>
      </c>
      <c r="I17" s="8">
        <v>806508</v>
      </c>
      <c r="J17" s="8">
        <v>2705652</v>
      </c>
      <c r="K17" s="8">
        <v>763240</v>
      </c>
      <c r="L17" s="8">
        <v>668869</v>
      </c>
      <c r="M17" s="8">
        <v>508504</v>
      </c>
      <c r="N17" s="8">
        <v>1940613</v>
      </c>
      <c r="O17" s="8">
        <v>750052</v>
      </c>
      <c r="P17" s="8">
        <v>842166</v>
      </c>
      <c r="Q17" s="8">
        <v>0</v>
      </c>
      <c r="R17" s="8">
        <v>1592218</v>
      </c>
      <c r="S17" s="8">
        <v>0</v>
      </c>
      <c r="T17" s="8">
        <v>0</v>
      </c>
      <c r="U17" s="8">
        <v>0</v>
      </c>
      <c r="V17" s="8">
        <v>0</v>
      </c>
      <c r="W17" s="8">
        <v>6238483</v>
      </c>
      <c r="X17" s="8">
        <v>10000000</v>
      </c>
      <c r="Y17" s="8">
        <v>-3761517</v>
      </c>
      <c r="Z17" s="2">
        <v>-37.62</v>
      </c>
      <c r="AA17" s="6">
        <v>10000000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64581666</v>
      </c>
      <c r="D19" s="6">
        <v>0</v>
      </c>
      <c r="E19" s="7">
        <v>60905200</v>
      </c>
      <c r="F19" s="8">
        <v>61905200</v>
      </c>
      <c r="G19" s="8">
        <v>22116097</v>
      </c>
      <c r="H19" s="8">
        <v>1130286</v>
      </c>
      <c r="I19" s="8">
        <v>0</v>
      </c>
      <c r="J19" s="8">
        <v>23246383</v>
      </c>
      <c r="K19" s="8">
        <v>125800</v>
      </c>
      <c r="L19" s="8">
        <v>18188718</v>
      </c>
      <c r="M19" s="8">
        <v>0</v>
      </c>
      <c r="N19" s="8">
        <v>18314518</v>
      </c>
      <c r="O19" s="8">
        <v>23478</v>
      </c>
      <c r="P19" s="8">
        <v>0</v>
      </c>
      <c r="Q19" s="8">
        <v>0</v>
      </c>
      <c r="R19" s="8">
        <v>23478</v>
      </c>
      <c r="S19" s="8">
        <v>0</v>
      </c>
      <c r="T19" s="8">
        <v>0</v>
      </c>
      <c r="U19" s="8">
        <v>0</v>
      </c>
      <c r="V19" s="8">
        <v>0</v>
      </c>
      <c r="W19" s="8">
        <v>41584379</v>
      </c>
      <c r="X19" s="8">
        <v>60905201</v>
      </c>
      <c r="Y19" s="8">
        <v>-19320822</v>
      </c>
      <c r="Z19" s="2">
        <v>-31.72</v>
      </c>
      <c r="AA19" s="6">
        <v>61905200</v>
      </c>
    </row>
    <row r="20" spans="1:27" ht="13.5">
      <c r="A20" s="23" t="s">
        <v>47</v>
      </c>
      <c r="B20" s="29"/>
      <c r="C20" s="6">
        <v>5535250</v>
      </c>
      <c r="D20" s="6">
        <v>0</v>
      </c>
      <c r="E20" s="7">
        <v>12781375</v>
      </c>
      <c r="F20" s="26">
        <v>22053651</v>
      </c>
      <c r="G20" s="26">
        <v>5212071</v>
      </c>
      <c r="H20" s="26">
        <v>3865401</v>
      </c>
      <c r="I20" s="26">
        <v>1394648</v>
      </c>
      <c r="J20" s="26">
        <v>10472120</v>
      </c>
      <c r="K20" s="26">
        <v>636415</v>
      </c>
      <c r="L20" s="26">
        <v>1702782</v>
      </c>
      <c r="M20" s="26">
        <v>1121106</v>
      </c>
      <c r="N20" s="26">
        <v>3460303</v>
      </c>
      <c r="O20" s="26">
        <v>894371</v>
      </c>
      <c r="P20" s="26">
        <v>658842</v>
      </c>
      <c r="Q20" s="26">
        <v>0</v>
      </c>
      <c r="R20" s="26">
        <v>1553213</v>
      </c>
      <c r="S20" s="26">
        <v>0</v>
      </c>
      <c r="T20" s="26">
        <v>0</v>
      </c>
      <c r="U20" s="26">
        <v>0</v>
      </c>
      <c r="V20" s="26">
        <v>0</v>
      </c>
      <c r="W20" s="26">
        <v>15485636</v>
      </c>
      <c r="X20" s="26">
        <v>12781374</v>
      </c>
      <c r="Y20" s="26">
        <v>2704262</v>
      </c>
      <c r="Z20" s="27">
        <v>21.16</v>
      </c>
      <c r="AA20" s="28">
        <v>22053651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283647767</v>
      </c>
      <c r="D22" s="33">
        <f>SUM(D5:D21)</f>
        <v>0</v>
      </c>
      <c r="E22" s="34">
        <f t="shared" si="0"/>
        <v>307178964</v>
      </c>
      <c r="F22" s="35">
        <f t="shared" si="0"/>
        <v>307242304</v>
      </c>
      <c r="G22" s="35">
        <f t="shared" si="0"/>
        <v>44063435</v>
      </c>
      <c r="H22" s="35">
        <f t="shared" si="0"/>
        <v>20478875</v>
      </c>
      <c r="I22" s="35">
        <f t="shared" si="0"/>
        <v>18247505</v>
      </c>
      <c r="J22" s="35">
        <f t="shared" si="0"/>
        <v>82789815</v>
      </c>
      <c r="K22" s="35">
        <f t="shared" si="0"/>
        <v>16753089</v>
      </c>
      <c r="L22" s="35">
        <f t="shared" si="0"/>
        <v>36468814</v>
      </c>
      <c r="M22" s="35">
        <f t="shared" si="0"/>
        <v>16660750</v>
      </c>
      <c r="N22" s="35">
        <f t="shared" si="0"/>
        <v>69882653</v>
      </c>
      <c r="O22" s="35">
        <f t="shared" si="0"/>
        <v>19017968</v>
      </c>
      <c r="P22" s="35">
        <f t="shared" si="0"/>
        <v>15505656</v>
      </c>
      <c r="Q22" s="35">
        <f t="shared" si="0"/>
        <v>0</v>
      </c>
      <c r="R22" s="35">
        <f t="shared" si="0"/>
        <v>34523624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187196092</v>
      </c>
      <c r="X22" s="35">
        <f t="shared" si="0"/>
        <v>307178970</v>
      </c>
      <c r="Y22" s="35">
        <f t="shared" si="0"/>
        <v>-119982878</v>
      </c>
      <c r="Z22" s="36">
        <f>+IF(X22&lt;&gt;0,+(Y22/X22)*100,0)</f>
        <v>-39.05960033657252</v>
      </c>
      <c r="AA22" s="33">
        <f>SUM(AA5:AA21)</f>
        <v>307242304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75955809</v>
      </c>
      <c r="D25" s="6">
        <v>0</v>
      </c>
      <c r="E25" s="7">
        <v>91493526</v>
      </c>
      <c r="F25" s="8">
        <v>91459352</v>
      </c>
      <c r="G25" s="8">
        <v>6633684</v>
      </c>
      <c r="H25" s="8">
        <v>6464271</v>
      </c>
      <c r="I25" s="8">
        <v>6675309</v>
      </c>
      <c r="J25" s="8">
        <v>19773264</v>
      </c>
      <c r="K25" s="8">
        <v>6804135</v>
      </c>
      <c r="L25" s="8">
        <v>7117449</v>
      </c>
      <c r="M25" s="8">
        <v>7811025</v>
      </c>
      <c r="N25" s="8">
        <v>21732609</v>
      </c>
      <c r="O25" s="8">
        <v>6233313</v>
      </c>
      <c r="P25" s="8">
        <v>7616368</v>
      </c>
      <c r="Q25" s="8">
        <v>0</v>
      </c>
      <c r="R25" s="8">
        <v>13849681</v>
      </c>
      <c r="S25" s="8">
        <v>0</v>
      </c>
      <c r="T25" s="8">
        <v>0</v>
      </c>
      <c r="U25" s="8">
        <v>0</v>
      </c>
      <c r="V25" s="8">
        <v>0</v>
      </c>
      <c r="W25" s="8">
        <v>55355554</v>
      </c>
      <c r="X25" s="8">
        <v>91493525</v>
      </c>
      <c r="Y25" s="8">
        <v>-36137971</v>
      </c>
      <c r="Z25" s="2">
        <v>-39.5</v>
      </c>
      <c r="AA25" s="6">
        <v>91459352</v>
      </c>
    </row>
    <row r="26" spans="1:27" ht="13.5">
      <c r="A26" s="25" t="s">
        <v>52</v>
      </c>
      <c r="B26" s="24"/>
      <c r="C26" s="6">
        <v>5801382</v>
      </c>
      <c r="D26" s="6">
        <v>0</v>
      </c>
      <c r="E26" s="7">
        <v>5955742</v>
      </c>
      <c r="F26" s="8">
        <v>5955742</v>
      </c>
      <c r="G26" s="8">
        <v>301870</v>
      </c>
      <c r="H26" s="8">
        <v>318644</v>
      </c>
      <c r="I26" s="8">
        <v>317449</v>
      </c>
      <c r="J26" s="8">
        <v>937963</v>
      </c>
      <c r="K26" s="8">
        <v>314945</v>
      </c>
      <c r="L26" s="8">
        <v>314945</v>
      </c>
      <c r="M26" s="8">
        <v>336558</v>
      </c>
      <c r="N26" s="8">
        <v>966448</v>
      </c>
      <c r="O26" s="8">
        <v>331719</v>
      </c>
      <c r="P26" s="8">
        <v>351383</v>
      </c>
      <c r="Q26" s="8">
        <v>0</v>
      </c>
      <c r="R26" s="8">
        <v>683102</v>
      </c>
      <c r="S26" s="8">
        <v>0</v>
      </c>
      <c r="T26" s="8">
        <v>0</v>
      </c>
      <c r="U26" s="8">
        <v>0</v>
      </c>
      <c r="V26" s="8">
        <v>0</v>
      </c>
      <c r="W26" s="8">
        <v>2587513</v>
      </c>
      <c r="X26" s="8">
        <v>5955742</v>
      </c>
      <c r="Y26" s="8">
        <v>-3368229</v>
      </c>
      <c r="Z26" s="2">
        <v>-56.55</v>
      </c>
      <c r="AA26" s="6">
        <v>5955742</v>
      </c>
    </row>
    <row r="27" spans="1:27" ht="13.5">
      <c r="A27" s="25" t="s">
        <v>53</v>
      </c>
      <c r="B27" s="24"/>
      <c r="C27" s="6">
        <v>25504703</v>
      </c>
      <c r="D27" s="6">
        <v>0</v>
      </c>
      <c r="E27" s="7">
        <v>0</v>
      </c>
      <c r="F27" s="8">
        <v>0</v>
      </c>
      <c r="G27" s="8">
        <v>3297069</v>
      </c>
      <c r="H27" s="8">
        <v>1871961</v>
      </c>
      <c r="I27" s="8">
        <v>0</v>
      </c>
      <c r="J27" s="8">
        <v>5169030</v>
      </c>
      <c r="K27" s="8">
        <v>1007002</v>
      </c>
      <c r="L27" s="8">
        <v>925695</v>
      </c>
      <c r="M27" s="8">
        <v>384702</v>
      </c>
      <c r="N27" s="8">
        <v>2317399</v>
      </c>
      <c r="O27" s="8">
        <v>1411763</v>
      </c>
      <c r="P27" s="8">
        <v>0</v>
      </c>
      <c r="Q27" s="8">
        <v>0</v>
      </c>
      <c r="R27" s="8">
        <v>1411763</v>
      </c>
      <c r="S27" s="8">
        <v>0</v>
      </c>
      <c r="T27" s="8">
        <v>0</v>
      </c>
      <c r="U27" s="8">
        <v>0</v>
      </c>
      <c r="V27" s="8">
        <v>0</v>
      </c>
      <c r="W27" s="8">
        <v>8898192</v>
      </c>
      <c r="X27" s="8"/>
      <c r="Y27" s="8">
        <v>8898192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28883761</v>
      </c>
      <c r="D28" s="6">
        <v>0</v>
      </c>
      <c r="E28" s="7">
        <v>22040000</v>
      </c>
      <c r="F28" s="8">
        <v>72040000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22040000</v>
      </c>
      <c r="Y28" s="8">
        <v>-22040000</v>
      </c>
      <c r="Z28" s="2">
        <v>-100</v>
      </c>
      <c r="AA28" s="6">
        <v>72040000</v>
      </c>
    </row>
    <row r="29" spans="1:27" ht="13.5">
      <c r="A29" s="25" t="s">
        <v>55</v>
      </c>
      <c r="B29" s="24"/>
      <c r="C29" s="6">
        <v>3309616</v>
      </c>
      <c r="D29" s="6">
        <v>0</v>
      </c>
      <c r="E29" s="7">
        <v>3100000</v>
      </c>
      <c r="F29" s="8">
        <v>1100000</v>
      </c>
      <c r="G29" s="8">
        <v>0</v>
      </c>
      <c r="H29" s="8">
        <v>201257</v>
      </c>
      <c r="I29" s="8">
        <v>0</v>
      </c>
      <c r="J29" s="8">
        <v>201257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201257</v>
      </c>
      <c r="X29" s="8">
        <v>3100000</v>
      </c>
      <c r="Y29" s="8">
        <v>-2898743</v>
      </c>
      <c r="Z29" s="2">
        <v>-93.51</v>
      </c>
      <c r="AA29" s="6">
        <v>1100000</v>
      </c>
    </row>
    <row r="30" spans="1:27" ht="13.5">
      <c r="A30" s="25" t="s">
        <v>56</v>
      </c>
      <c r="B30" s="24"/>
      <c r="C30" s="6">
        <v>59902603</v>
      </c>
      <c r="D30" s="6">
        <v>0</v>
      </c>
      <c r="E30" s="7">
        <v>73063600</v>
      </c>
      <c r="F30" s="8">
        <v>73063600</v>
      </c>
      <c r="G30" s="8">
        <v>7638846</v>
      </c>
      <c r="H30" s="8">
        <v>7968653</v>
      </c>
      <c r="I30" s="8">
        <v>7091865</v>
      </c>
      <c r="J30" s="8">
        <v>22699364</v>
      </c>
      <c r="K30" s="8">
        <v>6214072</v>
      </c>
      <c r="L30" s="8">
        <v>1294679</v>
      </c>
      <c r="M30" s="8">
        <v>5496693</v>
      </c>
      <c r="N30" s="8">
        <v>13005444</v>
      </c>
      <c r="O30" s="8">
        <v>8036749</v>
      </c>
      <c r="P30" s="8">
        <v>7832324</v>
      </c>
      <c r="Q30" s="8">
        <v>0</v>
      </c>
      <c r="R30" s="8">
        <v>15869073</v>
      </c>
      <c r="S30" s="8">
        <v>0</v>
      </c>
      <c r="T30" s="8">
        <v>0</v>
      </c>
      <c r="U30" s="8">
        <v>0</v>
      </c>
      <c r="V30" s="8">
        <v>0</v>
      </c>
      <c r="W30" s="8">
        <v>51573881</v>
      </c>
      <c r="X30" s="8">
        <v>73063601</v>
      </c>
      <c r="Y30" s="8">
        <v>-21489720</v>
      </c>
      <c r="Z30" s="2">
        <v>-29.41</v>
      </c>
      <c r="AA30" s="6">
        <v>73063600</v>
      </c>
    </row>
    <row r="31" spans="1:27" ht="13.5">
      <c r="A31" s="25" t="s">
        <v>57</v>
      </c>
      <c r="B31" s="24"/>
      <c r="C31" s="6">
        <v>12277715</v>
      </c>
      <c r="D31" s="6">
        <v>0</v>
      </c>
      <c r="E31" s="7">
        <v>19778175</v>
      </c>
      <c r="F31" s="8">
        <v>18200688</v>
      </c>
      <c r="G31" s="8">
        <v>267897</v>
      </c>
      <c r="H31" s="8">
        <v>755828</v>
      </c>
      <c r="I31" s="8">
        <v>709017</v>
      </c>
      <c r="J31" s="8">
        <v>1732742</v>
      </c>
      <c r="K31" s="8">
        <v>1641408</v>
      </c>
      <c r="L31" s="8">
        <v>2608177</v>
      </c>
      <c r="M31" s="8">
        <v>3532183</v>
      </c>
      <c r="N31" s="8">
        <v>7781768</v>
      </c>
      <c r="O31" s="8">
        <v>2036779</v>
      </c>
      <c r="P31" s="8">
        <v>445909</v>
      </c>
      <c r="Q31" s="8">
        <v>0</v>
      </c>
      <c r="R31" s="8">
        <v>2482688</v>
      </c>
      <c r="S31" s="8">
        <v>0</v>
      </c>
      <c r="T31" s="8">
        <v>0</v>
      </c>
      <c r="U31" s="8">
        <v>0</v>
      </c>
      <c r="V31" s="8">
        <v>0</v>
      </c>
      <c r="W31" s="8">
        <v>11997198</v>
      </c>
      <c r="X31" s="8">
        <v>19778176</v>
      </c>
      <c r="Y31" s="8">
        <v>-7780978</v>
      </c>
      <c r="Z31" s="2">
        <v>-39.34</v>
      </c>
      <c r="AA31" s="6">
        <v>18200688</v>
      </c>
    </row>
    <row r="32" spans="1:27" ht="13.5">
      <c r="A32" s="25" t="s">
        <v>58</v>
      </c>
      <c r="B32" s="24"/>
      <c r="C32" s="6">
        <v>10729765</v>
      </c>
      <c r="D32" s="6">
        <v>0</v>
      </c>
      <c r="E32" s="7">
        <v>24923574</v>
      </c>
      <c r="F32" s="8">
        <v>33645213</v>
      </c>
      <c r="G32" s="8">
        <v>2289068</v>
      </c>
      <c r="H32" s="8">
        <v>2840460</v>
      </c>
      <c r="I32" s="8">
        <v>2790296</v>
      </c>
      <c r="J32" s="8">
        <v>7919824</v>
      </c>
      <c r="K32" s="8">
        <v>4576218</v>
      </c>
      <c r="L32" s="8">
        <v>1822555</v>
      </c>
      <c r="M32" s="8">
        <v>3175708</v>
      </c>
      <c r="N32" s="8">
        <v>9574481</v>
      </c>
      <c r="O32" s="8">
        <v>1922457</v>
      </c>
      <c r="P32" s="8">
        <v>2883242</v>
      </c>
      <c r="Q32" s="8">
        <v>0</v>
      </c>
      <c r="R32" s="8">
        <v>4805699</v>
      </c>
      <c r="S32" s="8">
        <v>0</v>
      </c>
      <c r="T32" s="8">
        <v>0</v>
      </c>
      <c r="U32" s="8">
        <v>0</v>
      </c>
      <c r="V32" s="8">
        <v>0</v>
      </c>
      <c r="W32" s="8">
        <v>22300004</v>
      </c>
      <c r="X32" s="8">
        <v>24923575</v>
      </c>
      <c r="Y32" s="8">
        <v>-2623571</v>
      </c>
      <c r="Z32" s="2">
        <v>-10.53</v>
      </c>
      <c r="AA32" s="6">
        <v>33645213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49075652</v>
      </c>
      <c r="D34" s="6">
        <v>0</v>
      </c>
      <c r="E34" s="7">
        <v>56625833</v>
      </c>
      <c r="F34" s="8">
        <v>60865566</v>
      </c>
      <c r="G34" s="8">
        <v>21135636</v>
      </c>
      <c r="H34" s="8">
        <v>9302606</v>
      </c>
      <c r="I34" s="8">
        <v>8515093</v>
      </c>
      <c r="J34" s="8">
        <v>38953335</v>
      </c>
      <c r="K34" s="8">
        <v>6855625</v>
      </c>
      <c r="L34" s="8">
        <v>7951051</v>
      </c>
      <c r="M34" s="8">
        <v>7641253</v>
      </c>
      <c r="N34" s="8">
        <v>22447929</v>
      </c>
      <c r="O34" s="8">
        <v>7917147</v>
      </c>
      <c r="P34" s="8">
        <v>2210568</v>
      </c>
      <c r="Q34" s="8">
        <v>0</v>
      </c>
      <c r="R34" s="8">
        <v>10127715</v>
      </c>
      <c r="S34" s="8">
        <v>0</v>
      </c>
      <c r="T34" s="8">
        <v>0</v>
      </c>
      <c r="U34" s="8">
        <v>0</v>
      </c>
      <c r="V34" s="8">
        <v>0</v>
      </c>
      <c r="W34" s="8">
        <v>71528979</v>
      </c>
      <c r="X34" s="8">
        <v>56624833</v>
      </c>
      <c r="Y34" s="8">
        <v>14904146</v>
      </c>
      <c r="Z34" s="2">
        <v>26.32</v>
      </c>
      <c r="AA34" s="6">
        <v>60865566</v>
      </c>
    </row>
    <row r="35" spans="1:27" ht="13.5">
      <c r="A35" s="23" t="s">
        <v>61</v>
      </c>
      <c r="B35" s="29"/>
      <c r="C35" s="6">
        <v>20786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271461792</v>
      </c>
      <c r="D36" s="33">
        <f>SUM(D25:D35)</f>
        <v>0</v>
      </c>
      <c r="E36" s="34">
        <f t="shared" si="1"/>
        <v>296980450</v>
      </c>
      <c r="F36" s="35">
        <f t="shared" si="1"/>
        <v>356330161</v>
      </c>
      <c r="G36" s="35">
        <f t="shared" si="1"/>
        <v>41564070</v>
      </c>
      <c r="H36" s="35">
        <f t="shared" si="1"/>
        <v>29723680</v>
      </c>
      <c r="I36" s="35">
        <f t="shared" si="1"/>
        <v>26099029</v>
      </c>
      <c r="J36" s="35">
        <f t="shared" si="1"/>
        <v>97386779</v>
      </c>
      <c r="K36" s="35">
        <f t="shared" si="1"/>
        <v>27413405</v>
      </c>
      <c r="L36" s="35">
        <f t="shared" si="1"/>
        <v>22034551</v>
      </c>
      <c r="M36" s="35">
        <f t="shared" si="1"/>
        <v>28378122</v>
      </c>
      <c r="N36" s="35">
        <f t="shared" si="1"/>
        <v>77826078</v>
      </c>
      <c r="O36" s="35">
        <f t="shared" si="1"/>
        <v>27889927</v>
      </c>
      <c r="P36" s="35">
        <f t="shared" si="1"/>
        <v>21339794</v>
      </c>
      <c r="Q36" s="35">
        <f t="shared" si="1"/>
        <v>0</v>
      </c>
      <c r="R36" s="35">
        <f t="shared" si="1"/>
        <v>49229721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224442578</v>
      </c>
      <c r="X36" s="35">
        <f t="shared" si="1"/>
        <v>296979452</v>
      </c>
      <c r="Y36" s="35">
        <f t="shared" si="1"/>
        <v>-72536874</v>
      </c>
      <c r="Z36" s="36">
        <f>+IF(X36&lt;&gt;0,+(Y36/X36)*100,0)</f>
        <v>-24.424879738817758</v>
      </c>
      <c r="AA36" s="33">
        <f>SUM(AA25:AA35)</f>
        <v>356330161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12185975</v>
      </c>
      <c r="D38" s="46">
        <f>+D22-D36</f>
        <v>0</v>
      </c>
      <c r="E38" s="47">
        <f t="shared" si="2"/>
        <v>10198514</v>
      </c>
      <c r="F38" s="48">
        <f t="shared" si="2"/>
        <v>-49087857</v>
      </c>
      <c r="G38" s="48">
        <f t="shared" si="2"/>
        <v>2499365</v>
      </c>
      <c r="H38" s="48">
        <f t="shared" si="2"/>
        <v>-9244805</v>
      </c>
      <c r="I38" s="48">
        <f t="shared" si="2"/>
        <v>-7851524</v>
      </c>
      <c r="J38" s="48">
        <f t="shared" si="2"/>
        <v>-14596964</v>
      </c>
      <c r="K38" s="48">
        <f t="shared" si="2"/>
        <v>-10660316</v>
      </c>
      <c r="L38" s="48">
        <f t="shared" si="2"/>
        <v>14434263</v>
      </c>
      <c r="M38" s="48">
        <f t="shared" si="2"/>
        <v>-11717372</v>
      </c>
      <c r="N38" s="48">
        <f t="shared" si="2"/>
        <v>-7943425</v>
      </c>
      <c r="O38" s="48">
        <f t="shared" si="2"/>
        <v>-8871959</v>
      </c>
      <c r="P38" s="48">
        <f t="shared" si="2"/>
        <v>-5834138</v>
      </c>
      <c r="Q38" s="48">
        <f t="shared" si="2"/>
        <v>0</v>
      </c>
      <c r="R38" s="48">
        <f t="shared" si="2"/>
        <v>-14706097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-37246486</v>
      </c>
      <c r="X38" s="48">
        <f>IF(F22=F36,0,X22-X36)</f>
        <v>10199518</v>
      </c>
      <c r="Y38" s="48">
        <f t="shared" si="2"/>
        <v>-47446004</v>
      </c>
      <c r="Z38" s="49">
        <f>+IF(X38&lt;&gt;0,+(Y38/X38)*100,0)</f>
        <v>-465.17888394333926</v>
      </c>
      <c r="AA38" s="46">
        <f>+AA22-AA36</f>
        <v>-49087857</v>
      </c>
    </row>
    <row r="39" spans="1:27" ht="13.5">
      <c r="A39" s="23" t="s">
        <v>64</v>
      </c>
      <c r="B39" s="29"/>
      <c r="C39" s="6">
        <v>15836000</v>
      </c>
      <c r="D39" s="6">
        <v>0</v>
      </c>
      <c r="E39" s="7">
        <v>22193000</v>
      </c>
      <c r="F39" s="8">
        <v>22193000</v>
      </c>
      <c r="G39" s="8">
        <v>10115000</v>
      </c>
      <c r="H39" s="8">
        <v>0</v>
      </c>
      <c r="I39" s="8">
        <v>0</v>
      </c>
      <c r="J39" s="8">
        <v>10115000</v>
      </c>
      <c r="K39" s="8">
        <v>0</v>
      </c>
      <c r="L39" s="8">
        <v>0</v>
      </c>
      <c r="M39" s="8">
        <v>6254000</v>
      </c>
      <c r="N39" s="8">
        <v>6254000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16369000</v>
      </c>
      <c r="X39" s="8">
        <v>22193000</v>
      </c>
      <c r="Y39" s="8">
        <v>-5824000</v>
      </c>
      <c r="Z39" s="2">
        <v>-26.24</v>
      </c>
      <c r="AA39" s="6">
        <v>22193000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28021975</v>
      </c>
      <c r="D42" s="55">
        <f>SUM(D38:D41)</f>
        <v>0</v>
      </c>
      <c r="E42" s="56">
        <f t="shared" si="3"/>
        <v>32391514</v>
      </c>
      <c r="F42" s="57">
        <f t="shared" si="3"/>
        <v>-26894857</v>
      </c>
      <c r="G42" s="57">
        <f t="shared" si="3"/>
        <v>12614365</v>
      </c>
      <c r="H42" s="57">
        <f t="shared" si="3"/>
        <v>-9244805</v>
      </c>
      <c r="I42" s="57">
        <f t="shared" si="3"/>
        <v>-7851524</v>
      </c>
      <c r="J42" s="57">
        <f t="shared" si="3"/>
        <v>-4481964</v>
      </c>
      <c r="K42" s="57">
        <f t="shared" si="3"/>
        <v>-10660316</v>
      </c>
      <c r="L42" s="57">
        <f t="shared" si="3"/>
        <v>14434263</v>
      </c>
      <c r="M42" s="57">
        <f t="shared" si="3"/>
        <v>-5463372</v>
      </c>
      <c r="N42" s="57">
        <f t="shared" si="3"/>
        <v>-1689425</v>
      </c>
      <c r="O42" s="57">
        <f t="shared" si="3"/>
        <v>-8871959</v>
      </c>
      <c r="P42" s="57">
        <f t="shared" si="3"/>
        <v>-5834138</v>
      </c>
      <c r="Q42" s="57">
        <f t="shared" si="3"/>
        <v>0</v>
      </c>
      <c r="R42" s="57">
        <f t="shared" si="3"/>
        <v>-14706097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-20877486</v>
      </c>
      <c r="X42" s="57">
        <f t="shared" si="3"/>
        <v>32392518</v>
      </c>
      <c r="Y42" s="57">
        <f t="shared" si="3"/>
        <v>-53270004</v>
      </c>
      <c r="Z42" s="58">
        <f>+IF(X42&lt;&gt;0,+(Y42/X42)*100,0)</f>
        <v>-164.45156872337</v>
      </c>
      <c r="AA42" s="55">
        <f>SUM(AA38:AA41)</f>
        <v>-26894857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28021975</v>
      </c>
      <c r="D44" s="63">
        <f>+D42-D43</f>
        <v>0</v>
      </c>
      <c r="E44" s="64">
        <f t="shared" si="4"/>
        <v>32391514</v>
      </c>
      <c r="F44" s="65">
        <f t="shared" si="4"/>
        <v>-26894857</v>
      </c>
      <c r="G44" s="65">
        <f t="shared" si="4"/>
        <v>12614365</v>
      </c>
      <c r="H44" s="65">
        <f t="shared" si="4"/>
        <v>-9244805</v>
      </c>
      <c r="I44" s="65">
        <f t="shared" si="4"/>
        <v>-7851524</v>
      </c>
      <c r="J44" s="65">
        <f t="shared" si="4"/>
        <v>-4481964</v>
      </c>
      <c r="K44" s="65">
        <f t="shared" si="4"/>
        <v>-10660316</v>
      </c>
      <c r="L44" s="65">
        <f t="shared" si="4"/>
        <v>14434263</v>
      </c>
      <c r="M44" s="65">
        <f t="shared" si="4"/>
        <v>-5463372</v>
      </c>
      <c r="N44" s="65">
        <f t="shared" si="4"/>
        <v>-1689425</v>
      </c>
      <c r="O44" s="65">
        <f t="shared" si="4"/>
        <v>-8871959</v>
      </c>
      <c r="P44" s="65">
        <f t="shared" si="4"/>
        <v>-5834138</v>
      </c>
      <c r="Q44" s="65">
        <f t="shared" si="4"/>
        <v>0</v>
      </c>
      <c r="R44" s="65">
        <f t="shared" si="4"/>
        <v>-14706097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-20877486</v>
      </c>
      <c r="X44" s="65">
        <f t="shared" si="4"/>
        <v>32392518</v>
      </c>
      <c r="Y44" s="65">
        <f t="shared" si="4"/>
        <v>-53270004</v>
      </c>
      <c r="Z44" s="66">
        <f>+IF(X44&lt;&gt;0,+(Y44/X44)*100,0)</f>
        <v>-164.45156872337</v>
      </c>
      <c r="AA44" s="63">
        <f>+AA42-AA43</f>
        <v>-26894857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28021975</v>
      </c>
      <c r="D46" s="55">
        <f>SUM(D44:D45)</f>
        <v>0</v>
      </c>
      <c r="E46" s="56">
        <f t="shared" si="5"/>
        <v>32391514</v>
      </c>
      <c r="F46" s="57">
        <f t="shared" si="5"/>
        <v>-26894857</v>
      </c>
      <c r="G46" s="57">
        <f t="shared" si="5"/>
        <v>12614365</v>
      </c>
      <c r="H46" s="57">
        <f t="shared" si="5"/>
        <v>-9244805</v>
      </c>
      <c r="I46" s="57">
        <f t="shared" si="5"/>
        <v>-7851524</v>
      </c>
      <c r="J46" s="57">
        <f t="shared" si="5"/>
        <v>-4481964</v>
      </c>
      <c r="K46" s="57">
        <f t="shared" si="5"/>
        <v>-10660316</v>
      </c>
      <c r="L46" s="57">
        <f t="shared" si="5"/>
        <v>14434263</v>
      </c>
      <c r="M46" s="57">
        <f t="shared" si="5"/>
        <v>-5463372</v>
      </c>
      <c r="N46" s="57">
        <f t="shared" si="5"/>
        <v>-1689425</v>
      </c>
      <c r="O46" s="57">
        <f t="shared" si="5"/>
        <v>-8871959</v>
      </c>
      <c r="P46" s="57">
        <f t="shared" si="5"/>
        <v>-5834138</v>
      </c>
      <c r="Q46" s="57">
        <f t="shared" si="5"/>
        <v>0</v>
      </c>
      <c r="R46" s="57">
        <f t="shared" si="5"/>
        <v>-14706097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-20877486</v>
      </c>
      <c r="X46" s="57">
        <f t="shared" si="5"/>
        <v>32392518</v>
      </c>
      <c r="Y46" s="57">
        <f t="shared" si="5"/>
        <v>-53270004</v>
      </c>
      <c r="Z46" s="58">
        <f>+IF(X46&lt;&gt;0,+(Y46/X46)*100,0)</f>
        <v>-164.45156872337</v>
      </c>
      <c r="AA46" s="55">
        <f>SUM(AA44:AA45)</f>
        <v>-26894857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28021975</v>
      </c>
      <c r="D48" s="71">
        <f>SUM(D46:D47)</f>
        <v>0</v>
      </c>
      <c r="E48" s="72">
        <f t="shared" si="6"/>
        <v>32391514</v>
      </c>
      <c r="F48" s="73">
        <f t="shared" si="6"/>
        <v>-26894857</v>
      </c>
      <c r="G48" s="73">
        <f t="shared" si="6"/>
        <v>12614365</v>
      </c>
      <c r="H48" s="74">
        <f t="shared" si="6"/>
        <v>-9244805</v>
      </c>
      <c r="I48" s="74">
        <f t="shared" si="6"/>
        <v>-7851524</v>
      </c>
      <c r="J48" s="74">
        <f t="shared" si="6"/>
        <v>-4481964</v>
      </c>
      <c r="K48" s="74">
        <f t="shared" si="6"/>
        <v>-10660316</v>
      </c>
      <c r="L48" s="74">
        <f t="shared" si="6"/>
        <v>14434263</v>
      </c>
      <c r="M48" s="73">
        <f t="shared" si="6"/>
        <v>-5463372</v>
      </c>
      <c r="N48" s="73">
        <f t="shared" si="6"/>
        <v>-1689425</v>
      </c>
      <c r="O48" s="74">
        <f t="shared" si="6"/>
        <v>-8871959</v>
      </c>
      <c r="P48" s="74">
        <f t="shared" si="6"/>
        <v>-5834138</v>
      </c>
      <c r="Q48" s="74">
        <f t="shared" si="6"/>
        <v>0</v>
      </c>
      <c r="R48" s="74">
        <f t="shared" si="6"/>
        <v>-14706097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-20877486</v>
      </c>
      <c r="X48" s="74">
        <f t="shared" si="6"/>
        <v>32392518</v>
      </c>
      <c r="Y48" s="74">
        <f t="shared" si="6"/>
        <v>-53270004</v>
      </c>
      <c r="Z48" s="75">
        <f>+IF(X48&lt;&gt;0,+(Y48/X48)*100,0)</f>
        <v>-164.45156872337</v>
      </c>
      <c r="AA48" s="76">
        <f>SUM(AA46:AA47)</f>
        <v>-26894857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14152478</v>
      </c>
      <c r="D5" s="6">
        <v>0</v>
      </c>
      <c r="E5" s="7">
        <v>14120000</v>
      </c>
      <c r="F5" s="8">
        <v>14120000</v>
      </c>
      <c r="G5" s="8">
        <v>13054950</v>
      </c>
      <c r="H5" s="8">
        <v>65512</v>
      </c>
      <c r="I5" s="8">
        <v>76407</v>
      </c>
      <c r="J5" s="8">
        <v>13196869</v>
      </c>
      <c r="K5" s="8">
        <v>86991</v>
      </c>
      <c r="L5" s="8">
        <v>168994</v>
      </c>
      <c r="M5" s="8">
        <v>75457</v>
      </c>
      <c r="N5" s="8">
        <v>331442</v>
      </c>
      <c r="O5" s="8">
        <v>732815</v>
      </c>
      <c r="P5" s="8">
        <v>155660</v>
      </c>
      <c r="Q5" s="8">
        <v>142023</v>
      </c>
      <c r="R5" s="8">
        <v>1030498</v>
      </c>
      <c r="S5" s="8">
        <v>141933</v>
      </c>
      <c r="T5" s="8">
        <v>142046</v>
      </c>
      <c r="U5" s="8">
        <v>141830</v>
      </c>
      <c r="V5" s="8">
        <v>425809</v>
      </c>
      <c r="W5" s="8">
        <v>14984618</v>
      </c>
      <c r="X5" s="8">
        <v>14120000</v>
      </c>
      <c r="Y5" s="8">
        <v>864618</v>
      </c>
      <c r="Z5" s="2">
        <v>6.12</v>
      </c>
      <c r="AA5" s="6">
        <v>14120000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12236295</v>
      </c>
      <c r="D7" s="6">
        <v>0</v>
      </c>
      <c r="E7" s="7">
        <v>15782243</v>
      </c>
      <c r="F7" s="8">
        <v>15782243</v>
      </c>
      <c r="G7" s="8">
        <v>234164</v>
      </c>
      <c r="H7" s="8">
        <v>1623884</v>
      </c>
      <c r="I7" s="8">
        <v>954954</v>
      </c>
      <c r="J7" s="8">
        <v>2813002</v>
      </c>
      <c r="K7" s="8">
        <v>1133355</v>
      </c>
      <c r="L7" s="8">
        <v>1422430</v>
      </c>
      <c r="M7" s="8">
        <v>1587287</v>
      </c>
      <c r="N7" s="8">
        <v>4143072</v>
      </c>
      <c r="O7" s="8">
        <v>1345903</v>
      </c>
      <c r="P7" s="8">
        <v>1177843</v>
      </c>
      <c r="Q7" s="8">
        <v>1214478</v>
      </c>
      <c r="R7" s="8">
        <v>3738224</v>
      </c>
      <c r="S7" s="8">
        <v>1270846</v>
      </c>
      <c r="T7" s="8">
        <v>1465204</v>
      </c>
      <c r="U7" s="8">
        <v>2022659</v>
      </c>
      <c r="V7" s="8">
        <v>4758709</v>
      </c>
      <c r="W7" s="8">
        <v>15453007</v>
      </c>
      <c r="X7" s="8">
        <v>15782243</v>
      </c>
      <c r="Y7" s="8">
        <v>-329236</v>
      </c>
      <c r="Z7" s="2">
        <v>-2.09</v>
      </c>
      <c r="AA7" s="6">
        <v>15782243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239718</v>
      </c>
      <c r="D10" s="6">
        <v>0</v>
      </c>
      <c r="E10" s="7">
        <v>1200000</v>
      </c>
      <c r="F10" s="26">
        <v>400000</v>
      </c>
      <c r="G10" s="26">
        <v>29872</v>
      </c>
      <c r="H10" s="26">
        <v>27228</v>
      </c>
      <c r="I10" s="26">
        <v>27228</v>
      </c>
      <c r="J10" s="26">
        <v>84328</v>
      </c>
      <c r="K10" s="26">
        <v>28003</v>
      </c>
      <c r="L10" s="26">
        <v>27197</v>
      </c>
      <c r="M10" s="26">
        <v>27197</v>
      </c>
      <c r="N10" s="26">
        <v>82397</v>
      </c>
      <c r="O10" s="26">
        <v>22834</v>
      </c>
      <c r="P10" s="26">
        <v>32117</v>
      </c>
      <c r="Q10" s="26">
        <v>28858</v>
      </c>
      <c r="R10" s="26">
        <v>83809</v>
      </c>
      <c r="S10" s="26">
        <v>28494</v>
      </c>
      <c r="T10" s="26">
        <v>27047</v>
      </c>
      <c r="U10" s="26">
        <v>27047</v>
      </c>
      <c r="V10" s="26">
        <v>82588</v>
      </c>
      <c r="W10" s="26">
        <v>333122</v>
      </c>
      <c r="X10" s="26">
        <v>1200000</v>
      </c>
      <c r="Y10" s="26">
        <v>-866878</v>
      </c>
      <c r="Z10" s="27">
        <v>-72.24</v>
      </c>
      <c r="AA10" s="28">
        <v>400000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229003</v>
      </c>
      <c r="D12" s="6">
        <v>0</v>
      </c>
      <c r="E12" s="7">
        <v>331674</v>
      </c>
      <c r="F12" s="8">
        <v>331674</v>
      </c>
      <c r="G12" s="8">
        <v>17698</v>
      </c>
      <c r="H12" s="8">
        <v>18970</v>
      </c>
      <c r="I12" s="8">
        <v>19499</v>
      </c>
      <c r="J12" s="8">
        <v>56167</v>
      </c>
      <c r="K12" s="8">
        <v>19035</v>
      </c>
      <c r="L12" s="8">
        <v>18518</v>
      </c>
      <c r="M12" s="8">
        <v>19055</v>
      </c>
      <c r="N12" s="8">
        <v>56608</v>
      </c>
      <c r="O12" s="8">
        <v>22786</v>
      </c>
      <c r="P12" s="8">
        <v>35561</v>
      </c>
      <c r="Q12" s="8">
        <v>22413</v>
      </c>
      <c r="R12" s="8">
        <v>80760</v>
      </c>
      <c r="S12" s="8">
        <v>22911</v>
      </c>
      <c r="T12" s="8">
        <v>24292</v>
      </c>
      <c r="U12" s="8">
        <v>24720</v>
      </c>
      <c r="V12" s="8">
        <v>71923</v>
      </c>
      <c r="W12" s="8">
        <v>265458</v>
      </c>
      <c r="X12" s="8">
        <v>331674</v>
      </c>
      <c r="Y12" s="8">
        <v>-66216</v>
      </c>
      <c r="Z12" s="2">
        <v>-19.96</v>
      </c>
      <c r="AA12" s="6">
        <v>331674</v>
      </c>
    </row>
    <row r="13" spans="1:27" ht="13.5">
      <c r="A13" s="23" t="s">
        <v>40</v>
      </c>
      <c r="B13" s="29"/>
      <c r="C13" s="6">
        <v>1115733</v>
      </c>
      <c r="D13" s="6">
        <v>0</v>
      </c>
      <c r="E13" s="7">
        <v>930000</v>
      </c>
      <c r="F13" s="8">
        <v>930000</v>
      </c>
      <c r="G13" s="8">
        <v>15</v>
      </c>
      <c r="H13" s="8">
        <v>44096</v>
      </c>
      <c r="I13" s="8">
        <v>31575</v>
      </c>
      <c r="J13" s="8">
        <v>75686</v>
      </c>
      <c r="K13" s="8">
        <v>335331</v>
      </c>
      <c r="L13" s="8">
        <v>19089</v>
      </c>
      <c r="M13" s="8">
        <v>113336</v>
      </c>
      <c r="N13" s="8">
        <v>467756</v>
      </c>
      <c r="O13" s="8">
        <v>43857</v>
      </c>
      <c r="P13" s="8">
        <v>34087</v>
      </c>
      <c r="Q13" s="8">
        <v>19</v>
      </c>
      <c r="R13" s="8">
        <v>77963</v>
      </c>
      <c r="S13" s="8">
        <v>22869</v>
      </c>
      <c r="T13" s="8">
        <v>43159</v>
      </c>
      <c r="U13" s="8">
        <v>333376</v>
      </c>
      <c r="V13" s="8">
        <v>399404</v>
      </c>
      <c r="W13" s="8">
        <v>1020809</v>
      </c>
      <c r="X13" s="8">
        <v>930000</v>
      </c>
      <c r="Y13" s="8">
        <v>90809</v>
      </c>
      <c r="Z13" s="2">
        <v>9.76</v>
      </c>
      <c r="AA13" s="6">
        <v>930000</v>
      </c>
    </row>
    <row r="14" spans="1:27" ht="13.5">
      <c r="A14" s="23" t="s">
        <v>41</v>
      </c>
      <c r="B14" s="29"/>
      <c r="C14" s="6">
        <v>174374</v>
      </c>
      <c r="D14" s="6">
        <v>0</v>
      </c>
      <c r="E14" s="7">
        <v>432400</v>
      </c>
      <c r="F14" s="8">
        <v>496400</v>
      </c>
      <c r="G14" s="8">
        <v>0</v>
      </c>
      <c r="H14" s="8">
        <v>19914</v>
      </c>
      <c r="I14" s="8">
        <v>135732</v>
      </c>
      <c r="J14" s="8">
        <v>155646</v>
      </c>
      <c r="K14" s="8">
        <v>136093</v>
      </c>
      <c r="L14" s="8">
        <v>20659</v>
      </c>
      <c r="M14" s="8">
        <v>21237</v>
      </c>
      <c r="N14" s="8">
        <v>177989</v>
      </c>
      <c r="O14" s="8">
        <v>0</v>
      </c>
      <c r="P14" s="8">
        <v>25868</v>
      </c>
      <c r="Q14" s="8">
        <v>0</v>
      </c>
      <c r="R14" s="8">
        <v>25868</v>
      </c>
      <c r="S14" s="8">
        <v>22541</v>
      </c>
      <c r="T14" s="8">
        <v>22850</v>
      </c>
      <c r="U14" s="8">
        <v>24100</v>
      </c>
      <c r="V14" s="8">
        <v>69491</v>
      </c>
      <c r="W14" s="8">
        <v>428994</v>
      </c>
      <c r="X14" s="8">
        <v>432401</v>
      </c>
      <c r="Y14" s="8">
        <v>-3407</v>
      </c>
      <c r="Z14" s="2">
        <v>-0.79</v>
      </c>
      <c r="AA14" s="6">
        <v>496400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1325343</v>
      </c>
      <c r="D16" s="6">
        <v>0</v>
      </c>
      <c r="E16" s="7">
        <v>4000000</v>
      </c>
      <c r="F16" s="8">
        <v>2500000</v>
      </c>
      <c r="G16" s="8">
        <v>23049</v>
      </c>
      <c r="H16" s="8">
        <v>97253</v>
      </c>
      <c r="I16" s="8">
        <v>74226</v>
      </c>
      <c r="J16" s="8">
        <v>194528</v>
      </c>
      <c r="K16" s="8">
        <v>36431</v>
      </c>
      <c r="L16" s="8">
        <v>58791</v>
      </c>
      <c r="M16" s="8">
        <v>44631</v>
      </c>
      <c r="N16" s="8">
        <v>139853</v>
      </c>
      <c r="O16" s="8">
        <v>39162</v>
      </c>
      <c r="P16" s="8">
        <v>31189</v>
      </c>
      <c r="Q16" s="8">
        <v>56289</v>
      </c>
      <c r="R16" s="8">
        <v>126640</v>
      </c>
      <c r="S16" s="8">
        <v>66241</v>
      </c>
      <c r="T16" s="8">
        <v>98062</v>
      </c>
      <c r="U16" s="8">
        <v>62929</v>
      </c>
      <c r="V16" s="8">
        <v>227232</v>
      </c>
      <c r="W16" s="8">
        <v>688253</v>
      </c>
      <c r="X16" s="8">
        <v>4000000</v>
      </c>
      <c r="Y16" s="8">
        <v>-3311747</v>
      </c>
      <c r="Z16" s="2">
        <v>-82.79</v>
      </c>
      <c r="AA16" s="6">
        <v>2500000</v>
      </c>
    </row>
    <row r="17" spans="1:27" ht="13.5">
      <c r="A17" s="23" t="s">
        <v>44</v>
      </c>
      <c r="B17" s="29"/>
      <c r="C17" s="6">
        <v>2470689</v>
      </c>
      <c r="D17" s="6">
        <v>0</v>
      </c>
      <c r="E17" s="7">
        <v>3620000</v>
      </c>
      <c r="F17" s="8">
        <v>3620000</v>
      </c>
      <c r="G17" s="8">
        <v>0</v>
      </c>
      <c r="H17" s="8">
        <v>401449</v>
      </c>
      <c r="I17" s="8">
        <v>0</v>
      </c>
      <c r="J17" s="8">
        <v>401449</v>
      </c>
      <c r="K17" s="8">
        <v>371928</v>
      </c>
      <c r="L17" s="8">
        <v>190703</v>
      </c>
      <c r="M17" s="8">
        <v>217140</v>
      </c>
      <c r="N17" s="8">
        <v>779771</v>
      </c>
      <c r="O17" s="8">
        <v>215426</v>
      </c>
      <c r="P17" s="8">
        <v>168507</v>
      </c>
      <c r="Q17" s="8">
        <v>179293</v>
      </c>
      <c r="R17" s="8">
        <v>563226</v>
      </c>
      <c r="S17" s="8">
        <v>172528</v>
      </c>
      <c r="T17" s="8">
        <v>159224</v>
      </c>
      <c r="U17" s="8">
        <v>-95214</v>
      </c>
      <c r="V17" s="8">
        <v>236538</v>
      </c>
      <c r="W17" s="8">
        <v>1980984</v>
      </c>
      <c r="X17" s="8">
        <v>3620000</v>
      </c>
      <c r="Y17" s="8">
        <v>-1639016</v>
      </c>
      <c r="Z17" s="2">
        <v>-45.28</v>
      </c>
      <c r="AA17" s="6">
        <v>3620000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104108000</v>
      </c>
      <c r="D19" s="6">
        <v>0</v>
      </c>
      <c r="E19" s="7">
        <v>121458000</v>
      </c>
      <c r="F19" s="8">
        <v>122218000</v>
      </c>
      <c r="G19" s="8">
        <v>0</v>
      </c>
      <c r="H19" s="8">
        <v>49735000</v>
      </c>
      <c r="I19" s="8">
        <v>0</v>
      </c>
      <c r="J19" s="8">
        <v>49735000</v>
      </c>
      <c r="K19" s="8">
        <v>0</v>
      </c>
      <c r="L19" s="8">
        <v>38661000</v>
      </c>
      <c r="M19" s="8">
        <v>0</v>
      </c>
      <c r="N19" s="8">
        <v>38661000</v>
      </c>
      <c r="O19" s="8">
        <v>0</v>
      </c>
      <c r="P19" s="8">
        <v>496000</v>
      </c>
      <c r="Q19" s="8">
        <v>31707000</v>
      </c>
      <c r="R19" s="8">
        <v>32203000</v>
      </c>
      <c r="S19" s="8">
        <v>0</v>
      </c>
      <c r="T19" s="8">
        <v>0</v>
      </c>
      <c r="U19" s="8">
        <v>500000</v>
      </c>
      <c r="V19" s="8">
        <v>500000</v>
      </c>
      <c r="W19" s="8">
        <v>121099000</v>
      </c>
      <c r="X19" s="8">
        <v>121458000</v>
      </c>
      <c r="Y19" s="8">
        <v>-359000</v>
      </c>
      <c r="Z19" s="2">
        <v>-0.3</v>
      </c>
      <c r="AA19" s="6">
        <v>122218000</v>
      </c>
    </row>
    <row r="20" spans="1:27" ht="13.5">
      <c r="A20" s="23" t="s">
        <v>47</v>
      </c>
      <c r="B20" s="29"/>
      <c r="C20" s="6">
        <v>2485010</v>
      </c>
      <c r="D20" s="6">
        <v>0</v>
      </c>
      <c r="E20" s="7">
        <v>3083593</v>
      </c>
      <c r="F20" s="26">
        <v>5583593</v>
      </c>
      <c r="G20" s="26">
        <v>158003</v>
      </c>
      <c r="H20" s="26">
        <v>451468</v>
      </c>
      <c r="I20" s="26">
        <v>262290</v>
      </c>
      <c r="J20" s="26">
        <v>871761</v>
      </c>
      <c r="K20" s="26">
        <v>752953</v>
      </c>
      <c r="L20" s="26">
        <v>267849</v>
      </c>
      <c r="M20" s="26">
        <v>321142</v>
      </c>
      <c r="N20" s="26">
        <v>1341944</v>
      </c>
      <c r="O20" s="26">
        <v>210850</v>
      </c>
      <c r="P20" s="26">
        <v>288141</v>
      </c>
      <c r="Q20" s="26">
        <v>310487</v>
      </c>
      <c r="R20" s="26">
        <v>809478</v>
      </c>
      <c r="S20" s="26">
        <v>451691</v>
      </c>
      <c r="T20" s="26">
        <v>309666</v>
      </c>
      <c r="U20" s="26">
        <v>286042</v>
      </c>
      <c r="V20" s="26">
        <v>1047399</v>
      </c>
      <c r="W20" s="26">
        <v>4070582</v>
      </c>
      <c r="X20" s="26">
        <v>3083593</v>
      </c>
      <c r="Y20" s="26">
        <v>986989</v>
      </c>
      <c r="Z20" s="27">
        <v>32.01</v>
      </c>
      <c r="AA20" s="28">
        <v>5583593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138536643</v>
      </c>
      <c r="D22" s="33">
        <f>SUM(D5:D21)</f>
        <v>0</v>
      </c>
      <c r="E22" s="34">
        <f t="shared" si="0"/>
        <v>164957910</v>
      </c>
      <c r="F22" s="35">
        <f t="shared" si="0"/>
        <v>165981910</v>
      </c>
      <c r="G22" s="35">
        <f t="shared" si="0"/>
        <v>13517751</v>
      </c>
      <c r="H22" s="35">
        <f t="shared" si="0"/>
        <v>52484774</v>
      </c>
      <c r="I22" s="35">
        <f t="shared" si="0"/>
        <v>1581911</v>
      </c>
      <c r="J22" s="35">
        <f t="shared" si="0"/>
        <v>67584436</v>
      </c>
      <c r="K22" s="35">
        <f t="shared" si="0"/>
        <v>2900120</v>
      </c>
      <c r="L22" s="35">
        <f t="shared" si="0"/>
        <v>40855230</v>
      </c>
      <c r="M22" s="35">
        <f t="shared" si="0"/>
        <v>2426482</v>
      </c>
      <c r="N22" s="35">
        <f t="shared" si="0"/>
        <v>46181832</v>
      </c>
      <c r="O22" s="35">
        <f t="shared" si="0"/>
        <v>2633633</v>
      </c>
      <c r="P22" s="35">
        <f t="shared" si="0"/>
        <v>2444973</v>
      </c>
      <c r="Q22" s="35">
        <f t="shared" si="0"/>
        <v>33660860</v>
      </c>
      <c r="R22" s="35">
        <f t="shared" si="0"/>
        <v>38739466</v>
      </c>
      <c r="S22" s="35">
        <f t="shared" si="0"/>
        <v>2200054</v>
      </c>
      <c r="T22" s="35">
        <f t="shared" si="0"/>
        <v>2291550</v>
      </c>
      <c r="U22" s="35">
        <f t="shared" si="0"/>
        <v>3327489</v>
      </c>
      <c r="V22" s="35">
        <f t="shared" si="0"/>
        <v>7819093</v>
      </c>
      <c r="W22" s="35">
        <f t="shared" si="0"/>
        <v>160324827</v>
      </c>
      <c r="X22" s="35">
        <f t="shared" si="0"/>
        <v>164957911</v>
      </c>
      <c r="Y22" s="35">
        <f t="shared" si="0"/>
        <v>-4633084</v>
      </c>
      <c r="Z22" s="36">
        <f>+IF(X22&lt;&gt;0,+(Y22/X22)*100,0)</f>
        <v>-2.808646140044778</v>
      </c>
      <c r="AA22" s="33">
        <f>SUM(AA5:AA21)</f>
        <v>165981910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66223166</v>
      </c>
      <c r="D25" s="6">
        <v>0</v>
      </c>
      <c r="E25" s="7">
        <v>78682982</v>
      </c>
      <c r="F25" s="8">
        <v>76961015</v>
      </c>
      <c r="G25" s="8">
        <v>5406133</v>
      </c>
      <c r="H25" s="8">
        <v>5480030</v>
      </c>
      <c r="I25" s="8">
        <v>5660437</v>
      </c>
      <c r="J25" s="8">
        <v>16546600</v>
      </c>
      <c r="K25" s="8">
        <v>5482010</v>
      </c>
      <c r="L25" s="8">
        <v>5714799</v>
      </c>
      <c r="M25" s="8">
        <v>5759286</v>
      </c>
      <c r="N25" s="8">
        <v>16956095</v>
      </c>
      <c r="O25" s="8">
        <v>6309021</v>
      </c>
      <c r="P25" s="8">
        <v>6067562</v>
      </c>
      <c r="Q25" s="8">
        <v>6188752</v>
      </c>
      <c r="R25" s="8">
        <v>18565335</v>
      </c>
      <c r="S25" s="8">
        <v>6005767</v>
      </c>
      <c r="T25" s="8">
        <v>5681694</v>
      </c>
      <c r="U25" s="8">
        <v>5603660</v>
      </c>
      <c r="V25" s="8">
        <v>17291121</v>
      </c>
      <c r="W25" s="8">
        <v>69359151</v>
      </c>
      <c r="X25" s="8">
        <v>78682975</v>
      </c>
      <c r="Y25" s="8">
        <v>-9323824</v>
      </c>
      <c r="Z25" s="2">
        <v>-11.85</v>
      </c>
      <c r="AA25" s="6">
        <v>76961015</v>
      </c>
    </row>
    <row r="26" spans="1:27" ht="13.5">
      <c r="A26" s="25" t="s">
        <v>52</v>
      </c>
      <c r="B26" s="24"/>
      <c r="C26" s="6">
        <v>11633388</v>
      </c>
      <c r="D26" s="6">
        <v>0</v>
      </c>
      <c r="E26" s="7">
        <v>12303655</v>
      </c>
      <c r="F26" s="8">
        <v>12303655</v>
      </c>
      <c r="G26" s="8">
        <v>966563</v>
      </c>
      <c r="H26" s="8">
        <v>966558</v>
      </c>
      <c r="I26" s="8">
        <v>966555</v>
      </c>
      <c r="J26" s="8">
        <v>2899676</v>
      </c>
      <c r="K26" s="8">
        <v>941013</v>
      </c>
      <c r="L26" s="8">
        <v>941011</v>
      </c>
      <c r="M26" s="8">
        <v>966560</v>
      </c>
      <c r="N26" s="8">
        <v>2848584</v>
      </c>
      <c r="O26" s="8">
        <v>966558</v>
      </c>
      <c r="P26" s="8">
        <v>966983</v>
      </c>
      <c r="Q26" s="8">
        <v>966955</v>
      </c>
      <c r="R26" s="8">
        <v>2900496</v>
      </c>
      <c r="S26" s="8">
        <v>1488514</v>
      </c>
      <c r="T26" s="8">
        <v>1019891</v>
      </c>
      <c r="U26" s="8">
        <v>981716</v>
      </c>
      <c r="V26" s="8">
        <v>3490121</v>
      </c>
      <c r="W26" s="8">
        <v>12138877</v>
      </c>
      <c r="X26" s="8">
        <v>12303655</v>
      </c>
      <c r="Y26" s="8">
        <v>-164778</v>
      </c>
      <c r="Z26" s="2">
        <v>-1.34</v>
      </c>
      <c r="AA26" s="6">
        <v>12303655</v>
      </c>
    </row>
    <row r="27" spans="1:27" ht="13.5">
      <c r="A27" s="25" t="s">
        <v>53</v>
      </c>
      <c r="B27" s="24"/>
      <c r="C27" s="6">
        <v>4457454</v>
      </c>
      <c r="D27" s="6">
        <v>0</v>
      </c>
      <c r="E27" s="7">
        <v>12511259</v>
      </c>
      <c r="F27" s="8">
        <v>6339980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12511259</v>
      </c>
      <c r="Y27" s="8">
        <v>-12511259</v>
      </c>
      <c r="Z27" s="2">
        <v>-100</v>
      </c>
      <c r="AA27" s="6">
        <v>6339980</v>
      </c>
    </row>
    <row r="28" spans="1:27" ht="13.5">
      <c r="A28" s="25" t="s">
        <v>54</v>
      </c>
      <c r="B28" s="24"/>
      <c r="C28" s="6">
        <v>47971296</v>
      </c>
      <c r="D28" s="6">
        <v>0</v>
      </c>
      <c r="E28" s="7">
        <v>1008696</v>
      </c>
      <c r="F28" s="8">
        <v>3500000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1008696</v>
      </c>
      <c r="Y28" s="8">
        <v>-1008696</v>
      </c>
      <c r="Z28" s="2">
        <v>-100</v>
      </c>
      <c r="AA28" s="6">
        <v>3500000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17908351</v>
      </c>
      <c r="D30" s="6">
        <v>0</v>
      </c>
      <c r="E30" s="7">
        <v>14458000</v>
      </c>
      <c r="F30" s="8">
        <v>16458000</v>
      </c>
      <c r="G30" s="8">
        <v>0</v>
      </c>
      <c r="H30" s="8">
        <v>1971419</v>
      </c>
      <c r="I30" s="8">
        <v>1809820</v>
      </c>
      <c r="J30" s="8">
        <v>3781239</v>
      </c>
      <c r="K30" s="8">
        <v>1426510</v>
      </c>
      <c r="L30" s="8">
        <v>1483445</v>
      </c>
      <c r="M30" s="8">
        <v>1299144</v>
      </c>
      <c r="N30" s="8">
        <v>4209099</v>
      </c>
      <c r="O30" s="8">
        <v>0</v>
      </c>
      <c r="P30" s="8">
        <v>3405669</v>
      </c>
      <c r="Q30" s="8">
        <v>1491941</v>
      </c>
      <c r="R30" s="8">
        <v>4897610</v>
      </c>
      <c r="S30" s="8">
        <v>1326534</v>
      </c>
      <c r="T30" s="8">
        <v>1502386</v>
      </c>
      <c r="U30" s="8">
        <v>0</v>
      </c>
      <c r="V30" s="8">
        <v>2828920</v>
      </c>
      <c r="W30" s="8">
        <v>15716868</v>
      </c>
      <c r="X30" s="8">
        <v>14458000</v>
      </c>
      <c r="Y30" s="8">
        <v>1258868</v>
      </c>
      <c r="Z30" s="2">
        <v>8.71</v>
      </c>
      <c r="AA30" s="6">
        <v>16458000</v>
      </c>
    </row>
    <row r="31" spans="1:27" ht="13.5">
      <c r="A31" s="25" t="s">
        <v>57</v>
      </c>
      <c r="B31" s="24"/>
      <c r="C31" s="6">
        <v>1008393</v>
      </c>
      <c r="D31" s="6">
        <v>0</v>
      </c>
      <c r="E31" s="7">
        <v>2173426</v>
      </c>
      <c r="F31" s="8">
        <v>2323426</v>
      </c>
      <c r="G31" s="8">
        <v>37206</v>
      </c>
      <c r="H31" s="8">
        <v>3391</v>
      </c>
      <c r="I31" s="8">
        <v>25179</v>
      </c>
      <c r="J31" s="8">
        <v>65776</v>
      </c>
      <c r="K31" s="8">
        <v>0</v>
      </c>
      <c r="L31" s="8">
        <v>224137</v>
      </c>
      <c r="M31" s="8">
        <v>46333</v>
      </c>
      <c r="N31" s="8">
        <v>270470</v>
      </c>
      <c r="O31" s="8">
        <v>45057</v>
      </c>
      <c r="P31" s="8">
        <v>133462</v>
      </c>
      <c r="Q31" s="8">
        <v>717651</v>
      </c>
      <c r="R31" s="8">
        <v>896170</v>
      </c>
      <c r="S31" s="8">
        <v>282261</v>
      </c>
      <c r="T31" s="8">
        <v>357806</v>
      </c>
      <c r="U31" s="8">
        <v>69333</v>
      </c>
      <c r="V31" s="8">
        <v>709400</v>
      </c>
      <c r="W31" s="8">
        <v>1941816</v>
      </c>
      <c r="X31" s="8">
        <v>2173426</v>
      </c>
      <c r="Y31" s="8">
        <v>-231610</v>
      </c>
      <c r="Z31" s="2">
        <v>-10.66</v>
      </c>
      <c r="AA31" s="6">
        <v>2323426</v>
      </c>
    </row>
    <row r="32" spans="1:27" ht="13.5">
      <c r="A32" s="25" t="s">
        <v>58</v>
      </c>
      <c r="B32" s="24"/>
      <c r="C32" s="6">
        <v>2456865</v>
      </c>
      <c r="D32" s="6">
        <v>0</v>
      </c>
      <c r="E32" s="7">
        <v>3000000</v>
      </c>
      <c r="F32" s="8">
        <v>3400000</v>
      </c>
      <c r="G32" s="8">
        <v>212532</v>
      </c>
      <c r="H32" s="8">
        <v>0</v>
      </c>
      <c r="I32" s="8">
        <v>425065</v>
      </c>
      <c r="J32" s="8">
        <v>637597</v>
      </c>
      <c r="K32" s="8">
        <v>212532</v>
      </c>
      <c r="L32" s="8">
        <v>288784</v>
      </c>
      <c r="M32" s="8">
        <v>288784</v>
      </c>
      <c r="N32" s="8">
        <v>790100</v>
      </c>
      <c r="O32" s="8">
        <v>288784</v>
      </c>
      <c r="P32" s="8">
        <v>0</v>
      </c>
      <c r="Q32" s="8">
        <v>0</v>
      </c>
      <c r="R32" s="8">
        <v>288784</v>
      </c>
      <c r="S32" s="8">
        <v>0</v>
      </c>
      <c r="T32" s="8">
        <v>212532</v>
      </c>
      <c r="U32" s="8">
        <v>653821</v>
      </c>
      <c r="V32" s="8">
        <v>866353</v>
      </c>
      <c r="W32" s="8">
        <v>2582834</v>
      </c>
      <c r="X32" s="8">
        <v>3000000</v>
      </c>
      <c r="Y32" s="8">
        <v>-417166</v>
      </c>
      <c r="Z32" s="2">
        <v>-13.91</v>
      </c>
      <c r="AA32" s="6">
        <v>3400000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35699445</v>
      </c>
      <c r="D34" s="6">
        <v>0</v>
      </c>
      <c r="E34" s="7">
        <v>35331061</v>
      </c>
      <c r="F34" s="8">
        <v>40996403</v>
      </c>
      <c r="G34" s="8">
        <v>2238812</v>
      </c>
      <c r="H34" s="8">
        <v>2134009</v>
      </c>
      <c r="I34" s="8">
        <v>4100273</v>
      </c>
      <c r="J34" s="8">
        <v>8473094</v>
      </c>
      <c r="K34" s="8">
        <v>2612803</v>
      </c>
      <c r="L34" s="8">
        <v>4298070</v>
      </c>
      <c r="M34" s="8">
        <v>3206255</v>
      </c>
      <c r="N34" s="8">
        <v>10117128</v>
      </c>
      <c r="O34" s="8">
        <v>2761238</v>
      </c>
      <c r="P34" s="8">
        <v>3109681</v>
      </c>
      <c r="Q34" s="8">
        <v>2321514</v>
      </c>
      <c r="R34" s="8">
        <v>8192433</v>
      </c>
      <c r="S34" s="8">
        <v>2530366</v>
      </c>
      <c r="T34" s="8">
        <v>836157</v>
      </c>
      <c r="U34" s="8">
        <v>1662798</v>
      </c>
      <c r="V34" s="8">
        <v>5029321</v>
      </c>
      <c r="W34" s="8">
        <v>31811976</v>
      </c>
      <c r="X34" s="8">
        <v>35331068</v>
      </c>
      <c r="Y34" s="8">
        <v>-3519092</v>
      </c>
      <c r="Z34" s="2">
        <v>-9.96</v>
      </c>
      <c r="AA34" s="6">
        <v>40996403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187358358</v>
      </c>
      <c r="D36" s="33">
        <f>SUM(D25:D35)</f>
        <v>0</v>
      </c>
      <c r="E36" s="34">
        <f t="shared" si="1"/>
        <v>159469079</v>
      </c>
      <c r="F36" s="35">
        <f t="shared" si="1"/>
        <v>162282479</v>
      </c>
      <c r="G36" s="35">
        <f t="shared" si="1"/>
        <v>8861246</v>
      </c>
      <c r="H36" s="35">
        <f t="shared" si="1"/>
        <v>10555407</v>
      </c>
      <c r="I36" s="35">
        <f t="shared" si="1"/>
        <v>12987329</v>
      </c>
      <c r="J36" s="35">
        <f t="shared" si="1"/>
        <v>32403982</v>
      </c>
      <c r="K36" s="35">
        <f t="shared" si="1"/>
        <v>10674868</v>
      </c>
      <c r="L36" s="35">
        <f t="shared" si="1"/>
        <v>12950246</v>
      </c>
      <c r="M36" s="35">
        <f t="shared" si="1"/>
        <v>11566362</v>
      </c>
      <c r="N36" s="35">
        <f t="shared" si="1"/>
        <v>35191476</v>
      </c>
      <c r="O36" s="35">
        <f t="shared" si="1"/>
        <v>10370658</v>
      </c>
      <c r="P36" s="35">
        <f t="shared" si="1"/>
        <v>13683357</v>
      </c>
      <c r="Q36" s="35">
        <f t="shared" si="1"/>
        <v>11686813</v>
      </c>
      <c r="R36" s="35">
        <f t="shared" si="1"/>
        <v>35740828</v>
      </c>
      <c r="S36" s="35">
        <f t="shared" si="1"/>
        <v>11633442</v>
      </c>
      <c r="T36" s="35">
        <f t="shared" si="1"/>
        <v>9610466</v>
      </c>
      <c r="U36" s="35">
        <f t="shared" si="1"/>
        <v>8971328</v>
      </c>
      <c r="V36" s="35">
        <f t="shared" si="1"/>
        <v>30215236</v>
      </c>
      <c r="W36" s="35">
        <f t="shared" si="1"/>
        <v>133551522</v>
      </c>
      <c r="X36" s="35">
        <f t="shared" si="1"/>
        <v>159469079</v>
      </c>
      <c r="Y36" s="35">
        <f t="shared" si="1"/>
        <v>-25917557</v>
      </c>
      <c r="Z36" s="36">
        <f>+IF(X36&lt;&gt;0,+(Y36/X36)*100,0)</f>
        <v>-16.252402762042664</v>
      </c>
      <c r="AA36" s="33">
        <f>SUM(AA25:AA35)</f>
        <v>162282479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-48821715</v>
      </c>
      <c r="D38" s="46">
        <f>+D22-D36</f>
        <v>0</v>
      </c>
      <c r="E38" s="47">
        <f t="shared" si="2"/>
        <v>5488831</v>
      </c>
      <c r="F38" s="48">
        <f t="shared" si="2"/>
        <v>3699431</v>
      </c>
      <c r="G38" s="48">
        <f t="shared" si="2"/>
        <v>4656505</v>
      </c>
      <c r="H38" s="48">
        <f t="shared" si="2"/>
        <v>41929367</v>
      </c>
      <c r="I38" s="48">
        <f t="shared" si="2"/>
        <v>-11405418</v>
      </c>
      <c r="J38" s="48">
        <f t="shared" si="2"/>
        <v>35180454</v>
      </c>
      <c r="K38" s="48">
        <f t="shared" si="2"/>
        <v>-7774748</v>
      </c>
      <c r="L38" s="48">
        <f t="shared" si="2"/>
        <v>27904984</v>
      </c>
      <c r="M38" s="48">
        <f t="shared" si="2"/>
        <v>-9139880</v>
      </c>
      <c r="N38" s="48">
        <f t="shared" si="2"/>
        <v>10990356</v>
      </c>
      <c r="O38" s="48">
        <f t="shared" si="2"/>
        <v>-7737025</v>
      </c>
      <c r="P38" s="48">
        <f t="shared" si="2"/>
        <v>-11238384</v>
      </c>
      <c r="Q38" s="48">
        <f t="shared" si="2"/>
        <v>21974047</v>
      </c>
      <c r="R38" s="48">
        <f t="shared" si="2"/>
        <v>2998638</v>
      </c>
      <c r="S38" s="48">
        <f t="shared" si="2"/>
        <v>-9433388</v>
      </c>
      <c r="T38" s="48">
        <f t="shared" si="2"/>
        <v>-7318916</v>
      </c>
      <c r="U38" s="48">
        <f t="shared" si="2"/>
        <v>-5643839</v>
      </c>
      <c r="V38" s="48">
        <f t="shared" si="2"/>
        <v>-22396143</v>
      </c>
      <c r="W38" s="48">
        <f t="shared" si="2"/>
        <v>26773305</v>
      </c>
      <c r="X38" s="48">
        <f>IF(F22=F36,0,X22-X36)</f>
        <v>5488832</v>
      </c>
      <c r="Y38" s="48">
        <f t="shared" si="2"/>
        <v>21284473</v>
      </c>
      <c r="Z38" s="49">
        <f>+IF(X38&lt;&gt;0,+(Y38/X38)*100,0)</f>
        <v>387.77781866888984</v>
      </c>
      <c r="AA38" s="46">
        <f>+AA22-AA36</f>
        <v>3699431</v>
      </c>
    </row>
    <row r="39" spans="1:27" ht="13.5">
      <c r="A39" s="23" t="s">
        <v>64</v>
      </c>
      <c r="B39" s="29"/>
      <c r="C39" s="6">
        <v>38513034</v>
      </c>
      <c r="D39" s="6">
        <v>0</v>
      </c>
      <c r="E39" s="7">
        <v>41408000</v>
      </c>
      <c r="F39" s="8">
        <v>57170174</v>
      </c>
      <c r="G39" s="8">
        <v>0</v>
      </c>
      <c r="H39" s="8">
        <v>9069000</v>
      </c>
      <c r="I39" s="8">
        <v>0</v>
      </c>
      <c r="J39" s="8">
        <v>9069000</v>
      </c>
      <c r="K39" s="8">
        <v>1362000</v>
      </c>
      <c r="L39" s="8">
        <v>0</v>
      </c>
      <c r="M39" s="8">
        <v>10929000</v>
      </c>
      <c r="N39" s="8">
        <v>12291000</v>
      </c>
      <c r="O39" s="8">
        <v>0</v>
      </c>
      <c r="P39" s="8">
        <v>0</v>
      </c>
      <c r="Q39" s="8">
        <v>25048000</v>
      </c>
      <c r="R39" s="8">
        <v>25048000</v>
      </c>
      <c r="S39" s="8">
        <v>0</v>
      </c>
      <c r="T39" s="8">
        <v>0</v>
      </c>
      <c r="U39" s="8">
        <v>0</v>
      </c>
      <c r="V39" s="8">
        <v>0</v>
      </c>
      <c r="W39" s="8">
        <v>46408000</v>
      </c>
      <c r="X39" s="8">
        <v>41408000</v>
      </c>
      <c r="Y39" s="8">
        <v>5000000</v>
      </c>
      <c r="Z39" s="2">
        <v>12.07</v>
      </c>
      <c r="AA39" s="6">
        <v>57170174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-10308681</v>
      </c>
      <c r="D42" s="55">
        <f>SUM(D38:D41)</f>
        <v>0</v>
      </c>
      <c r="E42" s="56">
        <f t="shared" si="3"/>
        <v>46896831</v>
      </c>
      <c r="F42" s="57">
        <f t="shared" si="3"/>
        <v>60869605</v>
      </c>
      <c r="G42" s="57">
        <f t="shared" si="3"/>
        <v>4656505</v>
      </c>
      <c r="H42" s="57">
        <f t="shared" si="3"/>
        <v>50998367</v>
      </c>
      <c r="I42" s="57">
        <f t="shared" si="3"/>
        <v>-11405418</v>
      </c>
      <c r="J42" s="57">
        <f t="shared" si="3"/>
        <v>44249454</v>
      </c>
      <c r="K42" s="57">
        <f t="shared" si="3"/>
        <v>-6412748</v>
      </c>
      <c r="L42" s="57">
        <f t="shared" si="3"/>
        <v>27904984</v>
      </c>
      <c r="M42" s="57">
        <f t="shared" si="3"/>
        <v>1789120</v>
      </c>
      <c r="N42" s="57">
        <f t="shared" si="3"/>
        <v>23281356</v>
      </c>
      <c r="O42" s="57">
        <f t="shared" si="3"/>
        <v>-7737025</v>
      </c>
      <c r="P42" s="57">
        <f t="shared" si="3"/>
        <v>-11238384</v>
      </c>
      <c r="Q42" s="57">
        <f t="shared" si="3"/>
        <v>47022047</v>
      </c>
      <c r="R42" s="57">
        <f t="shared" si="3"/>
        <v>28046638</v>
      </c>
      <c r="S42" s="57">
        <f t="shared" si="3"/>
        <v>-9433388</v>
      </c>
      <c r="T42" s="57">
        <f t="shared" si="3"/>
        <v>-7318916</v>
      </c>
      <c r="U42" s="57">
        <f t="shared" si="3"/>
        <v>-5643839</v>
      </c>
      <c r="V42" s="57">
        <f t="shared" si="3"/>
        <v>-22396143</v>
      </c>
      <c r="W42" s="57">
        <f t="shared" si="3"/>
        <v>73181305</v>
      </c>
      <c r="X42" s="57">
        <f t="shared" si="3"/>
        <v>46896832</v>
      </c>
      <c r="Y42" s="57">
        <f t="shared" si="3"/>
        <v>26284473</v>
      </c>
      <c r="Z42" s="58">
        <f>+IF(X42&lt;&gt;0,+(Y42/X42)*100,0)</f>
        <v>56.047438342956724</v>
      </c>
      <c r="AA42" s="55">
        <f>SUM(AA38:AA41)</f>
        <v>60869605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-10308681</v>
      </c>
      <c r="D44" s="63">
        <f>+D42-D43</f>
        <v>0</v>
      </c>
      <c r="E44" s="64">
        <f t="shared" si="4"/>
        <v>46896831</v>
      </c>
      <c r="F44" s="65">
        <f t="shared" si="4"/>
        <v>60869605</v>
      </c>
      <c r="G44" s="65">
        <f t="shared" si="4"/>
        <v>4656505</v>
      </c>
      <c r="H44" s="65">
        <f t="shared" si="4"/>
        <v>50998367</v>
      </c>
      <c r="I44" s="65">
        <f t="shared" si="4"/>
        <v>-11405418</v>
      </c>
      <c r="J44" s="65">
        <f t="shared" si="4"/>
        <v>44249454</v>
      </c>
      <c r="K44" s="65">
        <f t="shared" si="4"/>
        <v>-6412748</v>
      </c>
      <c r="L44" s="65">
        <f t="shared" si="4"/>
        <v>27904984</v>
      </c>
      <c r="M44" s="65">
        <f t="shared" si="4"/>
        <v>1789120</v>
      </c>
      <c r="N44" s="65">
        <f t="shared" si="4"/>
        <v>23281356</v>
      </c>
      <c r="O44" s="65">
        <f t="shared" si="4"/>
        <v>-7737025</v>
      </c>
      <c r="P44" s="65">
        <f t="shared" si="4"/>
        <v>-11238384</v>
      </c>
      <c r="Q44" s="65">
        <f t="shared" si="4"/>
        <v>47022047</v>
      </c>
      <c r="R44" s="65">
        <f t="shared" si="4"/>
        <v>28046638</v>
      </c>
      <c r="S44" s="65">
        <f t="shared" si="4"/>
        <v>-9433388</v>
      </c>
      <c r="T44" s="65">
        <f t="shared" si="4"/>
        <v>-7318916</v>
      </c>
      <c r="U44" s="65">
        <f t="shared" si="4"/>
        <v>-5643839</v>
      </c>
      <c r="V44" s="65">
        <f t="shared" si="4"/>
        <v>-22396143</v>
      </c>
      <c r="W44" s="65">
        <f t="shared" si="4"/>
        <v>73181305</v>
      </c>
      <c r="X44" s="65">
        <f t="shared" si="4"/>
        <v>46896832</v>
      </c>
      <c r="Y44" s="65">
        <f t="shared" si="4"/>
        <v>26284473</v>
      </c>
      <c r="Z44" s="66">
        <f>+IF(X44&lt;&gt;0,+(Y44/X44)*100,0)</f>
        <v>56.047438342956724</v>
      </c>
      <c r="AA44" s="63">
        <f>+AA42-AA43</f>
        <v>60869605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-10308681</v>
      </c>
      <c r="D46" s="55">
        <f>SUM(D44:D45)</f>
        <v>0</v>
      </c>
      <c r="E46" s="56">
        <f t="shared" si="5"/>
        <v>46896831</v>
      </c>
      <c r="F46" s="57">
        <f t="shared" si="5"/>
        <v>60869605</v>
      </c>
      <c r="G46" s="57">
        <f t="shared" si="5"/>
        <v>4656505</v>
      </c>
      <c r="H46" s="57">
        <f t="shared" si="5"/>
        <v>50998367</v>
      </c>
      <c r="I46" s="57">
        <f t="shared" si="5"/>
        <v>-11405418</v>
      </c>
      <c r="J46" s="57">
        <f t="shared" si="5"/>
        <v>44249454</v>
      </c>
      <c r="K46" s="57">
        <f t="shared" si="5"/>
        <v>-6412748</v>
      </c>
      <c r="L46" s="57">
        <f t="shared" si="5"/>
        <v>27904984</v>
      </c>
      <c r="M46" s="57">
        <f t="shared" si="5"/>
        <v>1789120</v>
      </c>
      <c r="N46" s="57">
        <f t="shared" si="5"/>
        <v>23281356</v>
      </c>
      <c r="O46" s="57">
        <f t="shared" si="5"/>
        <v>-7737025</v>
      </c>
      <c r="P46" s="57">
        <f t="shared" si="5"/>
        <v>-11238384</v>
      </c>
      <c r="Q46" s="57">
        <f t="shared" si="5"/>
        <v>47022047</v>
      </c>
      <c r="R46" s="57">
        <f t="shared" si="5"/>
        <v>28046638</v>
      </c>
      <c r="S46" s="57">
        <f t="shared" si="5"/>
        <v>-9433388</v>
      </c>
      <c r="T46" s="57">
        <f t="shared" si="5"/>
        <v>-7318916</v>
      </c>
      <c r="U46" s="57">
        <f t="shared" si="5"/>
        <v>-5643839</v>
      </c>
      <c r="V46" s="57">
        <f t="shared" si="5"/>
        <v>-22396143</v>
      </c>
      <c r="W46" s="57">
        <f t="shared" si="5"/>
        <v>73181305</v>
      </c>
      <c r="X46" s="57">
        <f t="shared" si="5"/>
        <v>46896832</v>
      </c>
      <c r="Y46" s="57">
        <f t="shared" si="5"/>
        <v>26284473</v>
      </c>
      <c r="Z46" s="58">
        <f>+IF(X46&lt;&gt;0,+(Y46/X46)*100,0)</f>
        <v>56.047438342956724</v>
      </c>
      <c r="AA46" s="55">
        <f>SUM(AA44:AA45)</f>
        <v>60869605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-10308681</v>
      </c>
      <c r="D48" s="71">
        <f>SUM(D46:D47)</f>
        <v>0</v>
      </c>
      <c r="E48" s="72">
        <f t="shared" si="6"/>
        <v>46896831</v>
      </c>
      <c r="F48" s="73">
        <f t="shared" si="6"/>
        <v>60869605</v>
      </c>
      <c r="G48" s="73">
        <f t="shared" si="6"/>
        <v>4656505</v>
      </c>
      <c r="H48" s="74">
        <f t="shared" si="6"/>
        <v>50998367</v>
      </c>
      <c r="I48" s="74">
        <f t="shared" si="6"/>
        <v>-11405418</v>
      </c>
      <c r="J48" s="74">
        <f t="shared" si="6"/>
        <v>44249454</v>
      </c>
      <c r="K48" s="74">
        <f t="shared" si="6"/>
        <v>-6412748</v>
      </c>
      <c r="L48" s="74">
        <f t="shared" si="6"/>
        <v>27904984</v>
      </c>
      <c r="M48" s="73">
        <f t="shared" si="6"/>
        <v>1789120</v>
      </c>
      <c r="N48" s="73">
        <f t="shared" si="6"/>
        <v>23281356</v>
      </c>
      <c r="O48" s="74">
        <f t="shared" si="6"/>
        <v>-7737025</v>
      </c>
      <c r="P48" s="74">
        <f t="shared" si="6"/>
        <v>-11238384</v>
      </c>
      <c r="Q48" s="74">
        <f t="shared" si="6"/>
        <v>47022047</v>
      </c>
      <c r="R48" s="74">
        <f t="shared" si="6"/>
        <v>28046638</v>
      </c>
      <c r="S48" s="74">
        <f t="shared" si="6"/>
        <v>-9433388</v>
      </c>
      <c r="T48" s="73">
        <f t="shared" si="6"/>
        <v>-7318916</v>
      </c>
      <c r="U48" s="73">
        <f t="shared" si="6"/>
        <v>-5643839</v>
      </c>
      <c r="V48" s="74">
        <f t="shared" si="6"/>
        <v>-22396143</v>
      </c>
      <c r="W48" s="74">
        <f t="shared" si="6"/>
        <v>73181305</v>
      </c>
      <c r="X48" s="74">
        <f t="shared" si="6"/>
        <v>46896832</v>
      </c>
      <c r="Y48" s="74">
        <f t="shared" si="6"/>
        <v>26284473</v>
      </c>
      <c r="Z48" s="75">
        <f>+IF(X48&lt;&gt;0,+(Y48/X48)*100,0)</f>
        <v>56.047438342956724</v>
      </c>
      <c r="AA48" s="76">
        <f>SUM(AA46:AA47)</f>
        <v>60869605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36033006</v>
      </c>
      <c r="D8" s="6">
        <v>0</v>
      </c>
      <c r="E8" s="7">
        <v>37654000</v>
      </c>
      <c r="F8" s="8">
        <v>37654000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15532710</v>
      </c>
      <c r="M8" s="8">
        <v>0</v>
      </c>
      <c r="N8" s="8">
        <v>15532710</v>
      </c>
      <c r="O8" s="8">
        <v>8288770</v>
      </c>
      <c r="P8" s="8">
        <v>0</v>
      </c>
      <c r="Q8" s="8">
        <v>9308297</v>
      </c>
      <c r="R8" s="8">
        <v>17597067</v>
      </c>
      <c r="S8" s="8">
        <v>0</v>
      </c>
      <c r="T8" s="8">
        <v>8073359</v>
      </c>
      <c r="U8" s="8">
        <v>0</v>
      </c>
      <c r="V8" s="8">
        <v>8073359</v>
      </c>
      <c r="W8" s="8">
        <v>41203136</v>
      </c>
      <c r="X8" s="8">
        <v>37653999</v>
      </c>
      <c r="Y8" s="8">
        <v>3549137</v>
      </c>
      <c r="Z8" s="2">
        <v>9.43</v>
      </c>
      <c r="AA8" s="6">
        <v>37654000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20153761</v>
      </c>
      <c r="D13" s="6">
        <v>0</v>
      </c>
      <c r="E13" s="7">
        <v>17584000</v>
      </c>
      <c r="F13" s="8">
        <v>20584000</v>
      </c>
      <c r="G13" s="8">
        <v>844309</v>
      </c>
      <c r="H13" s="8">
        <v>1914540</v>
      </c>
      <c r="I13" s="8">
        <v>1703826</v>
      </c>
      <c r="J13" s="8">
        <v>4462675</v>
      </c>
      <c r="K13" s="8">
        <v>1839107</v>
      </c>
      <c r="L13" s="8">
        <v>1814818</v>
      </c>
      <c r="M13" s="8">
        <v>1530493</v>
      </c>
      <c r="N13" s="8">
        <v>5184418</v>
      </c>
      <c r="O13" s="8">
        <v>2369812</v>
      </c>
      <c r="P13" s="8">
        <v>1482984</v>
      </c>
      <c r="Q13" s="8">
        <v>1160562</v>
      </c>
      <c r="R13" s="8">
        <v>5013358</v>
      </c>
      <c r="S13" s="8">
        <v>2453764</v>
      </c>
      <c r="T13" s="8">
        <v>2277150</v>
      </c>
      <c r="U13" s="8">
        <v>2047663</v>
      </c>
      <c r="V13" s="8">
        <v>6778577</v>
      </c>
      <c r="W13" s="8">
        <v>21439028</v>
      </c>
      <c r="X13" s="8">
        <v>17583999</v>
      </c>
      <c r="Y13" s="8">
        <v>3855029</v>
      </c>
      <c r="Z13" s="2">
        <v>21.92</v>
      </c>
      <c r="AA13" s="6">
        <v>20584000</v>
      </c>
    </row>
    <row r="14" spans="1:27" ht="13.5">
      <c r="A14" s="23" t="s">
        <v>41</v>
      </c>
      <c r="B14" s="29"/>
      <c r="C14" s="6">
        <v>3093261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412766617</v>
      </c>
      <c r="D19" s="6">
        <v>0</v>
      </c>
      <c r="E19" s="7">
        <v>491226000</v>
      </c>
      <c r="F19" s="8">
        <v>533600878</v>
      </c>
      <c r="G19" s="8">
        <v>169758875</v>
      </c>
      <c r="H19" s="8">
        <v>154886</v>
      </c>
      <c r="I19" s="8">
        <v>39123</v>
      </c>
      <c r="J19" s="8">
        <v>169952884</v>
      </c>
      <c r="K19" s="8">
        <v>2482892</v>
      </c>
      <c r="L19" s="8">
        <v>145520880</v>
      </c>
      <c r="M19" s="8">
        <v>1247100</v>
      </c>
      <c r="N19" s="8">
        <v>149250872</v>
      </c>
      <c r="O19" s="8">
        <v>8064131</v>
      </c>
      <c r="P19" s="8">
        <v>9168207</v>
      </c>
      <c r="Q19" s="8">
        <v>118475338</v>
      </c>
      <c r="R19" s="8">
        <v>135707676</v>
      </c>
      <c r="S19" s="8">
        <v>3685886</v>
      </c>
      <c r="T19" s="8">
        <v>7840140</v>
      </c>
      <c r="U19" s="8">
        <v>28732385</v>
      </c>
      <c r="V19" s="8">
        <v>40258411</v>
      </c>
      <c r="W19" s="8">
        <v>495169843</v>
      </c>
      <c r="X19" s="8">
        <v>491226000</v>
      </c>
      <c r="Y19" s="8">
        <v>3943843</v>
      </c>
      <c r="Z19" s="2">
        <v>0.8</v>
      </c>
      <c r="AA19" s="6">
        <v>533600878</v>
      </c>
    </row>
    <row r="20" spans="1:27" ht="13.5">
      <c r="A20" s="23" t="s">
        <v>47</v>
      </c>
      <c r="B20" s="29"/>
      <c r="C20" s="6">
        <v>18036476</v>
      </c>
      <c r="D20" s="6">
        <v>0</v>
      </c>
      <c r="E20" s="7">
        <v>57780000</v>
      </c>
      <c r="F20" s="26">
        <v>49766179</v>
      </c>
      <c r="G20" s="26">
        <v>28832</v>
      </c>
      <c r="H20" s="26">
        <v>0</v>
      </c>
      <c r="I20" s="26">
        <v>630307</v>
      </c>
      <c r="J20" s="26">
        <v>659139</v>
      </c>
      <c r="K20" s="26">
        <v>207780</v>
      </c>
      <c r="L20" s="26">
        <v>93313</v>
      </c>
      <c r="M20" s="26">
        <v>8701</v>
      </c>
      <c r="N20" s="26">
        <v>309794</v>
      </c>
      <c r="O20" s="26">
        <v>21563</v>
      </c>
      <c r="P20" s="26">
        <v>2937</v>
      </c>
      <c r="Q20" s="26">
        <v>42955</v>
      </c>
      <c r="R20" s="26">
        <v>67455</v>
      </c>
      <c r="S20" s="26">
        <v>50099</v>
      </c>
      <c r="T20" s="26">
        <v>200557</v>
      </c>
      <c r="U20" s="26">
        <v>32401</v>
      </c>
      <c r="V20" s="26">
        <v>283057</v>
      </c>
      <c r="W20" s="26">
        <v>1319445</v>
      </c>
      <c r="X20" s="26">
        <v>57780000</v>
      </c>
      <c r="Y20" s="26">
        <v>-56460555</v>
      </c>
      <c r="Z20" s="27">
        <v>-97.72</v>
      </c>
      <c r="AA20" s="28">
        <v>49766179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121457</v>
      </c>
      <c r="J21" s="8">
        <v>121457</v>
      </c>
      <c r="K21" s="8">
        <v>0</v>
      </c>
      <c r="L21" s="8">
        <v>3604</v>
      </c>
      <c r="M21" s="8">
        <v>0</v>
      </c>
      <c r="N21" s="8">
        <v>3604</v>
      </c>
      <c r="O21" s="8">
        <v>0</v>
      </c>
      <c r="P21" s="30">
        <v>0</v>
      </c>
      <c r="Q21" s="8">
        <v>141602</v>
      </c>
      <c r="R21" s="8">
        <v>141602</v>
      </c>
      <c r="S21" s="8">
        <v>-266664</v>
      </c>
      <c r="T21" s="8">
        <v>266664</v>
      </c>
      <c r="U21" s="8">
        <v>0</v>
      </c>
      <c r="V21" s="8">
        <v>0</v>
      </c>
      <c r="W21" s="30">
        <v>266663</v>
      </c>
      <c r="X21" s="8"/>
      <c r="Y21" s="8">
        <v>266663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490083121</v>
      </c>
      <c r="D22" s="33">
        <f>SUM(D5:D21)</f>
        <v>0</v>
      </c>
      <c r="E22" s="34">
        <f t="shared" si="0"/>
        <v>604244000</v>
      </c>
      <c r="F22" s="35">
        <f t="shared" si="0"/>
        <v>641605057</v>
      </c>
      <c r="G22" s="35">
        <f t="shared" si="0"/>
        <v>170632016</v>
      </c>
      <c r="H22" s="35">
        <f t="shared" si="0"/>
        <v>2069426</v>
      </c>
      <c r="I22" s="35">
        <f t="shared" si="0"/>
        <v>2494713</v>
      </c>
      <c r="J22" s="35">
        <f t="shared" si="0"/>
        <v>175196155</v>
      </c>
      <c r="K22" s="35">
        <f t="shared" si="0"/>
        <v>4529779</v>
      </c>
      <c r="L22" s="35">
        <f t="shared" si="0"/>
        <v>162965325</v>
      </c>
      <c r="M22" s="35">
        <f t="shared" si="0"/>
        <v>2786294</v>
      </c>
      <c r="N22" s="35">
        <f t="shared" si="0"/>
        <v>170281398</v>
      </c>
      <c r="O22" s="35">
        <f t="shared" si="0"/>
        <v>18744276</v>
      </c>
      <c r="P22" s="35">
        <f t="shared" si="0"/>
        <v>10654128</v>
      </c>
      <c r="Q22" s="35">
        <f t="shared" si="0"/>
        <v>129128754</v>
      </c>
      <c r="R22" s="35">
        <f t="shared" si="0"/>
        <v>158527158</v>
      </c>
      <c r="S22" s="35">
        <f t="shared" si="0"/>
        <v>5923085</v>
      </c>
      <c r="T22" s="35">
        <f t="shared" si="0"/>
        <v>18657870</v>
      </c>
      <c r="U22" s="35">
        <f t="shared" si="0"/>
        <v>30812449</v>
      </c>
      <c r="V22" s="35">
        <f t="shared" si="0"/>
        <v>55393404</v>
      </c>
      <c r="W22" s="35">
        <f t="shared" si="0"/>
        <v>559398115</v>
      </c>
      <c r="X22" s="35">
        <f t="shared" si="0"/>
        <v>604243998</v>
      </c>
      <c r="Y22" s="35">
        <f t="shared" si="0"/>
        <v>-44845883</v>
      </c>
      <c r="Z22" s="36">
        <f>+IF(X22&lt;&gt;0,+(Y22/X22)*100,0)</f>
        <v>-7.42181687338829</v>
      </c>
      <c r="AA22" s="33">
        <f>SUM(AA5:AA21)</f>
        <v>641605057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198395596</v>
      </c>
      <c r="D25" s="6">
        <v>0</v>
      </c>
      <c r="E25" s="7">
        <v>249045000</v>
      </c>
      <c r="F25" s="8">
        <v>220650000</v>
      </c>
      <c r="G25" s="8">
        <v>16261295</v>
      </c>
      <c r="H25" s="8">
        <v>16040808</v>
      </c>
      <c r="I25" s="8">
        <v>16853165</v>
      </c>
      <c r="J25" s="8">
        <v>49155268</v>
      </c>
      <c r="K25" s="8">
        <v>17535782</v>
      </c>
      <c r="L25" s="8">
        <v>15332453</v>
      </c>
      <c r="M25" s="8">
        <v>22471567</v>
      </c>
      <c r="N25" s="8">
        <v>55339802</v>
      </c>
      <c r="O25" s="8">
        <v>10513558</v>
      </c>
      <c r="P25" s="8">
        <v>14133116</v>
      </c>
      <c r="Q25" s="8">
        <v>23057216</v>
      </c>
      <c r="R25" s="8">
        <v>47703890</v>
      </c>
      <c r="S25" s="8">
        <v>18154260</v>
      </c>
      <c r="T25" s="8">
        <v>17801100</v>
      </c>
      <c r="U25" s="8">
        <v>17191311</v>
      </c>
      <c r="V25" s="8">
        <v>53146671</v>
      </c>
      <c r="W25" s="8">
        <v>205345631</v>
      </c>
      <c r="X25" s="8">
        <v>249045003</v>
      </c>
      <c r="Y25" s="8">
        <v>-43699372</v>
      </c>
      <c r="Z25" s="2">
        <v>-17.55</v>
      </c>
      <c r="AA25" s="6">
        <v>220650000</v>
      </c>
    </row>
    <row r="26" spans="1:27" ht="13.5">
      <c r="A26" s="25" t="s">
        <v>52</v>
      </c>
      <c r="B26" s="24"/>
      <c r="C26" s="6">
        <v>10899977</v>
      </c>
      <c r="D26" s="6">
        <v>0</v>
      </c>
      <c r="E26" s="7">
        <v>11879000</v>
      </c>
      <c r="F26" s="8">
        <v>12199000</v>
      </c>
      <c r="G26" s="8">
        <v>948667</v>
      </c>
      <c r="H26" s="8">
        <v>1032568</v>
      </c>
      <c r="I26" s="8">
        <v>994247</v>
      </c>
      <c r="J26" s="8">
        <v>2975482</v>
      </c>
      <c r="K26" s="8">
        <v>1023832</v>
      </c>
      <c r="L26" s="8">
        <v>965485</v>
      </c>
      <c r="M26" s="8">
        <v>1007234</v>
      </c>
      <c r="N26" s="8">
        <v>2996551</v>
      </c>
      <c r="O26" s="8">
        <v>992977</v>
      </c>
      <c r="P26" s="8">
        <v>930152</v>
      </c>
      <c r="Q26" s="8">
        <v>954816</v>
      </c>
      <c r="R26" s="8">
        <v>2877945</v>
      </c>
      <c r="S26" s="8">
        <v>1015858</v>
      </c>
      <c r="T26" s="8">
        <v>1007584</v>
      </c>
      <c r="U26" s="8">
        <v>931004</v>
      </c>
      <c r="V26" s="8">
        <v>2954446</v>
      </c>
      <c r="W26" s="8">
        <v>11804424</v>
      </c>
      <c r="X26" s="8">
        <v>11878996</v>
      </c>
      <c r="Y26" s="8">
        <v>-74572</v>
      </c>
      <c r="Z26" s="2">
        <v>-0.63</v>
      </c>
      <c r="AA26" s="6">
        <v>12199000</v>
      </c>
    </row>
    <row r="27" spans="1:27" ht="13.5">
      <c r="A27" s="25" t="s">
        <v>53</v>
      </c>
      <c r="B27" s="24"/>
      <c r="C27" s="6">
        <v>24623705</v>
      </c>
      <c r="D27" s="6">
        <v>0</v>
      </c>
      <c r="E27" s="7">
        <v>26358000</v>
      </c>
      <c r="F27" s="8">
        <v>26358000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26358000</v>
      </c>
      <c r="Y27" s="8">
        <v>-26358000</v>
      </c>
      <c r="Z27" s="2">
        <v>-100</v>
      </c>
      <c r="AA27" s="6">
        <v>26358000</v>
      </c>
    </row>
    <row r="28" spans="1:27" ht="13.5">
      <c r="A28" s="25" t="s">
        <v>54</v>
      </c>
      <c r="B28" s="24"/>
      <c r="C28" s="6">
        <v>43262257</v>
      </c>
      <c r="D28" s="6">
        <v>0</v>
      </c>
      <c r="E28" s="7">
        <v>80790000</v>
      </c>
      <c r="F28" s="8">
        <v>80790000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20177152</v>
      </c>
      <c r="M28" s="8">
        <v>3896289</v>
      </c>
      <c r="N28" s="8">
        <v>24073441</v>
      </c>
      <c r="O28" s="8">
        <v>3896289</v>
      </c>
      <c r="P28" s="8">
        <v>0</v>
      </c>
      <c r="Q28" s="8">
        <v>0</v>
      </c>
      <c r="R28" s="8">
        <v>3896289</v>
      </c>
      <c r="S28" s="8">
        <v>38844706</v>
      </c>
      <c r="T28" s="8">
        <v>-22215247</v>
      </c>
      <c r="U28" s="8">
        <v>3759176</v>
      </c>
      <c r="V28" s="8">
        <v>20388635</v>
      </c>
      <c r="W28" s="8">
        <v>48358365</v>
      </c>
      <c r="X28" s="8">
        <v>80790000</v>
      </c>
      <c r="Y28" s="8">
        <v>-32431635</v>
      </c>
      <c r="Z28" s="2">
        <v>-40.14</v>
      </c>
      <c r="AA28" s="6">
        <v>80790000</v>
      </c>
    </row>
    <row r="29" spans="1:27" ht="13.5">
      <c r="A29" s="25" t="s">
        <v>55</v>
      </c>
      <c r="B29" s="24"/>
      <c r="C29" s="6">
        <v>511055</v>
      </c>
      <c r="D29" s="6">
        <v>0</v>
      </c>
      <c r="E29" s="7">
        <v>450000</v>
      </c>
      <c r="F29" s="8">
        <v>450000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340769</v>
      </c>
      <c r="U29" s="8">
        <v>0</v>
      </c>
      <c r="V29" s="8">
        <v>340769</v>
      </c>
      <c r="W29" s="8">
        <v>340769</v>
      </c>
      <c r="X29" s="8">
        <v>450000</v>
      </c>
      <c r="Y29" s="8">
        <v>-109231</v>
      </c>
      <c r="Z29" s="2">
        <v>-24.27</v>
      </c>
      <c r="AA29" s="6">
        <v>450000</v>
      </c>
    </row>
    <row r="30" spans="1:27" ht="13.5">
      <c r="A30" s="25" t="s">
        <v>56</v>
      </c>
      <c r="B30" s="24"/>
      <c r="C30" s="6">
        <v>49930863</v>
      </c>
      <c r="D30" s="6">
        <v>0</v>
      </c>
      <c r="E30" s="7">
        <v>52000000</v>
      </c>
      <c r="F30" s="8">
        <v>52000000</v>
      </c>
      <c r="G30" s="8">
        <v>0</v>
      </c>
      <c r="H30" s="8">
        <v>3617323</v>
      </c>
      <c r="I30" s="8">
        <v>3481995</v>
      </c>
      <c r="J30" s="8">
        <v>7099318</v>
      </c>
      <c r="K30" s="8">
        <v>4437044</v>
      </c>
      <c r="L30" s="8">
        <v>4391769</v>
      </c>
      <c r="M30" s="8">
        <v>3075056</v>
      </c>
      <c r="N30" s="8">
        <v>11903869</v>
      </c>
      <c r="O30" s="8">
        <v>4678145</v>
      </c>
      <c r="P30" s="8">
        <v>3604923</v>
      </c>
      <c r="Q30" s="8">
        <v>3590897</v>
      </c>
      <c r="R30" s="8">
        <v>11873965</v>
      </c>
      <c r="S30" s="8">
        <v>4172022</v>
      </c>
      <c r="T30" s="8">
        <v>3681107</v>
      </c>
      <c r="U30" s="8">
        <v>3610872</v>
      </c>
      <c r="V30" s="8">
        <v>11464001</v>
      </c>
      <c r="W30" s="8">
        <v>42341153</v>
      </c>
      <c r="X30" s="8">
        <v>51999999</v>
      </c>
      <c r="Y30" s="8">
        <v>-9658846</v>
      </c>
      <c r="Z30" s="2">
        <v>-18.57</v>
      </c>
      <c r="AA30" s="6">
        <v>52000000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20528389</v>
      </c>
      <c r="D32" s="6">
        <v>0</v>
      </c>
      <c r="E32" s="7">
        <v>22625000</v>
      </c>
      <c r="F32" s="8">
        <v>24655000</v>
      </c>
      <c r="G32" s="8">
        <v>390935</v>
      </c>
      <c r="H32" s="8">
        <v>2514706</v>
      </c>
      <c r="I32" s="8">
        <v>876554</v>
      </c>
      <c r="J32" s="8">
        <v>3782195</v>
      </c>
      <c r="K32" s="8">
        <v>1936711</v>
      </c>
      <c r="L32" s="8">
        <v>1489211</v>
      </c>
      <c r="M32" s="8">
        <v>3849718</v>
      </c>
      <c r="N32" s="8">
        <v>7275640</v>
      </c>
      <c r="O32" s="8">
        <v>4101404</v>
      </c>
      <c r="P32" s="8">
        <v>976951</v>
      </c>
      <c r="Q32" s="8">
        <v>2701831</v>
      </c>
      <c r="R32" s="8">
        <v>7780186</v>
      </c>
      <c r="S32" s="8">
        <v>1967929</v>
      </c>
      <c r="T32" s="8">
        <v>2454353</v>
      </c>
      <c r="U32" s="8">
        <v>4388728</v>
      </c>
      <c r="V32" s="8">
        <v>8811010</v>
      </c>
      <c r="W32" s="8">
        <v>27649031</v>
      </c>
      <c r="X32" s="8">
        <v>22625004</v>
      </c>
      <c r="Y32" s="8">
        <v>5024027</v>
      </c>
      <c r="Z32" s="2">
        <v>22.21</v>
      </c>
      <c r="AA32" s="6">
        <v>24655000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185178708</v>
      </c>
      <c r="D34" s="6">
        <v>0</v>
      </c>
      <c r="E34" s="7">
        <v>241887000</v>
      </c>
      <c r="F34" s="8">
        <v>305293056</v>
      </c>
      <c r="G34" s="8">
        <v>11629377</v>
      </c>
      <c r="H34" s="8">
        <v>23804491</v>
      </c>
      <c r="I34" s="8">
        <v>18761979</v>
      </c>
      <c r="J34" s="8">
        <v>54195847</v>
      </c>
      <c r="K34" s="8">
        <v>42681999</v>
      </c>
      <c r="L34" s="8">
        <v>7799499</v>
      </c>
      <c r="M34" s="8">
        <v>21976163</v>
      </c>
      <c r="N34" s="8">
        <v>72457661</v>
      </c>
      <c r="O34" s="8">
        <v>21236922</v>
      </c>
      <c r="P34" s="8">
        <v>24684560</v>
      </c>
      <c r="Q34" s="8">
        <v>29932165</v>
      </c>
      <c r="R34" s="8">
        <v>75853647</v>
      </c>
      <c r="S34" s="8">
        <v>19923352</v>
      </c>
      <c r="T34" s="8">
        <v>22068845</v>
      </c>
      <c r="U34" s="8">
        <v>33055734</v>
      </c>
      <c r="V34" s="8">
        <v>75047931</v>
      </c>
      <c r="W34" s="8">
        <v>277555086</v>
      </c>
      <c r="X34" s="8">
        <v>241887003</v>
      </c>
      <c r="Y34" s="8">
        <v>35668083</v>
      </c>
      <c r="Z34" s="2">
        <v>14.75</v>
      </c>
      <c r="AA34" s="6">
        <v>305293056</v>
      </c>
    </row>
    <row r="35" spans="1:27" ht="13.5">
      <c r="A35" s="23" t="s">
        <v>61</v>
      </c>
      <c r="B35" s="29"/>
      <c r="C35" s="6">
        <v>754353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211894</v>
      </c>
      <c r="T35" s="8">
        <v>0</v>
      </c>
      <c r="U35" s="8">
        <v>0</v>
      </c>
      <c r="V35" s="8">
        <v>211894</v>
      </c>
      <c r="W35" s="8">
        <v>211894</v>
      </c>
      <c r="X35" s="8"/>
      <c r="Y35" s="8">
        <v>211894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534084903</v>
      </c>
      <c r="D36" s="33">
        <f>SUM(D25:D35)</f>
        <v>0</v>
      </c>
      <c r="E36" s="34">
        <f t="shared" si="1"/>
        <v>685034000</v>
      </c>
      <c r="F36" s="35">
        <f t="shared" si="1"/>
        <v>722395056</v>
      </c>
      <c r="G36" s="35">
        <f t="shared" si="1"/>
        <v>29230274</v>
      </c>
      <c r="H36" s="35">
        <f t="shared" si="1"/>
        <v>47009896</v>
      </c>
      <c r="I36" s="35">
        <f t="shared" si="1"/>
        <v>40967940</v>
      </c>
      <c r="J36" s="35">
        <f t="shared" si="1"/>
        <v>117208110</v>
      </c>
      <c r="K36" s="35">
        <f t="shared" si="1"/>
        <v>67615368</v>
      </c>
      <c r="L36" s="35">
        <f t="shared" si="1"/>
        <v>50155569</v>
      </c>
      <c r="M36" s="35">
        <f t="shared" si="1"/>
        <v>56276027</v>
      </c>
      <c r="N36" s="35">
        <f t="shared" si="1"/>
        <v>174046964</v>
      </c>
      <c r="O36" s="35">
        <f t="shared" si="1"/>
        <v>45419295</v>
      </c>
      <c r="P36" s="35">
        <f t="shared" si="1"/>
        <v>44329702</v>
      </c>
      <c r="Q36" s="35">
        <f t="shared" si="1"/>
        <v>60236925</v>
      </c>
      <c r="R36" s="35">
        <f t="shared" si="1"/>
        <v>149985922</v>
      </c>
      <c r="S36" s="35">
        <f t="shared" si="1"/>
        <v>84290021</v>
      </c>
      <c r="T36" s="35">
        <f t="shared" si="1"/>
        <v>25138511</v>
      </c>
      <c r="U36" s="35">
        <f t="shared" si="1"/>
        <v>62936825</v>
      </c>
      <c r="V36" s="35">
        <f t="shared" si="1"/>
        <v>172365357</v>
      </c>
      <c r="W36" s="35">
        <f t="shared" si="1"/>
        <v>613606353</v>
      </c>
      <c r="X36" s="35">
        <f t="shared" si="1"/>
        <v>685034005</v>
      </c>
      <c r="Y36" s="35">
        <f t="shared" si="1"/>
        <v>-71427652</v>
      </c>
      <c r="Z36" s="36">
        <f>+IF(X36&lt;&gt;0,+(Y36/X36)*100,0)</f>
        <v>-10.426876838033754</v>
      </c>
      <c r="AA36" s="33">
        <f>SUM(AA25:AA35)</f>
        <v>722395056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-44001782</v>
      </c>
      <c r="D38" s="46">
        <f>+D22-D36</f>
        <v>0</v>
      </c>
      <c r="E38" s="47">
        <f t="shared" si="2"/>
        <v>-80790000</v>
      </c>
      <c r="F38" s="48">
        <f t="shared" si="2"/>
        <v>-80789999</v>
      </c>
      <c r="G38" s="48">
        <f t="shared" si="2"/>
        <v>141401742</v>
      </c>
      <c r="H38" s="48">
        <f t="shared" si="2"/>
        <v>-44940470</v>
      </c>
      <c r="I38" s="48">
        <f t="shared" si="2"/>
        <v>-38473227</v>
      </c>
      <c r="J38" s="48">
        <f t="shared" si="2"/>
        <v>57988045</v>
      </c>
      <c r="K38" s="48">
        <f t="shared" si="2"/>
        <v>-63085589</v>
      </c>
      <c r="L38" s="48">
        <f t="shared" si="2"/>
        <v>112809756</v>
      </c>
      <c r="M38" s="48">
        <f t="shared" si="2"/>
        <v>-53489733</v>
      </c>
      <c r="N38" s="48">
        <f t="shared" si="2"/>
        <v>-3765566</v>
      </c>
      <c r="O38" s="48">
        <f t="shared" si="2"/>
        <v>-26675019</v>
      </c>
      <c r="P38" s="48">
        <f t="shared" si="2"/>
        <v>-33675574</v>
      </c>
      <c r="Q38" s="48">
        <f t="shared" si="2"/>
        <v>68891829</v>
      </c>
      <c r="R38" s="48">
        <f t="shared" si="2"/>
        <v>8541236</v>
      </c>
      <c r="S38" s="48">
        <f t="shared" si="2"/>
        <v>-78366936</v>
      </c>
      <c r="T38" s="48">
        <f t="shared" si="2"/>
        <v>-6480641</v>
      </c>
      <c r="U38" s="48">
        <f t="shared" si="2"/>
        <v>-32124376</v>
      </c>
      <c r="V38" s="48">
        <f t="shared" si="2"/>
        <v>-116971953</v>
      </c>
      <c r="W38" s="48">
        <f t="shared" si="2"/>
        <v>-54208238</v>
      </c>
      <c r="X38" s="48">
        <f>IF(F22=F36,0,X22-X36)</f>
        <v>-80790007</v>
      </c>
      <c r="Y38" s="48">
        <f t="shared" si="2"/>
        <v>26581769</v>
      </c>
      <c r="Z38" s="49">
        <f>+IF(X38&lt;&gt;0,+(Y38/X38)*100,0)</f>
        <v>-32.90229817655542</v>
      </c>
      <c r="AA38" s="46">
        <f>+AA22-AA36</f>
        <v>-80789999</v>
      </c>
    </row>
    <row r="39" spans="1:27" ht="13.5">
      <c r="A39" s="23" t="s">
        <v>64</v>
      </c>
      <c r="B39" s="29"/>
      <c r="C39" s="6">
        <v>216199654</v>
      </c>
      <c r="D39" s="6">
        <v>0</v>
      </c>
      <c r="E39" s="7">
        <v>293554000</v>
      </c>
      <c r="F39" s="8">
        <v>454697493</v>
      </c>
      <c r="G39" s="8">
        <v>14930722</v>
      </c>
      <c r="H39" s="8">
        <v>0</v>
      </c>
      <c r="I39" s="8">
        <v>17732181</v>
      </c>
      <c r="J39" s="8">
        <v>32662903</v>
      </c>
      <c r="K39" s="8">
        <v>973220</v>
      </c>
      <c r="L39" s="8">
        <v>44613096</v>
      </c>
      <c r="M39" s="8">
        <v>15206213</v>
      </c>
      <c r="N39" s="8">
        <v>60792529</v>
      </c>
      <c r="O39" s="8">
        <v>46647575</v>
      </c>
      <c r="P39" s="8">
        <v>13292199</v>
      </c>
      <c r="Q39" s="8">
        <v>46150954</v>
      </c>
      <c r="R39" s="8">
        <v>106090728</v>
      </c>
      <c r="S39" s="8">
        <v>66306955</v>
      </c>
      <c r="T39" s="8">
        <v>20565488</v>
      </c>
      <c r="U39" s="8">
        <v>1679116</v>
      </c>
      <c r="V39" s="8">
        <v>88551559</v>
      </c>
      <c r="W39" s="8">
        <v>288097719</v>
      </c>
      <c r="X39" s="8">
        <v>293553999</v>
      </c>
      <c r="Y39" s="8">
        <v>-5456280</v>
      </c>
      <c r="Z39" s="2">
        <v>-1.86</v>
      </c>
      <c r="AA39" s="6">
        <v>454697493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172197872</v>
      </c>
      <c r="D42" s="55">
        <f>SUM(D38:D41)</f>
        <v>0</v>
      </c>
      <c r="E42" s="56">
        <f t="shared" si="3"/>
        <v>212764000</v>
      </c>
      <c r="F42" s="57">
        <f t="shared" si="3"/>
        <v>373907494</v>
      </c>
      <c r="G42" s="57">
        <f t="shared" si="3"/>
        <v>156332464</v>
      </c>
      <c r="H42" s="57">
        <f t="shared" si="3"/>
        <v>-44940470</v>
      </c>
      <c r="I42" s="57">
        <f t="shared" si="3"/>
        <v>-20741046</v>
      </c>
      <c r="J42" s="57">
        <f t="shared" si="3"/>
        <v>90650948</v>
      </c>
      <c r="K42" s="57">
        <f t="shared" si="3"/>
        <v>-62112369</v>
      </c>
      <c r="L42" s="57">
        <f t="shared" si="3"/>
        <v>157422852</v>
      </c>
      <c r="M42" s="57">
        <f t="shared" si="3"/>
        <v>-38283520</v>
      </c>
      <c r="N42" s="57">
        <f t="shared" si="3"/>
        <v>57026963</v>
      </c>
      <c r="O42" s="57">
        <f t="shared" si="3"/>
        <v>19972556</v>
      </c>
      <c r="P42" s="57">
        <f t="shared" si="3"/>
        <v>-20383375</v>
      </c>
      <c r="Q42" s="57">
        <f t="shared" si="3"/>
        <v>115042783</v>
      </c>
      <c r="R42" s="57">
        <f t="shared" si="3"/>
        <v>114631964</v>
      </c>
      <c r="S42" s="57">
        <f t="shared" si="3"/>
        <v>-12059981</v>
      </c>
      <c r="T42" s="57">
        <f t="shared" si="3"/>
        <v>14084847</v>
      </c>
      <c r="U42" s="57">
        <f t="shared" si="3"/>
        <v>-30445260</v>
      </c>
      <c r="V42" s="57">
        <f t="shared" si="3"/>
        <v>-28420394</v>
      </c>
      <c r="W42" s="57">
        <f t="shared" si="3"/>
        <v>233889481</v>
      </c>
      <c r="X42" s="57">
        <f t="shared" si="3"/>
        <v>212763992</v>
      </c>
      <c r="Y42" s="57">
        <f t="shared" si="3"/>
        <v>21125489</v>
      </c>
      <c r="Z42" s="58">
        <f>+IF(X42&lt;&gt;0,+(Y42/X42)*100,0)</f>
        <v>9.929071550791358</v>
      </c>
      <c r="AA42" s="55">
        <f>SUM(AA38:AA41)</f>
        <v>373907494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172197872</v>
      </c>
      <c r="D44" s="63">
        <f>+D42-D43</f>
        <v>0</v>
      </c>
      <c r="E44" s="64">
        <f t="shared" si="4"/>
        <v>212764000</v>
      </c>
      <c r="F44" s="65">
        <f t="shared" si="4"/>
        <v>373907494</v>
      </c>
      <c r="G44" s="65">
        <f t="shared" si="4"/>
        <v>156332464</v>
      </c>
      <c r="H44" s="65">
        <f t="shared" si="4"/>
        <v>-44940470</v>
      </c>
      <c r="I44" s="65">
        <f t="shared" si="4"/>
        <v>-20741046</v>
      </c>
      <c r="J44" s="65">
        <f t="shared" si="4"/>
        <v>90650948</v>
      </c>
      <c r="K44" s="65">
        <f t="shared" si="4"/>
        <v>-62112369</v>
      </c>
      <c r="L44" s="65">
        <f t="shared" si="4"/>
        <v>157422852</v>
      </c>
      <c r="M44" s="65">
        <f t="shared" si="4"/>
        <v>-38283520</v>
      </c>
      <c r="N44" s="65">
        <f t="shared" si="4"/>
        <v>57026963</v>
      </c>
      <c r="O44" s="65">
        <f t="shared" si="4"/>
        <v>19972556</v>
      </c>
      <c r="P44" s="65">
        <f t="shared" si="4"/>
        <v>-20383375</v>
      </c>
      <c r="Q44" s="65">
        <f t="shared" si="4"/>
        <v>115042783</v>
      </c>
      <c r="R44" s="65">
        <f t="shared" si="4"/>
        <v>114631964</v>
      </c>
      <c r="S44" s="65">
        <f t="shared" si="4"/>
        <v>-12059981</v>
      </c>
      <c r="T44" s="65">
        <f t="shared" si="4"/>
        <v>14084847</v>
      </c>
      <c r="U44" s="65">
        <f t="shared" si="4"/>
        <v>-30445260</v>
      </c>
      <c r="V44" s="65">
        <f t="shared" si="4"/>
        <v>-28420394</v>
      </c>
      <c r="W44" s="65">
        <f t="shared" si="4"/>
        <v>233889481</v>
      </c>
      <c r="X44" s="65">
        <f t="shared" si="4"/>
        <v>212763992</v>
      </c>
      <c r="Y44" s="65">
        <f t="shared" si="4"/>
        <v>21125489</v>
      </c>
      <c r="Z44" s="66">
        <f>+IF(X44&lt;&gt;0,+(Y44/X44)*100,0)</f>
        <v>9.929071550791358</v>
      </c>
      <c r="AA44" s="63">
        <f>+AA42-AA43</f>
        <v>373907494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172197872</v>
      </c>
      <c r="D46" s="55">
        <f>SUM(D44:D45)</f>
        <v>0</v>
      </c>
      <c r="E46" s="56">
        <f t="shared" si="5"/>
        <v>212764000</v>
      </c>
      <c r="F46" s="57">
        <f t="shared" si="5"/>
        <v>373907494</v>
      </c>
      <c r="G46" s="57">
        <f t="shared" si="5"/>
        <v>156332464</v>
      </c>
      <c r="H46" s="57">
        <f t="shared" si="5"/>
        <v>-44940470</v>
      </c>
      <c r="I46" s="57">
        <f t="shared" si="5"/>
        <v>-20741046</v>
      </c>
      <c r="J46" s="57">
        <f t="shared" si="5"/>
        <v>90650948</v>
      </c>
      <c r="K46" s="57">
        <f t="shared" si="5"/>
        <v>-62112369</v>
      </c>
      <c r="L46" s="57">
        <f t="shared" si="5"/>
        <v>157422852</v>
      </c>
      <c r="M46" s="57">
        <f t="shared" si="5"/>
        <v>-38283520</v>
      </c>
      <c r="N46" s="57">
        <f t="shared" si="5"/>
        <v>57026963</v>
      </c>
      <c r="O46" s="57">
        <f t="shared" si="5"/>
        <v>19972556</v>
      </c>
      <c r="P46" s="57">
        <f t="shared" si="5"/>
        <v>-20383375</v>
      </c>
      <c r="Q46" s="57">
        <f t="shared" si="5"/>
        <v>115042783</v>
      </c>
      <c r="R46" s="57">
        <f t="shared" si="5"/>
        <v>114631964</v>
      </c>
      <c r="S46" s="57">
        <f t="shared" si="5"/>
        <v>-12059981</v>
      </c>
      <c r="T46" s="57">
        <f t="shared" si="5"/>
        <v>14084847</v>
      </c>
      <c r="U46" s="57">
        <f t="shared" si="5"/>
        <v>-30445260</v>
      </c>
      <c r="V46" s="57">
        <f t="shared" si="5"/>
        <v>-28420394</v>
      </c>
      <c r="W46" s="57">
        <f t="shared" si="5"/>
        <v>233889481</v>
      </c>
      <c r="X46" s="57">
        <f t="shared" si="5"/>
        <v>212763992</v>
      </c>
      <c r="Y46" s="57">
        <f t="shared" si="5"/>
        <v>21125489</v>
      </c>
      <c r="Z46" s="58">
        <f>+IF(X46&lt;&gt;0,+(Y46/X46)*100,0)</f>
        <v>9.929071550791358</v>
      </c>
      <c r="AA46" s="55">
        <f>SUM(AA44:AA45)</f>
        <v>373907494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172197872</v>
      </c>
      <c r="D48" s="71">
        <f>SUM(D46:D47)</f>
        <v>0</v>
      </c>
      <c r="E48" s="72">
        <f t="shared" si="6"/>
        <v>212764000</v>
      </c>
      <c r="F48" s="73">
        <f t="shared" si="6"/>
        <v>373907494</v>
      </c>
      <c r="G48" s="73">
        <f t="shared" si="6"/>
        <v>156332464</v>
      </c>
      <c r="H48" s="74">
        <f t="shared" si="6"/>
        <v>-44940470</v>
      </c>
      <c r="I48" s="74">
        <f t="shared" si="6"/>
        <v>-20741046</v>
      </c>
      <c r="J48" s="74">
        <f t="shared" si="6"/>
        <v>90650948</v>
      </c>
      <c r="K48" s="74">
        <f t="shared" si="6"/>
        <v>-62112369</v>
      </c>
      <c r="L48" s="74">
        <f t="shared" si="6"/>
        <v>157422852</v>
      </c>
      <c r="M48" s="73">
        <f t="shared" si="6"/>
        <v>-38283520</v>
      </c>
      <c r="N48" s="73">
        <f t="shared" si="6"/>
        <v>57026963</v>
      </c>
      <c r="O48" s="74">
        <f t="shared" si="6"/>
        <v>19972556</v>
      </c>
      <c r="P48" s="74">
        <f t="shared" si="6"/>
        <v>-20383375</v>
      </c>
      <c r="Q48" s="74">
        <f t="shared" si="6"/>
        <v>115042783</v>
      </c>
      <c r="R48" s="74">
        <f t="shared" si="6"/>
        <v>114631964</v>
      </c>
      <c r="S48" s="74">
        <f t="shared" si="6"/>
        <v>-12059981</v>
      </c>
      <c r="T48" s="73">
        <f t="shared" si="6"/>
        <v>14084847</v>
      </c>
      <c r="U48" s="73">
        <f t="shared" si="6"/>
        <v>-30445260</v>
      </c>
      <c r="V48" s="74">
        <f t="shared" si="6"/>
        <v>-28420394</v>
      </c>
      <c r="W48" s="74">
        <f t="shared" si="6"/>
        <v>233889481</v>
      </c>
      <c r="X48" s="74">
        <f t="shared" si="6"/>
        <v>212763992</v>
      </c>
      <c r="Y48" s="74">
        <f t="shared" si="6"/>
        <v>21125489</v>
      </c>
      <c r="Z48" s="75">
        <f>+IF(X48&lt;&gt;0,+(Y48/X48)*100,0)</f>
        <v>9.929071550791358</v>
      </c>
      <c r="AA48" s="76">
        <f>SUM(AA46:AA47)</f>
        <v>373907494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20449606</v>
      </c>
      <c r="D5" s="6">
        <v>0</v>
      </c>
      <c r="E5" s="7">
        <v>30000000</v>
      </c>
      <c r="F5" s="8">
        <v>24500000</v>
      </c>
      <c r="G5" s="8">
        <v>1628254</v>
      </c>
      <c r="H5" s="8">
        <v>1866850</v>
      </c>
      <c r="I5" s="8">
        <v>1301271</v>
      </c>
      <c r="J5" s="8">
        <v>4796375</v>
      </c>
      <c r="K5" s="8">
        <v>1819458</v>
      </c>
      <c r="L5" s="8">
        <v>1852670</v>
      </c>
      <c r="M5" s="8">
        <v>1826246</v>
      </c>
      <c r="N5" s="8">
        <v>5498374</v>
      </c>
      <c r="O5" s="8">
        <v>2504081</v>
      </c>
      <c r="P5" s="8">
        <v>1364915</v>
      </c>
      <c r="Q5" s="8">
        <v>979465</v>
      </c>
      <c r="R5" s="8">
        <v>4848461</v>
      </c>
      <c r="S5" s="8">
        <v>1580677</v>
      </c>
      <c r="T5" s="8">
        <v>2008663</v>
      </c>
      <c r="U5" s="8">
        <v>1537032</v>
      </c>
      <c r="V5" s="8">
        <v>5126372</v>
      </c>
      <c r="W5" s="8">
        <v>20269582</v>
      </c>
      <c r="X5" s="8">
        <v>30000001</v>
      </c>
      <c r="Y5" s="8">
        <v>-9730419</v>
      </c>
      <c r="Z5" s="2">
        <v>-32.43</v>
      </c>
      <c r="AA5" s="6">
        <v>24500000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53899203</v>
      </c>
      <c r="D7" s="6">
        <v>0</v>
      </c>
      <c r="E7" s="7">
        <v>55300000</v>
      </c>
      <c r="F7" s="8">
        <v>63450000</v>
      </c>
      <c r="G7" s="8">
        <v>4675179</v>
      </c>
      <c r="H7" s="8">
        <v>4832590</v>
      </c>
      <c r="I7" s="8">
        <v>4770549</v>
      </c>
      <c r="J7" s="8">
        <v>14278318</v>
      </c>
      <c r="K7" s="8">
        <v>5094434</v>
      </c>
      <c r="L7" s="8">
        <v>4614672</v>
      </c>
      <c r="M7" s="8">
        <v>5033882</v>
      </c>
      <c r="N7" s="8">
        <v>14742988</v>
      </c>
      <c r="O7" s="8">
        <v>5254872</v>
      </c>
      <c r="P7" s="8">
        <v>5453278</v>
      </c>
      <c r="Q7" s="8">
        <v>4310076</v>
      </c>
      <c r="R7" s="8">
        <v>15018226</v>
      </c>
      <c r="S7" s="8">
        <v>5654736</v>
      </c>
      <c r="T7" s="8">
        <v>3803416</v>
      </c>
      <c r="U7" s="8">
        <v>1685460</v>
      </c>
      <c r="V7" s="8">
        <v>11143612</v>
      </c>
      <c r="W7" s="8">
        <v>55183144</v>
      </c>
      <c r="X7" s="8">
        <v>55300001</v>
      </c>
      <c r="Y7" s="8">
        <v>-116857</v>
      </c>
      <c r="Z7" s="2">
        <v>-0.21</v>
      </c>
      <c r="AA7" s="6">
        <v>63450000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2721392</v>
      </c>
      <c r="D10" s="6">
        <v>0</v>
      </c>
      <c r="E10" s="7">
        <v>5188000</v>
      </c>
      <c r="F10" s="26">
        <v>3914000</v>
      </c>
      <c r="G10" s="26">
        <v>276661</v>
      </c>
      <c r="H10" s="26">
        <v>277130</v>
      </c>
      <c r="I10" s="26">
        <v>277125</v>
      </c>
      <c r="J10" s="26">
        <v>830916</v>
      </c>
      <c r="K10" s="26">
        <v>296196</v>
      </c>
      <c r="L10" s="26">
        <v>301055</v>
      </c>
      <c r="M10" s="26">
        <v>296656</v>
      </c>
      <c r="N10" s="26">
        <v>893907</v>
      </c>
      <c r="O10" s="26">
        <v>292872</v>
      </c>
      <c r="P10" s="26">
        <v>299578</v>
      </c>
      <c r="Q10" s="26">
        <v>299322</v>
      </c>
      <c r="R10" s="26">
        <v>891772</v>
      </c>
      <c r="S10" s="26">
        <v>279272</v>
      </c>
      <c r="T10" s="26">
        <v>298066</v>
      </c>
      <c r="U10" s="26">
        <v>290883</v>
      </c>
      <c r="V10" s="26">
        <v>868221</v>
      </c>
      <c r="W10" s="26">
        <v>3484816</v>
      </c>
      <c r="X10" s="26">
        <v>5188000</v>
      </c>
      <c r="Y10" s="26">
        <v>-1703184</v>
      </c>
      <c r="Z10" s="27">
        <v>-32.83</v>
      </c>
      <c r="AA10" s="28">
        <v>3914000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2561000</v>
      </c>
      <c r="F11" s="8">
        <v>445000</v>
      </c>
      <c r="G11" s="8">
        <v>35390</v>
      </c>
      <c r="H11" s="8">
        <v>23722</v>
      </c>
      <c r="I11" s="8">
        <v>28422</v>
      </c>
      <c r="J11" s="8">
        <v>87534</v>
      </c>
      <c r="K11" s="8">
        <v>36097</v>
      </c>
      <c r="L11" s="8">
        <v>23835</v>
      </c>
      <c r="M11" s="8">
        <v>26239</v>
      </c>
      <c r="N11" s="8">
        <v>86171</v>
      </c>
      <c r="O11" s="8">
        <v>53692</v>
      </c>
      <c r="P11" s="8">
        <v>32384</v>
      </c>
      <c r="Q11" s="8">
        <v>0</v>
      </c>
      <c r="R11" s="8">
        <v>86076</v>
      </c>
      <c r="S11" s="8">
        <v>6814</v>
      </c>
      <c r="T11" s="8">
        <v>0</v>
      </c>
      <c r="U11" s="8">
        <v>16737</v>
      </c>
      <c r="V11" s="8">
        <v>23551</v>
      </c>
      <c r="W11" s="8">
        <v>283332</v>
      </c>
      <c r="X11" s="8">
        <v>2560999</v>
      </c>
      <c r="Y11" s="8">
        <v>-2277667</v>
      </c>
      <c r="Z11" s="2">
        <v>-88.94</v>
      </c>
      <c r="AA11" s="6">
        <v>445000</v>
      </c>
    </row>
    <row r="12" spans="1:27" ht="13.5">
      <c r="A12" s="25" t="s">
        <v>39</v>
      </c>
      <c r="B12" s="29"/>
      <c r="C12" s="6">
        <v>1124658</v>
      </c>
      <c r="D12" s="6">
        <v>0</v>
      </c>
      <c r="E12" s="7">
        <v>1055000</v>
      </c>
      <c r="F12" s="8">
        <v>3060000</v>
      </c>
      <c r="G12" s="8">
        <v>63579</v>
      </c>
      <c r="H12" s="8">
        <v>836460</v>
      </c>
      <c r="I12" s="8">
        <v>81423</v>
      </c>
      <c r="J12" s="8">
        <v>981462</v>
      </c>
      <c r="K12" s="8">
        <v>64871</v>
      </c>
      <c r="L12" s="8">
        <v>67025</v>
      </c>
      <c r="M12" s="8">
        <v>64737</v>
      </c>
      <c r="N12" s="8">
        <v>196633</v>
      </c>
      <c r="O12" s="8">
        <v>155797</v>
      </c>
      <c r="P12" s="8">
        <v>149166</v>
      </c>
      <c r="Q12" s="8">
        <v>87544</v>
      </c>
      <c r="R12" s="8">
        <v>392507</v>
      </c>
      <c r="S12" s="8">
        <v>80416</v>
      </c>
      <c r="T12" s="8">
        <v>39044</v>
      </c>
      <c r="U12" s="8">
        <v>77822</v>
      </c>
      <c r="V12" s="8">
        <v>197282</v>
      </c>
      <c r="W12" s="8">
        <v>1767884</v>
      </c>
      <c r="X12" s="8">
        <v>1055001</v>
      </c>
      <c r="Y12" s="8">
        <v>712883</v>
      </c>
      <c r="Z12" s="2">
        <v>67.57</v>
      </c>
      <c r="AA12" s="6">
        <v>3060000</v>
      </c>
    </row>
    <row r="13" spans="1:27" ht="13.5">
      <c r="A13" s="23" t="s">
        <v>40</v>
      </c>
      <c r="B13" s="29"/>
      <c r="C13" s="6">
        <v>3597940</v>
      </c>
      <c r="D13" s="6">
        <v>0</v>
      </c>
      <c r="E13" s="7">
        <v>2800000</v>
      </c>
      <c r="F13" s="8">
        <v>4260000</v>
      </c>
      <c r="G13" s="8">
        <v>359108</v>
      </c>
      <c r="H13" s="8">
        <v>443525</v>
      </c>
      <c r="I13" s="8">
        <v>723510</v>
      </c>
      <c r="J13" s="8">
        <v>1526143</v>
      </c>
      <c r="K13" s="8">
        <v>723773</v>
      </c>
      <c r="L13" s="8">
        <v>-602566</v>
      </c>
      <c r="M13" s="8">
        <v>38284</v>
      </c>
      <c r="N13" s="8">
        <v>159491</v>
      </c>
      <c r="O13" s="8">
        <v>519586</v>
      </c>
      <c r="P13" s="8">
        <v>225153</v>
      </c>
      <c r="Q13" s="8">
        <v>189134</v>
      </c>
      <c r="R13" s="8">
        <v>933873</v>
      </c>
      <c r="S13" s="8">
        <v>319509</v>
      </c>
      <c r="T13" s="8">
        <v>151745</v>
      </c>
      <c r="U13" s="8">
        <v>159086</v>
      </c>
      <c r="V13" s="8">
        <v>630340</v>
      </c>
      <c r="W13" s="8">
        <v>3249847</v>
      </c>
      <c r="X13" s="8">
        <v>2800001</v>
      </c>
      <c r="Y13" s="8">
        <v>449846</v>
      </c>
      <c r="Z13" s="2">
        <v>16.07</v>
      </c>
      <c r="AA13" s="6">
        <v>4260000</v>
      </c>
    </row>
    <row r="14" spans="1:27" ht="13.5">
      <c r="A14" s="23" t="s">
        <v>41</v>
      </c>
      <c r="B14" s="29"/>
      <c r="C14" s="6">
        <v>5224936</v>
      </c>
      <c r="D14" s="6">
        <v>0</v>
      </c>
      <c r="E14" s="7">
        <v>5000000</v>
      </c>
      <c r="F14" s="8">
        <v>7000000</v>
      </c>
      <c r="G14" s="8">
        <v>417703</v>
      </c>
      <c r="H14" s="8">
        <v>463570</v>
      </c>
      <c r="I14" s="8">
        <v>501663</v>
      </c>
      <c r="J14" s="8">
        <v>1382936</v>
      </c>
      <c r="K14" s="8">
        <v>978881</v>
      </c>
      <c r="L14" s="8">
        <v>428317</v>
      </c>
      <c r="M14" s="8">
        <v>49392</v>
      </c>
      <c r="N14" s="8">
        <v>1456590</v>
      </c>
      <c r="O14" s="8">
        <v>655368</v>
      </c>
      <c r="P14" s="8">
        <v>413675</v>
      </c>
      <c r="Q14" s="8">
        <v>488059</v>
      </c>
      <c r="R14" s="8">
        <v>1557102</v>
      </c>
      <c r="S14" s="8">
        <v>489829</v>
      </c>
      <c r="T14" s="8">
        <v>419212</v>
      </c>
      <c r="U14" s="8">
        <v>529903</v>
      </c>
      <c r="V14" s="8">
        <v>1438944</v>
      </c>
      <c r="W14" s="8">
        <v>5835572</v>
      </c>
      <c r="X14" s="8">
        <v>5000002</v>
      </c>
      <c r="Y14" s="8">
        <v>835570</v>
      </c>
      <c r="Z14" s="2">
        <v>16.71</v>
      </c>
      <c r="AA14" s="6">
        <v>7000000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1666250</v>
      </c>
      <c r="D16" s="6">
        <v>0</v>
      </c>
      <c r="E16" s="7">
        <v>610000</v>
      </c>
      <c r="F16" s="8">
        <v>610000</v>
      </c>
      <c r="G16" s="8">
        <v>23542</v>
      </c>
      <c r="H16" s="8">
        <v>33850</v>
      </c>
      <c r="I16" s="8">
        <v>18100</v>
      </c>
      <c r="J16" s="8">
        <v>75492</v>
      </c>
      <c r="K16" s="8">
        <v>26000</v>
      </c>
      <c r="L16" s="8">
        <v>50025</v>
      </c>
      <c r="M16" s="8">
        <v>13850</v>
      </c>
      <c r="N16" s="8">
        <v>89875</v>
      </c>
      <c r="O16" s="8">
        <v>51300</v>
      </c>
      <c r="P16" s="8">
        <v>59150</v>
      </c>
      <c r="Q16" s="8">
        <v>61075</v>
      </c>
      <c r="R16" s="8">
        <v>171525</v>
      </c>
      <c r="S16" s="8">
        <v>38450</v>
      </c>
      <c r="T16" s="8">
        <v>38675</v>
      </c>
      <c r="U16" s="8">
        <v>31470</v>
      </c>
      <c r="V16" s="8">
        <v>108595</v>
      </c>
      <c r="W16" s="8">
        <v>445487</v>
      </c>
      <c r="X16" s="8">
        <v>609999</v>
      </c>
      <c r="Y16" s="8">
        <v>-164512</v>
      </c>
      <c r="Z16" s="2">
        <v>-26.97</v>
      </c>
      <c r="AA16" s="6">
        <v>610000</v>
      </c>
    </row>
    <row r="17" spans="1:27" ht="13.5">
      <c r="A17" s="23" t="s">
        <v>44</v>
      </c>
      <c r="B17" s="29"/>
      <c r="C17" s="6">
        <v>4699395</v>
      </c>
      <c r="D17" s="6">
        <v>0</v>
      </c>
      <c r="E17" s="7">
        <v>5647500</v>
      </c>
      <c r="F17" s="8">
        <v>6000000</v>
      </c>
      <c r="G17" s="8">
        <v>0</v>
      </c>
      <c r="H17" s="8">
        <v>531157</v>
      </c>
      <c r="I17" s="8">
        <v>531660</v>
      </c>
      <c r="J17" s="8">
        <v>1062817</v>
      </c>
      <c r="K17" s="8">
        <v>517355</v>
      </c>
      <c r="L17" s="8">
        <v>533958</v>
      </c>
      <c r="M17" s="8">
        <v>444933</v>
      </c>
      <c r="N17" s="8">
        <v>1496246</v>
      </c>
      <c r="O17" s="8">
        <v>871030</v>
      </c>
      <c r="P17" s="8">
        <v>439280</v>
      </c>
      <c r="Q17" s="8">
        <v>0</v>
      </c>
      <c r="R17" s="8">
        <v>1310310</v>
      </c>
      <c r="S17" s="8">
        <v>481301</v>
      </c>
      <c r="T17" s="8">
        <v>480700</v>
      </c>
      <c r="U17" s="8">
        <v>415475</v>
      </c>
      <c r="V17" s="8">
        <v>1377476</v>
      </c>
      <c r="W17" s="8">
        <v>5246849</v>
      </c>
      <c r="X17" s="8">
        <v>5647503</v>
      </c>
      <c r="Y17" s="8">
        <v>-400654</v>
      </c>
      <c r="Z17" s="2">
        <v>-7.09</v>
      </c>
      <c r="AA17" s="6">
        <v>6000000</v>
      </c>
    </row>
    <row r="18" spans="1:27" ht="13.5">
      <c r="A18" s="25" t="s">
        <v>45</v>
      </c>
      <c r="B18" s="24"/>
      <c r="C18" s="6">
        <v>2623479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146878000</v>
      </c>
      <c r="D19" s="6">
        <v>0</v>
      </c>
      <c r="E19" s="7">
        <v>170641000</v>
      </c>
      <c r="F19" s="8">
        <v>170641000</v>
      </c>
      <c r="G19" s="8">
        <v>66140400</v>
      </c>
      <c r="H19" s="8">
        <v>84410</v>
      </c>
      <c r="I19" s="8">
        <v>42115</v>
      </c>
      <c r="J19" s="8">
        <v>66266925</v>
      </c>
      <c r="K19" s="8">
        <v>1533943</v>
      </c>
      <c r="L19" s="8">
        <v>55962143</v>
      </c>
      <c r="M19" s="8">
        <v>0</v>
      </c>
      <c r="N19" s="8">
        <v>57496086</v>
      </c>
      <c r="O19" s="8">
        <v>1039837</v>
      </c>
      <c r="P19" s="8">
        <v>276466</v>
      </c>
      <c r="Q19" s="8">
        <v>45646437</v>
      </c>
      <c r="R19" s="8">
        <v>46962740</v>
      </c>
      <c r="S19" s="8">
        <v>566302</v>
      </c>
      <c r="T19" s="8">
        <v>312056</v>
      </c>
      <c r="U19" s="8">
        <v>233835</v>
      </c>
      <c r="V19" s="8">
        <v>1112193</v>
      </c>
      <c r="W19" s="8">
        <v>171837944</v>
      </c>
      <c r="X19" s="8">
        <v>170641000</v>
      </c>
      <c r="Y19" s="8">
        <v>1196944</v>
      </c>
      <c r="Z19" s="2">
        <v>0.7</v>
      </c>
      <c r="AA19" s="6">
        <v>170641000</v>
      </c>
    </row>
    <row r="20" spans="1:27" ht="13.5">
      <c r="A20" s="23" t="s">
        <v>47</v>
      </c>
      <c r="B20" s="29"/>
      <c r="C20" s="6">
        <v>2209864</v>
      </c>
      <c r="D20" s="6">
        <v>0</v>
      </c>
      <c r="E20" s="7">
        <v>1315100</v>
      </c>
      <c r="F20" s="26">
        <v>1342900</v>
      </c>
      <c r="G20" s="26">
        <v>48675</v>
      </c>
      <c r="H20" s="26">
        <v>265611</v>
      </c>
      <c r="I20" s="26">
        <v>19999</v>
      </c>
      <c r="J20" s="26">
        <v>334285</v>
      </c>
      <c r="K20" s="26">
        <v>531383</v>
      </c>
      <c r="L20" s="26">
        <v>221245</v>
      </c>
      <c r="M20" s="26">
        <v>-653302</v>
      </c>
      <c r="N20" s="26">
        <v>99326</v>
      </c>
      <c r="O20" s="26">
        <v>48291</v>
      </c>
      <c r="P20" s="26">
        <v>116811</v>
      </c>
      <c r="Q20" s="26">
        <v>217522</v>
      </c>
      <c r="R20" s="26">
        <v>382624</v>
      </c>
      <c r="S20" s="26">
        <v>50277</v>
      </c>
      <c r="T20" s="26">
        <v>22913</v>
      </c>
      <c r="U20" s="26">
        <v>156507</v>
      </c>
      <c r="V20" s="26">
        <v>229697</v>
      </c>
      <c r="W20" s="26">
        <v>1045932</v>
      </c>
      <c r="X20" s="26">
        <v>1315100</v>
      </c>
      <c r="Y20" s="26">
        <v>-269168</v>
      </c>
      <c r="Z20" s="27">
        <v>-20.47</v>
      </c>
      <c r="AA20" s="28">
        <v>1342900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245094723</v>
      </c>
      <c r="D22" s="33">
        <f>SUM(D5:D21)</f>
        <v>0</v>
      </c>
      <c r="E22" s="34">
        <f t="shared" si="0"/>
        <v>280117600</v>
      </c>
      <c r="F22" s="35">
        <f t="shared" si="0"/>
        <v>285222900</v>
      </c>
      <c r="G22" s="35">
        <f t="shared" si="0"/>
        <v>73668491</v>
      </c>
      <c r="H22" s="35">
        <f t="shared" si="0"/>
        <v>9658875</v>
      </c>
      <c r="I22" s="35">
        <f t="shared" si="0"/>
        <v>8295837</v>
      </c>
      <c r="J22" s="35">
        <f t="shared" si="0"/>
        <v>91623203</v>
      </c>
      <c r="K22" s="35">
        <f t="shared" si="0"/>
        <v>11622391</v>
      </c>
      <c r="L22" s="35">
        <f t="shared" si="0"/>
        <v>63452379</v>
      </c>
      <c r="M22" s="35">
        <f t="shared" si="0"/>
        <v>7140917</v>
      </c>
      <c r="N22" s="35">
        <f t="shared" si="0"/>
        <v>82215687</v>
      </c>
      <c r="O22" s="35">
        <f t="shared" si="0"/>
        <v>11446726</v>
      </c>
      <c r="P22" s="35">
        <f t="shared" si="0"/>
        <v>8829856</v>
      </c>
      <c r="Q22" s="35">
        <f t="shared" si="0"/>
        <v>52278634</v>
      </c>
      <c r="R22" s="35">
        <f t="shared" si="0"/>
        <v>72555216</v>
      </c>
      <c r="S22" s="35">
        <f t="shared" si="0"/>
        <v>9547583</v>
      </c>
      <c r="T22" s="35">
        <f t="shared" si="0"/>
        <v>7574490</v>
      </c>
      <c r="U22" s="35">
        <f t="shared" si="0"/>
        <v>5134210</v>
      </c>
      <c r="V22" s="35">
        <f t="shared" si="0"/>
        <v>22256283</v>
      </c>
      <c r="W22" s="35">
        <f t="shared" si="0"/>
        <v>268650389</v>
      </c>
      <c r="X22" s="35">
        <f t="shared" si="0"/>
        <v>280117607</v>
      </c>
      <c r="Y22" s="35">
        <f t="shared" si="0"/>
        <v>-11467218</v>
      </c>
      <c r="Z22" s="36">
        <f>+IF(X22&lt;&gt;0,+(Y22/X22)*100,0)</f>
        <v>-4.093715537131517</v>
      </c>
      <c r="AA22" s="33">
        <f>SUM(AA5:AA21)</f>
        <v>285222900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87145982</v>
      </c>
      <c r="D25" s="6">
        <v>0</v>
      </c>
      <c r="E25" s="7">
        <v>97177379</v>
      </c>
      <c r="F25" s="8">
        <v>93608856</v>
      </c>
      <c r="G25" s="8">
        <v>6940887</v>
      </c>
      <c r="H25" s="8">
        <v>6936902</v>
      </c>
      <c r="I25" s="8">
        <v>6987630</v>
      </c>
      <c r="J25" s="8">
        <v>20865419</v>
      </c>
      <c r="K25" s="8">
        <v>7120033</v>
      </c>
      <c r="L25" s="8">
        <v>7070678</v>
      </c>
      <c r="M25" s="8">
        <v>11317000</v>
      </c>
      <c r="N25" s="8">
        <v>25507711</v>
      </c>
      <c r="O25" s="8">
        <v>7289270</v>
      </c>
      <c r="P25" s="8">
        <v>6897452</v>
      </c>
      <c r="Q25" s="8">
        <v>7699167</v>
      </c>
      <c r="R25" s="8">
        <v>21885889</v>
      </c>
      <c r="S25" s="8">
        <v>10748931</v>
      </c>
      <c r="T25" s="8">
        <v>6546343</v>
      </c>
      <c r="U25" s="8">
        <v>7998666</v>
      </c>
      <c r="V25" s="8">
        <v>25293940</v>
      </c>
      <c r="W25" s="8">
        <v>93552959</v>
      </c>
      <c r="X25" s="8">
        <v>97177381</v>
      </c>
      <c r="Y25" s="8">
        <v>-3624422</v>
      </c>
      <c r="Z25" s="2">
        <v>-3.73</v>
      </c>
      <c r="AA25" s="6">
        <v>93608856</v>
      </c>
    </row>
    <row r="26" spans="1:27" ht="13.5">
      <c r="A26" s="25" t="s">
        <v>52</v>
      </c>
      <c r="B26" s="24"/>
      <c r="C26" s="6">
        <v>16036758</v>
      </c>
      <c r="D26" s="6">
        <v>0</v>
      </c>
      <c r="E26" s="7">
        <v>16273458</v>
      </c>
      <c r="F26" s="8">
        <v>17589853</v>
      </c>
      <c r="G26" s="8">
        <v>1930878</v>
      </c>
      <c r="H26" s="8">
        <v>1324354</v>
      </c>
      <c r="I26" s="8">
        <v>1518831</v>
      </c>
      <c r="J26" s="8">
        <v>4774063</v>
      </c>
      <c r="K26" s="8">
        <v>1348970</v>
      </c>
      <c r="L26" s="8">
        <v>1342553</v>
      </c>
      <c r="M26" s="8">
        <v>1331271</v>
      </c>
      <c r="N26" s="8">
        <v>4022794</v>
      </c>
      <c r="O26" s="8">
        <v>1372856</v>
      </c>
      <c r="P26" s="8">
        <v>1337799</v>
      </c>
      <c r="Q26" s="8">
        <v>1342530</v>
      </c>
      <c r="R26" s="8">
        <v>4053185</v>
      </c>
      <c r="S26" s="8">
        <v>2046517</v>
      </c>
      <c r="T26" s="8">
        <v>1540497</v>
      </c>
      <c r="U26" s="8">
        <v>1467843</v>
      </c>
      <c r="V26" s="8">
        <v>5054857</v>
      </c>
      <c r="W26" s="8">
        <v>17904899</v>
      </c>
      <c r="X26" s="8">
        <v>16273458</v>
      </c>
      <c r="Y26" s="8">
        <v>1631441</v>
      </c>
      <c r="Z26" s="2">
        <v>10.03</v>
      </c>
      <c r="AA26" s="6">
        <v>17589853</v>
      </c>
    </row>
    <row r="27" spans="1:27" ht="13.5">
      <c r="A27" s="25" t="s">
        <v>53</v>
      </c>
      <c r="B27" s="24"/>
      <c r="C27" s="6">
        <v>10244663</v>
      </c>
      <c r="D27" s="6">
        <v>0</v>
      </c>
      <c r="E27" s="7">
        <v>3000000</v>
      </c>
      <c r="F27" s="8">
        <v>11000000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3000002</v>
      </c>
      <c r="Y27" s="8">
        <v>-3000002</v>
      </c>
      <c r="Z27" s="2">
        <v>-100</v>
      </c>
      <c r="AA27" s="6">
        <v>11000000</v>
      </c>
    </row>
    <row r="28" spans="1:27" ht="13.5">
      <c r="A28" s="25" t="s">
        <v>54</v>
      </c>
      <c r="B28" s="24"/>
      <c r="C28" s="6">
        <v>32828403</v>
      </c>
      <c r="D28" s="6">
        <v>0</v>
      </c>
      <c r="E28" s="7">
        <v>35000000</v>
      </c>
      <c r="F28" s="8">
        <v>33500000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34999999</v>
      </c>
      <c r="Y28" s="8">
        <v>-34999999</v>
      </c>
      <c r="Z28" s="2">
        <v>-100</v>
      </c>
      <c r="AA28" s="6">
        <v>33500000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48014426</v>
      </c>
      <c r="D30" s="6">
        <v>0</v>
      </c>
      <c r="E30" s="7">
        <v>47000000</v>
      </c>
      <c r="F30" s="8">
        <v>54300000</v>
      </c>
      <c r="G30" s="8">
        <v>5634718</v>
      </c>
      <c r="H30" s="8">
        <v>6018404</v>
      </c>
      <c r="I30" s="8">
        <v>4593875</v>
      </c>
      <c r="J30" s="8">
        <v>16246997</v>
      </c>
      <c r="K30" s="8">
        <v>4590009</v>
      </c>
      <c r="L30" s="8">
        <v>-860228</v>
      </c>
      <c r="M30" s="8">
        <v>7853815</v>
      </c>
      <c r="N30" s="8">
        <v>11583596</v>
      </c>
      <c r="O30" s="8">
        <v>3677571</v>
      </c>
      <c r="P30" s="8">
        <v>4027693</v>
      </c>
      <c r="Q30" s="8">
        <v>48707</v>
      </c>
      <c r="R30" s="8">
        <v>7753971</v>
      </c>
      <c r="S30" s="8">
        <v>7078623</v>
      </c>
      <c r="T30" s="8">
        <v>46158</v>
      </c>
      <c r="U30" s="8">
        <v>8452769</v>
      </c>
      <c r="V30" s="8">
        <v>15577550</v>
      </c>
      <c r="W30" s="8">
        <v>51162114</v>
      </c>
      <c r="X30" s="8">
        <v>46999999</v>
      </c>
      <c r="Y30" s="8">
        <v>4162115</v>
      </c>
      <c r="Z30" s="2">
        <v>8.86</v>
      </c>
      <c r="AA30" s="6">
        <v>54300000</v>
      </c>
    </row>
    <row r="31" spans="1:27" ht="13.5">
      <c r="A31" s="25" t="s">
        <v>57</v>
      </c>
      <c r="B31" s="24"/>
      <c r="C31" s="6">
        <v>1676717</v>
      </c>
      <c r="D31" s="6">
        <v>0</v>
      </c>
      <c r="E31" s="7">
        <v>3013200</v>
      </c>
      <c r="F31" s="8">
        <v>1732000</v>
      </c>
      <c r="G31" s="8">
        <v>290364</v>
      </c>
      <c r="H31" s="8">
        <v>136076</v>
      </c>
      <c r="I31" s="8">
        <v>130344</v>
      </c>
      <c r="J31" s="8">
        <v>556784</v>
      </c>
      <c r="K31" s="8">
        <v>141269</v>
      </c>
      <c r="L31" s="8">
        <v>180168</v>
      </c>
      <c r="M31" s="8">
        <v>3260</v>
      </c>
      <c r="N31" s="8">
        <v>324697</v>
      </c>
      <c r="O31" s="8">
        <v>176403</v>
      </c>
      <c r="P31" s="8">
        <v>221132</v>
      </c>
      <c r="Q31" s="8">
        <v>122884</v>
      </c>
      <c r="R31" s="8">
        <v>520419</v>
      </c>
      <c r="S31" s="8">
        <v>135684</v>
      </c>
      <c r="T31" s="8">
        <v>66601</v>
      </c>
      <c r="U31" s="8">
        <v>83006</v>
      </c>
      <c r="V31" s="8">
        <v>285291</v>
      </c>
      <c r="W31" s="8">
        <v>1687191</v>
      </c>
      <c r="X31" s="8">
        <v>3013201</v>
      </c>
      <c r="Y31" s="8">
        <v>-1326010</v>
      </c>
      <c r="Z31" s="2">
        <v>-44.01</v>
      </c>
      <c r="AA31" s="6">
        <v>1732000</v>
      </c>
    </row>
    <row r="32" spans="1:27" ht="13.5">
      <c r="A32" s="25" t="s">
        <v>58</v>
      </c>
      <c r="B32" s="24"/>
      <c r="C32" s="6">
        <v>9800276</v>
      </c>
      <c r="D32" s="6">
        <v>0</v>
      </c>
      <c r="E32" s="7">
        <v>8700000</v>
      </c>
      <c r="F32" s="8">
        <v>19504767</v>
      </c>
      <c r="G32" s="8">
        <v>965946</v>
      </c>
      <c r="H32" s="8">
        <v>871945</v>
      </c>
      <c r="I32" s="8">
        <v>866821</v>
      </c>
      <c r="J32" s="8">
        <v>2704712</v>
      </c>
      <c r="K32" s="8">
        <v>866821</v>
      </c>
      <c r="L32" s="8">
        <v>0</v>
      </c>
      <c r="M32" s="8">
        <v>1674744</v>
      </c>
      <c r="N32" s="8">
        <v>2541565</v>
      </c>
      <c r="O32" s="8">
        <v>1041282</v>
      </c>
      <c r="P32" s="8">
        <v>1073483</v>
      </c>
      <c r="Q32" s="8">
        <v>1120397</v>
      </c>
      <c r="R32" s="8">
        <v>3235162</v>
      </c>
      <c r="S32" s="8">
        <v>1101661</v>
      </c>
      <c r="T32" s="8">
        <v>1245593</v>
      </c>
      <c r="U32" s="8">
        <v>622331</v>
      </c>
      <c r="V32" s="8">
        <v>2969585</v>
      </c>
      <c r="W32" s="8">
        <v>11451024</v>
      </c>
      <c r="X32" s="8">
        <v>8699999</v>
      </c>
      <c r="Y32" s="8">
        <v>2751025</v>
      </c>
      <c r="Z32" s="2">
        <v>31.62</v>
      </c>
      <c r="AA32" s="6">
        <v>19504767</v>
      </c>
    </row>
    <row r="33" spans="1:27" ht="13.5">
      <c r="A33" s="25" t="s">
        <v>59</v>
      </c>
      <c r="B33" s="24"/>
      <c r="C33" s="6">
        <v>2287145</v>
      </c>
      <c r="D33" s="6">
        <v>0</v>
      </c>
      <c r="E33" s="7">
        <v>9600000</v>
      </c>
      <c r="F33" s="8">
        <v>1940000</v>
      </c>
      <c r="G33" s="8">
        <v>0</v>
      </c>
      <c r="H33" s="8">
        <v>53073</v>
      </c>
      <c r="I33" s="8">
        <v>54501</v>
      </c>
      <c r="J33" s="8">
        <v>107574</v>
      </c>
      <c r="K33" s="8">
        <v>54501</v>
      </c>
      <c r="L33" s="8">
        <v>-54501</v>
      </c>
      <c r="M33" s="8">
        <v>164239</v>
      </c>
      <c r="N33" s="8">
        <v>164239</v>
      </c>
      <c r="O33" s="8">
        <v>731127</v>
      </c>
      <c r="P33" s="8">
        <v>141177</v>
      </c>
      <c r="Q33" s="8">
        <v>176775</v>
      </c>
      <c r="R33" s="8">
        <v>1049079</v>
      </c>
      <c r="S33" s="8">
        <v>190115</v>
      </c>
      <c r="T33" s="8">
        <v>87407</v>
      </c>
      <c r="U33" s="8">
        <v>192654</v>
      </c>
      <c r="V33" s="8">
        <v>470176</v>
      </c>
      <c r="W33" s="8">
        <v>1791068</v>
      </c>
      <c r="X33" s="8">
        <v>9600001</v>
      </c>
      <c r="Y33" s="8">
        <v>-7808933</v>
      </c>
      <c r="Z33" s="2">
        <v>-81.34</v>
      </c>
      <c r="AA33" s="6">
        <v>1940000</v>
      </c>
    </row>
    <row r="34" spans="1:27" ht="13.5">
      <c r="A34" s="25" t="s">
        <v>60</v>
      </c>
      <c r="B34" s="24"/>
      <c r="C34" s="6">
        <v>58640409</v>
      </c>
      <c r="D34" s="6">
        <v>0</v>
      </c>
      <c r="E34" s="7">
        <v>71732800</v>
      </c>
      <c r="F34" s="8">
        <v>71611246</v>
      </c>
      <c r="G34" s="8">
        <v>3938397</v>
      </c>
      <c r="H34" s="8">
        <v>6281906</v>
      </c>
      <c r="I34" s="8">
        <v>7094736</v>
      </c>
      <c r="J34" s="8">
        <v>17315039</v>
      </c>
      <c r="K34" s="8">
        <v>6187623</v>
      </c>
      <c r="L34" s="8">
        <v>7289204</v>
      </c>
      <c r="M34" s="8">
        <v>6273978</v>
      </c>
      <c r="N34" s="8">
        <v>19750805</v>
      </c>
      <c r="O34" s="8">
        <v>6483711</v>
      </c>
      <c r="P34" s="8">
        <v>6242263</v>
      </c>
      <c r="Q34" s="8">
        <v>6841082</v>
      </c>
      <c r="R34" s="8">
        <v>19567056</v>
      </c>
      <c r="S34" s="8">
        <v>6572456</v>
      </c>
      <c r="T34" s="8">
        <v>6425053</v>
      </c>
      <c r="U34" s="8">
        <v>9963215</v>
      </c>
      <c r="V34" s="8">
        <v>22960724</v>
      </c>
      <c r="W34" s="8">
        <v>79593624</v>
      </c>
      <c r="X34" s="8">
        <v>71732798</v>
      </c>
      <c r="Y34" s="8">
        <v>7860826</v>
      </c>
      <c r="Z34" s="2">
        <v>10.96</v>
      </c>
      <c r="AA34" s="6">
        <v>71611246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266674779</v>
      </c>
      <c r="D36" s="33">
        <f>SUM(D25:D35)</f>
        <v>0</v>
      </c>
      <c r="E36" s="34">
        <f t="shared" si="1"/>
        <v>291496837</v>
      </c>
      <c r="F36" s="35">
        <f t="shared" si="1"/>
        <v>304786722</v>
      </c>
      <c r="G36" s="35">
        <f t="shared" si="1"/>
        <v>19701190</v>
      </c>
      <c r="H36" s="35">
        <f t="shared" si="1"/>
        <v>21622660</v>
      </c>
      <c r="I36" s="35">
        <f t="shared" si="1"/>
        <v>21246738</v>
      </c>
      <c r="J36" s="35">
        <f t="shared" si="1"/>
        <v>62570588</v>
      </c>
      <c r="K36" s="35">
        <f t="shared" si="1"/>
        <v>20309226</v>
      </c>
      <c r="L36" s="35">
        <f t="shared" si="1"/>
        <v>14967874</v>
      </c>
      <c r="M36" s="35">
        <f t="shared" si="1"/>
        <v>28618307</v>
      </c>
      <c r="N36" s="35">
        <f t="shared" si="1"/>
        <v>63895407</v>
      </c>
      <c r="O36" s="35">
        <f t="shared" si="1"/>
        <v>20772220</v>
      </c>
      <c r="P36" s="35">
        <f t="shared" si="1"/>
        <v>19940999</v>
      </c>
      <c r="Q36" s="35">
        <f t="shared" si="1"/>
        <v>17351542</v>
      </c>
      <c r="R36" s="35">
        <f t="shared" si="1"/>
        <v>58064761</v>
      </c>
      <c r="S36" s="35">
        <f t="shared" si="1"/>
        <v>27873987</v>
      </c>
      <c r="T36" s="35">
        <f t="shared" si="1"/>
        <v>15957652</v>
      </c>
      <c r="U36" s="35">
        <f t="shared" si="1"/>
        <v>28780484</v>
      </c>
      <c r="V36" s="35">
        <f t="shared" si="1"/>
        <v>72612123</v>
      </c>
      <c r="W36" s="35">
        <f t="shared" si="1"/>
        <v>257142879</v>
      </c>
      <c r="X36" s="35">
        <f t="shared" si="1"/>
        <v>291496838</v>
      </c>
      <c r="Y36" s="35">
        <f t="shared" si="1"/>
        <v>-34353959</v>
      </c>
      <c r="Z36" s="36">
        <f>+IF(X36&lt;&gt;0,+(Y36/X36)*100,0)</f>
        <v>-11.785362488220198</v>
      </c>
      <c r="AA36" s="33">
        <f>SUM(AA25:AA35)</f>
        <v>304786722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-21580056</v>
      </c>
      <c r="D38" s="46">
        <f>+D22-D36</f>
        <v>0</v>
      </c>
      <c r="E38" s="47">
        <f t="shared" si="2"/>
        <v>-11379237</v>
      </c>
      <c r="F38" s="48">
        <f t="shared" si="2"/>
        <v>-19563822</v>
      </c>
      <c r="G38" s="48">
        <f t="shared" si="2"/>
        <v>53967301</v>
      </c>
      <c r="H38" s="48">
        <f t="shared" si="2"/>
        <v>-11963785</v>
      </c>
      <c r="I38" s="48">
        <f t="shared" si="2"/>
        <v>-12950901</v>
      </c>
      <c r="J38" s="48">
        <f t="shared" si="2"/>
        <v>29052615</v>
      </c>
      <c r="K38" s="48">
        <f t="shared" si="2"/>
        <v>-8686835</v>
      </c>
      <c r="L38" s="48">
        <f t="shared" si="2"/>
        <v>48484505</v>
      </c>
      <c r="M38" s="48">
        <f t="shared" si="2"/>
        <v>-21477390</v>
      </c>
      <c r="N38" s="48">
        <f t="shared" si="2"/>
        <v>18320280</v>
      </c>
      <c r="O38" s="48">
        <f t="shared" si="2"/>
        <v>-9325494</v>
      </c>
      <c r="P38" s="48">
        <f t="shared" si="2"/>
        <v>-11111143</v>
      </c>
      <c r="Q38" s="48">
        <f t="shared" si="2"/>
        <v>34927092</v>
      </c>
      <c r="R38" s="48">
        <f t="shared" si="2"/>
        <v>14490455</v>
      </c>
      <c r="S38" s="48">
        <f t="shared" si="2"/>
        <v>-18326404</v>
      </c>
      <c r="T38" s="48">
        <f t="shared" si="2"/>
        <v>-8383162</v>
      </c>
      <c r="U38" s="48">
        <f t="shared" si="2"/>
        <v>-23646274</v>
      </c>
      <c r="V38" s="48">
        <f t="shared" si="2"/>
        <v>-50355840</v>
      </c>
      <c r="W38" s="48">
        <f t="shared" si="2"/>
        <v>11507510</v>
      </c>
      <c r="X38" s="48">
        <f>IF(F22=F36,0,X22-X36)</f>
        <v>-11379231</v>
      </c>
      <c r="Y38" s="48">
        <f t="shared" si="2"/>
        <v>22886741</v>
      </c>
      <c r="Z38" s="49">
        <f>+IF(X38&lt;&gt;0,+(Y38/X38)*100,0)</f>
        <v>-201.12730816344268</v>
      </c>
      <c r="AA38" s="46">
        <f>+AA22-AA36</f>
        <v>-19563822</v>
      </c>
    </row>
    <row r="39" spans="1:27" ht="13.5">
      <c r="A39" s="23" t="s">
        <v>64</v>
      </c>
      <c r="B39" s="29"/>
      <c r="C39" s="6">
        <v>44722631</v>
      </c>
      <c r="D39" s="6">
        <v>0</v>
      </c>
      <c r="E39" s="7">
        <v>50840000</v>
      </c>
      <c r="F39" s="8">
        <v>59713370</v>
      </c>
      <c r="G39" s="8">
        <v>0</v>
      </c>
      <c r="H39" s="8">
        <v>0</v>
      </c>
      <c r="I39" s="8">
        <v>104080</v>
      </c>
      <c r="J39" s="8">
        <v>104080</v>
      </c>
      <c r="K39" s="8">
        <v>0</v>
      </c>
      <c r="L39" s="8">
        <v>3111618</v>
      </c>
      <c r="M39" s="8">
        <v>0</v>
      </c>
      <c r="N39" s="8">
        <v>3111618</v>
      </c>
      <c r="O39" s="8">
        <v>0</v>
      </c>
      <c r="P39" s="8">
        <v>20210600</v>
      </c>
      <c r="Q39" s="8">
        <v>8111354</v>
      </c>
      <c r="R39" s="8">
        <v>28321954</v>
      </c>
      <c r="S39" s="8">
        <v>6281312</v>
      </c>
      <c r="T39" s="8">
        <v>7037536</v>
      </c>
      <c r="U39" s="8">
        <v>3526916</v>
      </c>
      <c r="V39" s="8">
        <v>16845764</v>
      </c>
      <c r="W39" s="8">
        <v>48383416</v>
      </c>
      <c r="X39" s="8">
        <v>50839999</v>
      </c>
      <c r="Y39" s="8">
        <v>-2456583</v>
      </c>
      <c r="Z39" s="2">
        <v>-4.83</v>
      </c>
      <c r="AA39" s="6">
        <v>59713370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23142575</v>
      </c>
      <c r="D42" s="55">
        <f>SUM(D38:D41)</f>
        <v>0</v>
      </c>
      <c r="E42" s="56">
        <f t="shared" si="3"/>
        <v>39460763</v>
      </c>
      <c r="F42" s="57">
        <f t="shared" si="3"/>
        <v>40149548</v>
      </c>
      <c r="G42" s="57">
        <f t="shared" si="3"/>
        <v>53967301</v>
      </c>
      <c r="H42" s="57">
        <f t="shared" si="3"/>
        <v>-11963785</v>
      </c>
      <c r="I42" s="57">
        <f t="shared" si="3"/>
        <v>-12846821</v>
      </c>
      <c r="J42" s="57">
        <f t="shared" si="3"/>
        <v>29156695</v>
      </c>
      <c r="K42" s="57">
        <f t="shared" si="3"/>
        <v>-8686835</v>
      </c>
      <c r="L42" s="57">
        <f t="shared" si="3"/>
        <v>51596123</v>
      </c>
      <c r="M42" s="57">
        <f t="shared" si="3"/>
        <v>-21477390</v>
      </c>
      <c r="N42" s="57">
        <f t="shared" si="3"/>
        <v>21431898</v>
      </c>
      <c r="O42" s="57">
        <f t="shared" si="3"/>
        <v>-9325494</v>
      </c>
      <c r="P42" s="57">
        <f t="shared" si="3"/>
        <v>9099457</v>
      </c>
      <c r="Q42" s="57">
        <f t="shared" si="3"/>
        <v>43038446</v>
      </c>
      <c r="R42" s="57">
        <f t="shared" si="3"/>
        <v>42812409</v>
      </c>
      <c r="S42" s="57">
        <f t="shared" si="3"/>
        <v>-12045092</v>
      </c>
      <c r="T42" s="57">
        <f t="shared" si="3"/>
        <v>-1345626</v>
      </c>
      <c r="U42" s="57">
        <f t="shared" si="3"/>
        <v>-20119358</v>
      </c>
      <c r="V42" s="57">
        <f t="shared" si="3"/>
        <v>-33510076</v>
      </c>
      <c r="W42" s="57">
        <f t="shared" si="3"/>
        <v>59890926</v>
      </c>
      <c r="X42" s="57">
        <f t="shared" si="3"/>
        <v>39460768</v>
      </c>
      <c r="Y42" s="57">
        <f t="shared" si="3"/>
        <v>20430158</v>
      </c>
      <c r="Z42" s="58">
        <f>+IF(X42&lt;&gt;0,+(Y42/X42)*100,0)</f>
        <v>51.7733410561092</v>
      </c>
      <c r="AA42" s="55">
        <f>SUM(AA38:AA41)</f>
        <v>40149548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23142575</v>
      </c>
      <c r="D44" s="63">
        <f>+D42-D43</f>
        <v>0</v>
      </c>
      <c r="E44" s="64">
        <f t="shared" si="4"/>
        <v>39460763</v>
      </c>
      <c r="F44" s="65">
        <f t="shared" si="4"/>
        <v>40149548</v>
      </c>
      <c r="G44" s="65">
        <f t="shared" si="4"/>
        <v>53967301</v>
      </c>
      <c r="H44" s="65">
        <f t="shared" si="4"/>
        <v>-11963785</v>
      </c>
      <c r="I44" s="65">
        <f t="shared" si="4"/>
        <v>-12846821</v>
      </c>
      <c r="J44" s="65">
        <f t="shared" si="4"/>
        <v>29156695</v>
      </c>
      <c r="K44" s="65">
        <f t="shared" si="4"/>
        <v>-8686835</v>
      </c>
      <c r="L44" s="65">
        <f t="shared" si="4"/>
        <v>51596123</v>
      </c>
      <c r="M44" s="65">
        <f t="shared" si="4"/>
        <v>-21477390</v>
      </c>
      <c r="N44" s="65">
        <f t="shared" si="4"/>
        <v>21431898</v>
      </c>
      <c r="O44" s="65">
        <f t="shared" si="4"/>
        <v>-9325494</v>
      </c>
      <c r="P44" s="65">
        <f t="shared" si="4"/>
        <v>9099457</v>
      </c>
      <c r="Q44" s="65">
        <f t="shared" si="4"/>
        <v>43038446</v>
      </c>
      <c r="R44" s="65">
        <f t="shared" si="4"/>
        <v>42812409</v>
      </c>
      <c r="S44" s="65">
        <f t="shared" si="4"/>
        <v>-12045092</v>
      </c>
      <c r="T44" s="65">
        <f t="shared" si="4"/>
        <v>-1345626</v>
      </c>
      <c r="U44" s="65">
        <f t="shared" si="4"/>
        <v>-20119358</v>
      </c>
      <c r="V44" s="65">
        <f t="shared" si="4"/>
        <v>-33510076</v>
      </c>
      <c r="W44" s="65">
        <f t="shared" si="4"/>
        <v>59890926</v>
      </c>
      <c r="X44" s="65">
        <f t="shared" si="4"/>
        <v>39460768</v>
      </c>
      <c r="Y44" s="65">
        <f t="shared" si="4"/>
        <v>20430158</v>
      </c>
      <c r="Z44" s="66">
        <f>+IF(X44&lt;&gt;0,+(Y44/X44)*100,0)</f>
        <v>51.7733410561092</v>
      </c>
      <c r="AA44" s="63">
        <f>+AA42-AA43</f>
        <v>40149548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23142575</v>
      </c>
      <c r="D46" s="55">
        <f>SUM(D44:D45)</f>
        <v>0</v>
      </c>
      <c r="E46" s="56">
        <f t="shared" si="5"/>
        <v>39460763</v>
      </c>
      <c r="F46" s="57">
        <f t="shared" si="5"/>
        <v>40149548</v>
      </c>
      <c r="G46" s="57">
        <f t="shared" si="5"/>
        <v>53967301</v>
      </c>
      <c r="H46" s="57">
        <f t="shared" si="5"/>
        <v>-11963785</v>
      </c>
      <c r="I46" s="57">
        <f t="shared" si="5"/>
        <v>-12846821</v>
      </c>
      <c r="J46" s="57">
        <f t="shared" si="5"/>
        <v>29156695</v>
      </c>
      <c r="K46" s="57">
        <f t="shared" si="5"/>
        <v>-8686835</v>
      </c>
      <c r="L46" s="57">
        <f t="shared" si="5"/>
        <v>51596123</v>
      </c>
      <c r="M46" s="57">
        <f t="shared" si="5"/>
        <v>-21477390</v>
      </c>
      <c r="N46" s="57">
        <f t="shared" si="5"/>
        <v>21431898</v>
      </c>
      <c r="O46" s="57">
        <f t="shared" si="5"/>
        <v>-9325494</v>
      </c>
      <c r="P46" s="57">
        <f t="shared" si="5"/>
        <v>9099457</v>
      </c>
      <c r="Q46" s="57">
        <f t="shared" si="5"/>
        <v>43038446</v>
      </c>
      <c r="R46" s="57">
        <f t="shared" si="5"/>
        <v>42812409</v>
      </c>
      <c r="S46" s="57">
        <f t="shared" si="5"/>
        <v>-12045092</v>
      </c>
      <c r="T46" s="57">
        <f t="shared" si="5"/>
        <v>-1345626</v>
      </c>
      <c r="U46" s="57">
        <f t="shared" si="5"/>
        <v>-20119358</v>
      </c>
      <c r="V46" s="57">
        <f t="shared" si="5"/>
        <v>-33510076</v>
      </c>
      <c r="W46" s="57">
        <f t="shared" si="5"/>
        <v>59890926</v>
      </c>
      <c r="X46" s="57">
        <f t="shared" si="5"/>
        <v>39460768</v>
      </c>
      <c r="Y46" s="57">
        <f t="shared" si="5"/>
        <v>20430158</v>
      </c>
      <c r="Z46" s="58">
        <f>+IF(X46&lt;&gt;0,+(Y46/X46)*100,0)</f>
        <v>51.7733410561092</v>
      </c>
      <c r="AA46" s="55">
        <f>SUM(AA44:AA45)</f>
        <v>40149548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23142575</v>
      </c>
      <c r="D48" s="71">
        <f>SUM(D46:D47)</f>
        <v>0</v>
      </c>
      <c r="E48" s="72">
        <f t="shared" si="6"/>
        <v>39460763</v>
      </c>
      <c r="F48" s="73">
        <f t="shared" si="6"/>
        <v>40149548</v>
      </c>
      <c r="G48" s="73">
        <f t="shared" si="6"/>
        <v>53967301</v>
      </c>
      <c r="H48" s="74">
        <f t="shared" si="6"/>
        <v>-11963785</v>
      </c>
      <c r="I48" s="74">
        <f t="shared" si="6"/>
        <v>-12846821</v>
      </c>
      <c r="J48" s="74">
        <f t="shared" si="6"/>
        <v>29156695</v>
      </c>
      <c r="K48" s="74">
        <f t="shared" si="6"/>
        <v>-8686835</v>
      </c>
      <c r="L48" s="74">
        <f t="shared" si="6"/>
        <v>51596123</v>
      </c>
      <c r="M48" s="73">
        <f t="shared" si="6"/>
        <v>-21477390</v>
      </c>
      <c r="N48" s="73">
        <f t="shared" si="6"/>
        <v>21431898</v>
      </c>
      <c r="O48" s="74">
        <f t="shared" si="6"/>
        <v>-9325494</v>
      </c>
      <c r="P48" s="74">
        <f t="shared" si="6"/>
        <v>9099457</v>
      </c>
      <c r="Q48" s="74">
        <f t="shared" si="6"/>
        <v>43038446</v>
      </c>
      <c r="R48" s="74">
        <f t="shared" si="6"/>
        <v>42812409</v>
      </c>
      <c r="S48" s="74">
        <f t="shared" si="6"/>
        <v>-12045092</v>
      </c>
      <c r="T48" s="73">
        <f t="shared" si="6"/>
        <v>-1345626</v>
      </c>
      <c r="U48" s="73">
        <f t="shared" si="6"/>
        <v>-20119358</v>
      </c>
      <c r="V48" s="74">
        <f t="shared" si="6"/>
        <v>-33510076</v>
      </c>
      <c r="W48" s="74">
        <f t="shared" si="6"/>
        <v>59890926</v>
      </c>
      <c r="X48" s="74">
        <f t="shared" si="6"/>
        <v>39460768</v>
      </c>
      <c r="Y48" s="74">
        <f t="shared" si="6"/>
        <v>20430158</v>
      </c>
      <c r="Z48" s="75">
        <f>+IF(X48&lt;&gt;0,+(Y48/X48)*100,0)</f>
        <v>51.7733410561092</v>
      </c>
      <c r="AA48" s="76">
        <f>SUM(AA46:AA47)</f>
        <v>40149548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15204926</v>
      </c>
      <c r="F5" s="8">
        <v>15204926</v>
      </c>
      <c r="G5" s="8">
        <v>2404699</v>
      </c>
      <c r="H5" s="8">
        <v>2475993</v>
      </c>
      <c r="I5" s="8">
        <v>4437869</v>
      </c>
      <c r="J5" s="8">
        <v>9318561</v>
      </c>
      <c r="K5" s="8">
        <v>1489651</v>
      </c>
      <c r="L5" s="8">
        <v>2283620</v>
      </c>
      <c r="M5" s="8">
        <v>2066914</v>
      </c>
      <c r="N5" s="8">
        <v>5840185</v>
      </c>
      <c r="O5" s="8">
        <v>2357088</v>
      </c>
      <c r="P5" s="8">
        <v>2410025</v>
      </c>
      <c r="Q5" s="8">
        <v>27483557</v>
      </c>
      <c r="R5" s="8">
        <v>32250670</v>
      </c>
      <c r="S5" s="8">
        <v>1850241</v>
      </c>
      <c r="T5" s="8">
        <v>2423389</v>
      </c>
      <c r="U5" s="8">
        <v>4394755</v>
      </c>
      <c r="V5" s="8">
        <v>8668385</v>
      </c>
      <c r="W5" s="8">
        <v>56077801</v>
      </c>
      <c r="X5" s="8">
        <v>15204926</v>
      </c>
      <c r="Y5" s="8">
        <v>40872875</v>
      </c>
      <c r="Z5" s="2">
        <v>268.81</v>
      </c>
      <c r="AA5" s="6">
        <v>15204926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47093133</v>
      </c>
      <c r="F7" s="8">
        <v>47093133</v>
      </c>
      <c r="G7" s="8">
        <v>3378202</v>
      </c>
      <c r="H7" s="8">
        <v>3385458</v>
      </c>
      <c r="I7" s="8">
        <v>3394126</v>
      </c>
      <c r="J7" s="8">
        <v>10157786</v>
      </c>
      <c r="K7" s="8">
        <v>3149964</v>
      </c>
      <c r="L7" s="8">
        <v>3253667</v>
      </c>
      <c r="M7" s="8">
        <v>3148845</v>
      </c>
      <c r="N7" s="8">
        <v>9552476</v>
      </c>
      <c r="O7" s="8">
        <v>3406666</v>
      </c>
      <c r="P7" s="8">
        <v>2976048</v>
      </c>
      <c r="Q7" s="8">
        <v>0</v>
      </c>
      <c r="R7" s="8">
        <v>6382714</v>
      </c>
      <c r="S7" s="8">
        <v>0</v>
      </c>
      <c r="T7" s="8">
        <v>0</v>
      </c>
      <c r="U7" s="8">
        <v>0</v>
      </c>
      <c r="V7" s="8">
        <v>0</v>
      </c>
      <c r="W7" s="8">
        <v>26092976</v>
      </c>
      <c r="X7" s="8">
        <v>47093133</v>
      </c>
      <c r="Y7" s="8">
        <v>-21000157</v>
      </c>
      <c r="Z7" s="2">
        <v>-44.59</v>
      </c>
      <c r="AA7" s="6">
        <v>47093133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1389259</v>
      </c>
      <c r="F8" s="8">
        <v>1389259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1389259</v>
      </c>
      <c r="Y8" s="8">
        <v>-1389259</v>
      </c>
      <c r="Z8" s="2">
        <v>-100</v>
      </c>
      <c r="AA8" s="6">
        <v>1389259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437966</v>
      </c>
      <c r="F9" s="8">
        <v>437966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437966</v>
      </c>
      <c r="Y9" s="8">
        <v>-437966</v>
      </c>
      <c r="Z9" s="2">
        <v>-100</v>
      </c>
      <c r="AA9" s="6">
        <v>437966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3960059</v>
      </c>
      <c r="F10" s="26">
        <v>3960059</v>
      </c>
      <c r="G10" s="26">
        <v>318528</v>
      </c>
      <c r="H10" s="26">
        <v>305861</v>
      </c>
      <c r="I10" s="26">
        <v>336738</v>
      </c>
      <c r="J10" s="26">
        <v>961127</v>
      </c>
      <c r="K10" s="26">
        <v>302256</v>
      </c>
      <c r="L10" s="26">
        <v>307661</v>
      </c>
      <c r="M10" s="26">
        <v>38965</v>
      </c>
      <c r="N10" s="26">
        <v>648882</v>
      </c>
      <c r="O10" s="26">
        <v>306471</v>
      </c>
      <c r="P10" s="26">
        <v>306160</v>
      </c>
      <c r="Q10" s="26">
        <v>305805</v>
      </c>
      <c r="R10" s="26">
        <v>918436</v>
      </c>
      <c r="S10" s="26">
        <v>0</v>
      </c>
      <c r="T10" s="26">
        <v>0</v>
      </c>
      <c r="U10" s="26">
        <v>0</v>
      </c>
      <c r="V10" s="26">
        <v>0</v>
      </c>
      <c r="W10" s="26">
        <v>2528445</v>
      </c>
      <c r="X10" s="26">
        <v>3960059</v>
      </c>
      <c r="Y10" s="26">
        <v>-1431614</v>
      </c>
      <c r="Z10" s="27">
        <v>-36.15</v>
      </c>
      <c r="AA10" s="28">
        <v>3960059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3346096</v>
      </c>
      <c r="R11" s="8">
        <v>3346096</v>
      </c>
      <c r="S11" s="8">
        <v>3259424</v>
      </c>
      <c r="T11" s="8">
        <v>3129182</v>
      </c>
      <c r="U11" s="8">
        <v>3295484</v>
      </c>
      <c r="V11" s="8">
        <v>9684090</v>
      </c>
      <c r="W11" s="8">
        <v>13030186</v>
      </c>
      <c r="X11" s="8"/>
      <c r="Y11" s="8">
        <v>13030186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9369</v>
      </c>
      <c r="T12" s="8">
        <v>0</v>
      </c>
      <c r="U12" s="8">
        <v>0</v>
      </c>
      <c r="V12" s="8">
        <v>9369</v>
      </c>
      <c r="W12" s="8">
        <v>9369</v>
      </c>
      <c r="X12" s="8">
        <v>235764</v>
      </c>
      <c r="Y12" s="8">
        <v>-226395</v>
      </c>
      <c r="Z12" s="2">
        <v>-96.03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4127000</v>
      </c>
      <c r="F13" s="8">
        <v>4127000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102244</v>
      </c>
      <c r="N13" s="8">
        <v>102244</v>
      </c>
      <c r="O13" s="8">
        <v>102726</v>
      </c>
      <c r="P13" s="8">
        <v>93222</v>
      </c>
      <c r="Q13" s="8">
        <v>0</v>
      </c>
      <c r="R13" s="8">
        <v>195948</v>
      </c>
      <c r="S13" s="8">
        <v>101300</v>
      </c>
      <c r="T13" s="8">
        <v>352939</v>
      </c>
      <c r="U13" s="8">
        <v>0</v>
      </c>
      <c r="V13" s="8">
        <v>454239</v>
      </c>
      <c r="W13" s="8">
        <v>752431</v>
      </c>
      <c r="X13" s="8">
        <v>4127000</v>
      </c>
      <c r="Y13" s="8">
        <v>-3374569</v>
      </c>
      <c r="Z13" s="2">
        <v>-81.77</v>
      </c>
      <c r="AA13" s="6">
        <v>4127000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200856</v>
      </c>
      <c r="T14" s="8">
        <v>313215</v>
      </c>
      <c r="U14" s="8">
        <v>0</v>
      </c>
      <c r="V14" s="8">
        <v>514071</v>
      </c>
      <c r="W14" s="8">
        <v>514071</v>
      </c>
      <c r="X14" s="8"/>
      <c r="Y14" s="8">
        <v>514071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192240</v>
      </c>
      <c r="F16" s="8">
        <v>192240</v>
      </c>
      <c r="G16" s="8">
        <v>28700</v>
      </c>
      <c r="H16" s="8">
        <v>25820</v>
      </c>
      <c r="I16" s="8">
        <v>16000</v>
      </c>
      <c r="J16" s="8">
        <v>70520</v>
      </c>
      <c r="K16" s="8">
        <v>24000</v>
      </c>
      <c r="L16" s="8">
        <v>27750</v>
      </c>
      <c r="M16" s="8">
        <v>18800</v>
      </c>
      <c r="N16" s="8">
        <v>70550</v>
      </c>
      <c r="O16" s="8">
        <v>34475</v>
      </c>
      <c r="P16" s="8">
        <v>37400</v>
      </c>
      <c r="Q16" s="8">
        <v>21254</v>
      </c>
      <c r="R16" s="8">
        <v>93129</v>
      </c>
      <c r="S16" s="8">
        <v>15210</v>
      </c>
      <c r="T16" s="8">
        <v>15240</v>
      </c>
      <c r="U16" s="8">
        <v>5800</v>
      </c>
      <c r="V16" s="8">
        <v>36250</v>
      </c>
      <c r="W16" s="8">
        <v>270449</v>
      </c>
      <c r="X16" s="8">
        <v>192431</v>
      </c>
      <c r="Y16" s="8">
        <v>78018</v>
      </c>
      <c r="Z16" s="2">
        <v>40.54</v>
      </c>
      <c r="AA16" s="6">
        <v>192240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22483539</v>
      </c>
      <c r="F17" s="8">
        <v>22483539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1737605</v>
      </c>
      <c r="T17" s="8">
        <v>1145735</v>
      </c>
      <c r="U17" s="8">
        <v>885411</v>
      </c>
      <c r="V17" s="8">
        <v>3768751</v>
      </c>
      <c r="W17" s="8">
        <v>3768751</v>
      </c>
      <c r="X17" s="8">
        <v>22247775</v>
      </c>
      <c r="Y17" s="8">
        <v>-18479024</v>
      </c>
      <c r="Z17" s="2">
        <v>-83.06</v>
      </c>
      <c r="AA17" s="6">
        <v>22483539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126497000</v>
      </c>
      <c r="F19" s="8">
        <v>126497000</v>
      </c>
      <c r="G19" s="8">
        <v>37864000</v>
      </c>
      <c r="H19" s="8">
        <v>1446000</v>
      </c>
      <c r="I19" s="8">
        <v>0</v>
      </c>
      <c r="J19" s="8">
        <v>39310000</v>
      </c>
      <c r="K19" s="8">
        <v>0</v>
      </c>
      <c r="L19" s="8">
        <v>384000</v>
      </c>
      <c r="M19" s="8">
        <v>30359000</v>
      </c>
      <c r="N19" s="8">
        <v>30743000</v>
      </c>
      <c r="O19" s="8">
        <v>0</v>
      </c>
      <c r="P19" s="8">
        <v>383000</v>
      </c>
      <c r="Q19" s="8">
        <v>0</v>
      </c>
      <c r="R19" s="8">
        <v>383000</v>
      </c>
      <c r="S19" s="8">
        <v>0</v>
      </c>
      <c r="T19" s="8">
        <v>0</v>
      </c>
      <c r="U19" s="8">
        <v>0</v>
      </c>
      <c r="V19" s="8">
        <v>0</v>
      </c>
      <c r="W19" s="8">
        <v>70436000</v>
      </c>
      <c r="X19" s="8">
        <v>126497000</v>
      </c>
      <c r="Y19" s="8">
        <v>-56061000</v>
      </c>
      <c r="Z19" s="2">
        <v>-44.32</v>
      </c>
      <c r="AA19" s="6">
        <v>126497000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2109338</v>
      </c>
      <c r="F20" s="26">
        <v>2109338</v>
      </c>
      <c r="G20" s="26">
        <v>377698</v>
      </c>
      <c r="H20" s="26">
        <v>1540865</v>
      </c>
      <c r="I20" s="26">
        <v>1307704</v>
      </c>
      <c r="J20" s="26">
        <v>3226267</v>
      </c>
      <c r="K20" s="26">
        <v>1419620</v>
      </c>
      <c r="L20" s="26">
        <v>807919</v>
      </c>
      <c r="M20" s="26">
        <v>1208577</v>
      </c>
      <c r="N20" s="26">
        <v>3436116</v>
      </c>
      <c r="O20" s="26">
        <v>1068742</v>
      </c>
      <c r="P20" s="26">
        <v>2461498</v>
      </c>
      <c r="Q20" s="26">
        <v>72563</v>
      </c>
      <c r="R20" s="26">
        <v>3602803</v>
      </c>
      <c r="S20" s="26">
        <v>17142</v>
      </c>
      <c r="T20" s="26">
        <v>182954</v>
      </c>
      <c r="U20" s="26">
        <v>9992</v>
      </c>
      <c r="V20" s="26">
        <v>210088</v>
      </c>
      <c r="W20" s="26">
        <v>10475274</v>
      </c>
      <c r="X20" s="26">
        <v>2109147</v>
      </c>
      <c r="Y20" s="26">
        <v>8366127</v>
      </c>
      <c r="Z20" s="27">
        <v>396.66</v>
      </c>
      <c r="AA20" s="28">
        <v>2109338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223494460</v>
      </c>
      <c r="F22" s="35">
        <f t="shared" si="0"/>
        <v>223494460</v>
      </c>
      <c r="G22" s="35">
        <f t="shared" si="0"/>
        <v>44371827</v>
      </c>
      <c r="H22" s="35">
        <f t="shared" si="0"/>
        <v>9179997</v>
      </c>
      <c r="I22" s="35">
        <f t="shared" si="0"/>
        <v>9492437</v>
      </c>
      <c r="J22" s="35">
        <f t="shared" si="0"/>
        <v>63044261</v>
      </c>
      <c r="K22" s="35">
        <f t="shared" si="0"/>
        <v>6385491</v>
      </c>
      <c r="L22" s="35">
        <f t="shared" si="0"/>
        <v>7064617</v>
      </c>
      <c r="M22" s="35">
        <f t="shared" si="0"/>
        <v>36943345</v>
      </c>
      <c r="N22" s="35">
        <f t="shared" si="0"/>
        <v>50393453</v>
      </c>
      <c r="O22" s="35">
        <f t="shared" si="0"/>
        <v>7276168</v>
      </c>
      <c r="P22" s="35">
        <f t="shared" si="0"/>
        <v>8667353</v>
      </c>
      <c r="Q22" s="35">
        <f t="shared" si="0"/>
        <v>31229275</v>
      </c>
      <c r="R22" s="35">
        <f t="shared" si="0"/>
        <v>47172796</v>
      </c>
      <c r="S22" s="35">
        <f t="shared" si="0"/>
        <v>7191147</v>
      </c>
      <c r="T22" s="35">
        <f t="shared" si="0"/>
        <v>7562654</v>
      </c>
      <c r="U22" s="35">
        <f t="shared" si="0"/>
        <v>8591442</v>
      </c>
      <c r="V22" s="35">
        <f t="shared" si="0"/>
        <v>23345243</v>
      </c>
      <c r="W22" s="35">
        <f t="shared" si="0"/>
        <v>183955753</v>
      </c>
      <c r="X22" s="35">
        <f t="shared" si="0"/>
        <v>223494460</v>
      </c>
      <c r="Y22" s="35">
        <f t="shared" si="0"/>
        <v>-39538707</v>
      </c>
      <c r="Z22" s="36">
        <f>+IF(X22&lt;&gt;0,+(Y22/X22)*100,0)</f>
        <v>-17.69113516281343</v>
      </c>
      <c r="AA22" s="33">
        <f>SUM(AA5:AA21)</f>
        <v>223494460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47354523</v>
      </c>
      <c r="F25" s="8">
        <v>47354523</v>
      </c>
      <c r="G25" s="8">
        <v>4048393</v>
      </c>
      <c r="H25" s="8">
        <v>4009226</v>
      </c>
      <c r="I25" s="8">
        <v>3912202</v>
      </c>
      <c r="J25" s="8">
        <v>11969821</v>
      </c>
      <c r="K25" s="8">
        <v>3892702</v>
      </c>
      <c r="L25" s="8">
        <v>3877214</v>
      </c>
      <c r="M25" s="8">
        <v>3932635</v>
      </c>
      <c r="N25" s="8">
        <v>11702551</v>
      </c>
      <c r="O25" s="8">
        <v>4036763</v>
      </c>
      <c r="P25" s="8">
        <v>4068031</v>
      </c>
      <c r="Q25" s="8">
        <v>22327128</v>
      </c>
      <c r="R25" s="8">
        <v>30431922</v>
      </c>
      <c r="S25" s="8">
        <v>3899203</v>
      </c>
      <c r="T25" s="8">
        <v>3955405</v>
      </c>
      <c r="U25" s="8">
        <v>3680658</v>
      </c>
      <c r="V25" s="8">
        <v>11535266</v>
      </c>
      <c r="W25" s="8">
        <v>65639560</v>
      </c>
      <c r="X25" s="8">
        <v>47354523</v>
      </c>
      <c r="Y25" s="8">
        <v>18285037</v>
      </c>
      <c r="Z25" s="2">
        <v>38.61</v>
      </c>
      <c r="AA25" s="6">
        <v>47354523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10656093</v>
      </c>
      <c r="F26" s="8">
        <v>10656093</v>
      </c>
      <c r="G26" s="8">
        <v>789673</v>
      </c>
      <c r="H26" s="8">
        <v>789675</v>
      </c>
      <c r="I26" s="8">
        <v>789675</v>
      </c>
      <c r="J26" s="8">
        <v>2369023</v>
      </c>
      <c r="K26" s="8">
        <v>788938</v>
      </c>
      <c r="L26" s="8">
        <v>789674</v>
      </c>
      <c r="M26" s="8">
        <v>801674</v>
      </c>
      <c r="N26" s="8">
        <v>2380286</v>
      </c>
      <c r="O26" s="8">
        <v>789675</v>
      </c>
      <c r="P26" s="8">
        <v>789675</v>
      </c>
      <c r="Q26" s="8">
        <v>789427</v>
      </c>
      <c r="R26" s="8">
        <v>2368777</v>
      </c>
      <c r="S26" s="8">
        <v>1156009</v>
      </c>
      <c r="T26" s="8">
        <v>815148</v>
      </c>
      <c r="U26" s="8">
        <v>774924</v>
      </c>
      <c r="V26" s="8">
        <v>2746081</v>
      </c>
      <c r="W26" s="8">
        <v>9864167</v>
      </c>
      <c r="X26" s="8">
        <v>10656092</v>
      </c>
      <c r="Y26" s="8">
        <v>-791925</v>
      </c>
      <c r="Z26" s="2">
        <v>-7.43</v>
      </c>
      <c r="AA26" s="6">
        <v>10656093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636000</v>
      </c>
      <c r="F27" s="8">
        <v>636000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636000</v>
      </c>
      <c r="Y27" s="8">
        <v>-636000</v>
      </c>
      <c r="Z27" s="2">
        <v>-100</v>
      </c>
      <c r="AA27" s="6">
        <v>636000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27500000</v>
      </c>
      <c r="F28" s="8">
        <v>27500000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27500000</v>
      </c>
      <c r="Y28" s="8">
        <v>-27500000</v>
      </c>
      <c r="Z28" s="2">
        <v>-100</v>
      </c>
      <c r="AA28" s="6">
        <v>27500000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710200</v>
      </c>
      <c r="F29" s="8">
        <v>710200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710200</v>
      </c>
      <c r="Y29" s="8">
        <v>-710200</v>
      </c>
      <c r="Z29" s="2">
        <v>-100</v>
      </c>
      <c r="AA29" s="6">
        <v>710200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23827855</v>
      </c>
      <c r="F30" s="8">
        <v>23827855</v>
      </c>
      <c r="G30" s="8">
        <v>0</v>
      </c>
      <c r="H30" s="8">
        <v>3004534</v>
      </c>
      <c r="I30" s="8">
        <v>2771251</v>
      </c>
      <c r="J30" s="8">
        <v>5775785</v>
      </c>
      <c r="K30" s="8">
        <v>1696894</v>
      </c>
      <c r="L30" s="8">
        <v>1738710</v>
      </c>
      <c r="M30" s="8">
        <v>1655120</v>
      </c>
      <c r="N30" s="8">
        <v>5090724</v>
      </c>
      <c r="O30" s="8">
        <v>1626323</v>
      </c>
      <c r="P30" s="8">
        <v>1729054</v>
      </c>
      <c r="Q30" s="8">
        <v>0</v>
      </c>
      <c r="R30" s="8">
        <v>3355377</v>
      </c>
      <c r="S30" s="8">
        <v>0</v>
      </c>
      <c r="T30" s="8">
        <v>1547886</v>
      </c>
      <c r="U30" s="8">
        <v>4444441</v>
      </c>
      <c r="V30" s="8">
        <v>5992327</v>
      </c>
      <c r="W30" s="8">
        <v>20214213</v>
      </c>
      <c r="X30" s="8">
        <v>23827855</v>
      </c>
      <c r="Y30" s="8">
        <v>-3613642</v>
      </c>
      <c r="Z30" s="2">
        <v>-15.17</v>
      </c>
      <c r="AA30" s="6">
        <v>23827855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13027759</v>
      </c>
      <c r="F31" s="8">
        <v>13027759</v>
      </c>
      <c r="G31" s="8">
        <v>0</v>
      </c>
      <c r="H31" s="8">
        <v>53</v>
      </c>
      <c r="I31" s="8">
        <v>32270</v>
      </c>
      <c r="J31" s="8">
        <v>32323</v>
      </c>
      <c r="K31" s="8">
        <v>1384</v>
      </c>
      <c r="L31" s="8">
        <v>2828</v>
      </c>
      <c r="M31" s="8">
        <v>23785</v>
      </c>
      <c r="N31" s="8">
        <v>27997</v>
      </c>
      <c r="O31" s="8">
        <v>0</v>
      </c>
      <c r="P31" s="8">
        <v>4487</v>
      </c>
      <c r="Q31" s="8">
        <v>0</v>
      </c>
      <c r="R31" s="8">
        <v>4487</v>
      </c>
      <c r="S31" s="8">
        <v>2962</v>
      </c>
      <c r="T31" s="8">
        <v>190683</v>
      </c>
      <c r="U31" s="8">
        <v>0</v>
      </c>
      <c r="V31" s="8">
        <v>193645</v>
      </c>
      <c r="W31" s="8">
        <v>258452</v>
      </c>
      <c r="X31" s="8">
        <v>13027943</v>
      </c>
      <c r="Y31" s="8">
        <v>-12769491</v>
      </c>
      <c r="Z31" s="2">
        <v>-98.02</v>
      </c>
      <c r="AA31" s="6">
        <v>13027759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55197</v>
      </c>
      <c r="H32" s="8">
        <v>55518</v>
      </c>
      <c r="I32" s="8">
        <v>610838</v>
      </c>
      <c r="J32" s="8">
        <v>721553</v>
      </c>
      <c r="K32" s="8">
        <v>66433</v>
      </c>
      <c r="L32" s="8">
        <v>242727</v>
      </c>
      <c r="M32" s="8">
        <v>922859</v>
      </c>
      <c r="N32" s="8">
        <v>1232019</v>
      </c>
      <c r="O32" s="8">
        <v>634624</v>
      </c>
      <c r="P32" s="8">
        <v>488653</v>
      </c>
      <c r="Q32" s="8">
        <v>0</v>
      </c>
      <c r="R32" s="8">
        <v>1123277</v>
      </c>
      <c r="S32" s="8">
        <v>0</v>
      </c>
      <c r="T32" s="8">
        <v>0</v>
      </c>
      <c r="U32" s="8">
        <v>0</v>
      </c>
      <c r="V32" s="8">
        <v>0</v>
      </c>
      <c r="W32" s="8">
        <v>3076849</v>
      </c>
      <c r="X32" s="8"/>
      <c r="Y32" s="8">
        <v>3076849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42851613</v>
      </c>
      <c r="F34" s="8">
        <v>42851613</v>
      </c>
      <c r="G34" s="8">
        <v>1587954</v>
      </c>
      <c r="H34" s="8">
        <v>3446236</v>
      </c>
      <c r="I34" s="8">
        <v>4217617</v>
      </c>
      <c r="J34" s="8">
        <v>9251807</v>
      </c>
      <c r="K34" s="8">
        <v>3893367</v>
      </c>
      <c r="L34" s="8">
        <v>4555291</v>
      </c>
      <c r="M34" s="8">
        <v>3573779</v>
      </c>
      <c r="N34" s="8">
        <v>12022437</v>
      </c>
      <c r="O34" s="8">
        <v>5804152</v>
      </c>
      <c r="P34" s="8">
        <v>2847805</v>
      </c>
      <c r="Q34" s="8">
        <v>7300164</v>
      </c>
      <c r="R34" s="8">
        <v>15952121</v>
      </c>
      <c r="S34" s="8">
        <v>5911521</v>
      </c>
      <c r="T34" s="8">
        <v>2548611</v>
      </c>
      <c r="U34" s="8">
        <v>8666695</v>
      </c>
      <c r="V34" s="8">
        <v>17126827</v>
      </c>
      <c r="W34" s="8">
        <v>54353192</v>
      </c>
      <c r="X34" s="8">
        <v>42851853</v>
      </c>
      <c r="Y34" s="8">
        <v>11501339</v>
      </c>
      <c r="Z34" s="2">
        <v>26.84</v>
      </c>
      <c r="AA34" s="6">
        <v>42851613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166564043</v>
      </c>
      <c r="F36" s="35">
        <f t="shared" si="1"/>
        <v>166564043</v>
      </c>
      <c r="G36" s="35">
        <f t="shared" si="1"/>
        <v>6481217</v>
      </c>
      <c r="H36" s="35">
        <f t="shared" si="1"/>
        <v>11305242</v>
      </c>
      <c r="I36" s="35">
        <f t="shared" si="1"/>
        <v>12333853</v>
      </c>
      <c r="J36" s="35">
        <f t="shared" si="1"/>
        <v>30120312</v>
      </c>
      <c r="K36" s="35">
        <f t="shared" si="1"/>
        <v>10339718</v>
      </c>
      <c r="L36" s="35">
        <f t="shared" si="1"/>
        <v>11206444</v>
      </c>
      <c r="M36" s="35">
        <f t="shared" si="1"/>
        <v>10909852</v>
      </c>
      <c r="N36" s="35">
        <f t="shared" si="1"/>
        <v>32456014</v>
      </c>
      <c r="O36" s="35">
        <f t="shared" si="1"/>
        <v>12891537</v>
      </c>
      <c r="P36" s="35">
        <f t="shared" si="1"/>
        <v>9927705</v>
      </c>
      <c r="Q36" s="35">
        <f t="shared" si="1"/>
        <v>30416719</v>
      </c>
      <c r="R36" s="35">
        <f t="shared" si="1"/>
        <v>53235961</v>
      </c>
      <c r="S36" s="35">
        <f t="shared" si="1"/>
        <v>10969695</v>
      </c>
      <c r="T36" s="35">
        <f t="shared" si="1"/>
        <v>9057733</v>
      </c>
      <c r="U36" s="35">
        <f t="shared" si="1"/>
        <v>17566718</v>
      </c>
      <c r="V36" s="35">
        <f t="shared" si="1"/>
        <v>37594146</v>
      </c>
      <c r="W36" s="35">
        <f t="shared" si="1"/>
        <v>153406433</v>
      </c>
      <c r="X36" s="35">
        <f t="shared" si="1"/>
        <v>166564466</v>
      </c>
      <c r="Y36" s="35">
        <f t="shared" si="1"/>
        <v>-13158033</v>
      </c>
      <c r="Z36" s="36">
        <f>+IF(X36&lt;&gt;0,+(Y36/X36)*100,0)</f>
        <v>-7.899663905505512</v>
      </c>
      <c r="AA36" s="33">
        <f>SUM(AA25:AA35)</f>
        <v>166564043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56930417</v>
      </c>
      <c r="F38" s="48">
        <f t="shared" si="2"/>
        <v>56930417</v>
      </c>
      <c r="G38" s="48">
        <f t="shared" si="2"/>
        <v>37890610</v>
      </c>
      <c r="H38" s="48">
        <f t="shared" si="2"/>
        <v>-2125245</v>
      </c>
      <c r="I38" s="48">
        <f t="shared" si="2"/>
        <v>-2841416</v>
      </c>
      <c r="J38" s="48">
        <f t="shared" si="2"/>
        <v>32923949</v>
      </c>
      <c r="K38" s="48">
        <f t="shared" si="2"/>
        <v>-3954227</v>
      </c>
      <c r="L38" s="48">
        <f t="shared" si="2"/>
        <v>-4141827</v>
      </c>
      <c r="M38" s="48">
        <f t="shared" si="2"/>
        <v>26033493</v>
      </c>
      <c r="N38" s="48">
        <f t="shared" si="2"/>
        <v>17937439</v>
      </c>
      <c r="O38" s="48">
        <f t="shared" si="2"/>
        <v>-5615369</v>
      </c>
      <c r="P38" s="48">
        <f t="shared" si="2"/>
        <v>-1260352</v>
      </c>
      <c r="Q38" s="48">
        <f t="shared" si="2"/>
        <v>812556</v>
      </c>
      <c r="R38" s="48">
        <f t="shared" si="2"/>
        <v>-6063165</v>
      </c>
      <c r="S38" s="48">
        <f t="shared" si="2"/>
        <v>-3778548</v>
      </c>
      <c r="T38" s="48">
        <f t="shared" si="2"/>
        <v>-1495079</v>
      </c>
      <c r="U38" s="48">
        <f t="shared" si="2"/>
        <v>-8975276</v>
      </c>
      <c r="V38" s="48">
        <f t="shared" si="2"/>
        <v>-14248903</v>
      </c>
      <c r="W38" s="48">
        <f t="shared" si="2"/>
        <v>30549320</v>
      </c>
      <c r="X38" s="48">
        <f>IF(F22=F36,0,X22-X36)</f>
        <v>56929994</v>
      </c>
      <c r="Y38" s="48">
        <f t="shared" si="2"/>
        <v>-26380674</v>
      </c>
      <c r="Z38" s="49">
        <f>+IF(X38&lt;&gt;0,+(Y38/X38)*100,0)</f>
        <v>-46.33879638209693</v>
      </c>
      <c r="AA38" s="46">
        <f>+AA22-AA36</f>
        <v>56930417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10357000</v>
      </c>
      <c r="N39" s="8">
        <v>10357000</v>
      </c>
      <c r="O39" s="8">
        <v>0</v>
      </c>
      <c r="P39" s="8">
        <v>0</v>
      </c>
      <c r="Q39" s="8">
        <v>20713000</v>
      </c>
      <c r="R39" s="8">
        <v>20713000</v>
      </c>
      <c r="S39" s="8">
        <v>0</v>
      </c>
      <c r="T39" s="8">
        <v>0</v>
      </c>
      <c r="U39" s="8">
        <v>0</v>
      </c>
      <c r="V39" s="8">
        <v>0</v>
      </c>
      <c r="W39" s="8">
        <v>31070000</v>
      </c>
      <c r="X39" s="8">
        <v>31070000</v>
      </c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56930417</v>
      </c>
      <c r="F42" s="57">
        <f t="shared" si="3"/>
        <v>56930417</v>
      </c>
      <c r="G42" s="57">
        <f t="shared" si="3"/>
        <v>37890610</v>
      </c>
      <c r="H42" s="57">
        <f t="shared" si="3"/>
        <v>-2125245</v>
      </c>
      <c r="I42" s="57">
        <f t="shared" si="3"/>
        <v>-2841416</v>
      </c>
      <c r="J42" s="57">
        <f t="shared" si="3"/>
        <v>32923949</v>
      </c>
      <c r="K42" s="57">
        <f t="shared" si="3"/>
        <v>-3954227</v>
      </c>
      <c r="L42" s="57">
        <f t="shared" si="3"/>
        <v>-4141827</v>
      </c>
      <c r="M42" s="57">
        <f t="shared" si="3"/>
        <v>36390493</v>
      </c>
      <c r="N42" s="57">
        <f t="shared" si="3"/>
        <v>28294439</v>
      </c>
      <c r="O42" s="57">
        <f t="shared" si="3"/>
        <v>-5615369</v>
      </c>
      <c r="P42" s="57">
        <f t="shared" si="3"/>
        <v>-1260352</v>
      </c>
      <c r="Q42" s="57">
        <f t="shared" si="3"/>
        <v>21525556</v>
      </c>
      <c r="R42" s="57">
        <f t="shared" si="3"/>
        <v>14649835</v>
      </c>
      <c r="S42" s="57">
        <f t="shared" si="3"/>
        <v>-3778548</v>
      </c>
      <c r="T42" s="57">
        <f t="shared" si="3"/>
        <v>-1495079</v>
      </c>
      <c r="U42" s="57">
        <f t="shared" si="3"/>
        <v>-8975276</v>
      </c>
      <c r="V42" s="57">
        <f t="shared" si="3"/>
        <v>-14248903</v>
      </c>
      <c r="W42" s="57">
        <f t="shared" si="3"/>
        <v>61619320</v>
      </c>
      <c r="X42" s="57">
        <f t="shared" si="3"/>
        <v>87999994</v>
      </c>
      <c r="Y42" s="57">
        <f t="shared" si="3"/>
        <v>-26380674</v>
      </c>
      <c r="Z42" s="58">
        <f>+IF(X42&lt;&gt;0,+(Y42/X42)*100,0)</f>
        <v>-29.978040680320955</v>
      </c>
      <c r="AA42" s="55">
        <f>SUM(AA38:AA41)</f>
        <v>56930417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56930417</v>
      </c>
      <c r="F44" s="65">
        <f t="shared" si="4"/>
        <v>56930417</v>
      </c>
      <c r="G44" s="65">
        <f t="shared" si="4"/>
        <v>37890610</v>
      </c>
      <c r="H44" s="65">
        <f t="shared" si="4"/>
        <v>-2125245</v>
      </c>
      <c r="I44" s="65">
        <f t="shared" si="4"/>
        <v>-2841416</v>
      </c>
      <c r="J44" s="65">
        <f t="shared" si="4"/>
        <v>32923949</v>
      </c>
      <c r="K44" s="65">
        <f t="shared" si="4"/>
        <v>-3954227</v>
      </c>
      <c r="L44" s="65">
        <f t="shared" si="4"/>
        <v>-4141827</v>
      </c>
      <c r="M44" s="65">
        <f t="shared" si="4"/>
        <v>36390493</v>
      </c>
      <c r="N44" s="65">
        <f t="shared" si="4"/>
        <v>28294439</v>
      </c>
      <c r="O44" s="65">
        <f t="shared" si="4"/>
        <v>-5615369</v>
      </c>
      <c r="P44" s="65">
        <f t="shared" si="4"/>
        <v>-1260352</v>
      </c>
      <c r="Q44" s="65">
        <f t="shared" si="4"/>
        <v>21525556</v>
      </c>
      <c r="R44" s="65">
        <f t="shared" si="4"/>
        <v>14649835</v>
      </c>
      <c r="S44" s="65">
        <f t="shared" si="4"/>
        <v>-3778548</v>
      </c>
      <c r="T44" s="65">
        <f t="shared" si="4"/>
        <v>-1495079</v>
      </c>
      <c r="U44" s="65">
        <f t="shared" si="4"/>
        <v>-8975276</v>
      </c>
      <c r="V44" s="65">
        <f t="shared" si="4"/>
        <v>-14248903</v>
      </c>
      <c r="W44" s="65">
        <f t="shared" si="4"/>
        <v>61619320</v>
      </c>
      <c r="X44" s="65">
        <f t="shared" si="4"/>
        <v>87999994</v>
      </c>
      <c r="Y44" s="65">
        <f t="shared" si="4"/>
        <v>-26380674</v>
      </c>
      <c r="Z44" s="66">
        <f>+IF(X44&lt;&gt;0,+(Y44/X44)*100,0)</f>
        <v>-29.978040680320955</v>
      </c>
      <c r="AA44" s="63">
        <f>+AA42-AA43</f>
        <v>56930417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56930417</v>
      </c>
      <c r="F46" s="57">
        <f t="shared" si="5"/>
        <v>56930417</v>
      </c>
      <c r="G46" s="57">
        <f t="shared" si="5"/>
        <v>37890610</v>
      </c>
      <c r="H46" s="57">
        <f t="shared" si="5"/>
        <v>-2125245</v>
      </c>
      <c r="I46" s="57">
        <f t="shared" si="5"/>
        <v>-2841416</v>
      </c>
      <c r="J46" s="57">
        <f t="shared" si="5"/>
        <v>32923949</v>
      </c>
      <c r="K46" s="57">
        <f t="shared" si="5"/>
        <v>-3954227</v>
      </c>
      <c r="L46" s="57">
        <f t="shared" si="5"/>
        <v>-4141827</v>
      </c>
      <c r="M46" s="57">
        <f t="shared" si="5"/>
        <v>36390493</v>
      </c>
      <c r="N46" s="57">
        <f t="shared" si="5"/>
        <v>28294439</v>
      </c>
      <c r="O46" s="57">
        <f t="shared" si="5"/>
        <v>-5615369</v>
      </c>
      <c r="P46" s="57">
        <f t="shared" si="5"/>
        <v>-1260352</v>
      </c>
      <c r="Q46" s="57">
        <f t="shared" si="5"/>
        <v>21525556</v>
      </c>
      <c r="R46" s="57">
        <f t="shared" si="5"/>
        <v>14649835</v>
      </c>
      <c r="S46" s="57">
        <f t="shared" si="5"/>
        <v>-3778548</v>
      </c>
      <c r="T46" s="57">
        <f t="shared" si="5"/>
        <v>-1495079</v>
      </c>
      <c r="U46" s="57">
        <f t="shared" si="5"/>
        <v>-8975276</v>
      </c>
      <c r="V46" s="57">
        <f t="shared" si="5"/>
        <v>-14248903</v>
      </c>
      <c r="W46" s="57">
        <f t="shared" si="5"/>
        <v>61619320</v>
      </c>
      <c r="X46" s="57">
        <f t="shared" si="5"/>
        <v>87999994</v>
      </c>
      <c r="Y46" s="57">
        <f t="shared" si="5"/>
        <v>-26380674</v>
      </c>
      <c r="Z46" s="58">
        <f>+IF(X46&lt;&gt;0,+(Y46/X46)*100,0)</f>
        <v>-29.978040680320955</v>
      </c>
      <c r="AA46" s="55">
        <f>SUM(AA44:AA45)</f>
        <v>56930417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56930417</v>
      </c>
      <c r="F48" s="73">
        <f t="shared" si="6"/>
        <v>56930417</v>
      </c>
      <c r="G48" s="73">
        <f t="shared" si="6"/>
        <v>37890610</v>
      </c>
      <c r="H48" s="74">
        <f t="shared" si="6"/>
        <v>-2125245</v>
      </c>
      <c r="I48" s="74">
        <f t="shared" si="6"/>
        <v>-2841416</v>
      </c>
      <c r="J48" s="74">
        <f t="shared" si="6"/>
        <v>32923949</v>
      </c>
      <c r="K48" s="74">
        <f t="shared" si="6"/>
        <v>-3954227</v>
      </c>
      <c r="L48" s="74">
        <f t="shared" si="6"/>
        <v>-4141827</v>
      </c>
      <c r="M48" s="73">
        <f t="shared" si="6"/>
        <v>36390493</v>
      </c>
      <c r="N48" s="73">
        <f t="shared" si="6"/>
        <v>28294439</v>
      </c>
      <c r="O48" s="74">
        <f t="shared" si="6"/>
        <v>-5615369</v>
      </c>
      <c r="P48" s="74">
        <f t="shared" si="6"/>
        <v>-1260352</v>
      </c>
      <c r="Q48" s="74">
        <f t="shared" si="6"/>
        <v>21525556</v>
      </c>
      <c r="R48" s="74">
        <f t="shared" si="6"/>
        <v>14649835</v>
      </c>
      <c r="S48" s="74">
        <f t="shared" si="6"/>
        <v>-3778548</v>
      </c>
      <c r="T48" s="73">
        <f t="shared" si="6"/>
        <v>-1495079</v>
      </c>
      <c r="U48" s="73">
        <f t="shared" si="6"/>
        <v>-8975276</v>
      </c>
      <c r="V48" s="74">
        <f t="shared" si="6"/>
        <v>-14248903</v>
      </c>
      <c r="W48" s="74">
        <f t="shared" si="6"/>
        <v>61619320</v>
      </c>
      <c r="X48" s="74">
        <f t="shared" si="6"/>
        <v>87999994</v>
      </c>
      <c r="Y48" s="74">
        <f t="shared" si="6"/>
        <v>-26380674</v>
      </c>
      <c r="Z48" s="75">
        <f>+IF(X48&lt;&gt;0,+(Y48/X48)*100,0)</f>
        <v>-29.978040680320955</v>
      </c>
      <c r="AA48" s="76">
        <f>SUM(AA46:AA47)</f>
        <v>56930417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9114916</v>
      </c>
      <c r="D5" s="6">
        <v>0</v>
      </c>
      <c r="E5" s="7">
        <v>9000000</v>
      </c>
      <c r="F5" s="8">
        <v>9000000</v>
      </c>
      <c r="G5" s="8">
        <v>803991</v>
      </c>
      <c r="H5" s="8">
        <v>803991</v>
      </c>
      <c r="I5" s="8">
        <v>803991</v>
      </c>
      <c r="J5" s="8">
        <v>2411973</v>
      </c>
      <c r="K5" s="8">
        <v>803991</v>
      </c>
      <c r="L5" s="8">
        <v>806991</v>
      </c>
      <c r="M5" s="8">
        <v>803991</v>
      </c>
      <c r="N5" s="8">
        <v>2414973</v>
      </c>
      <c r="O5" s="8">
        <v>803991</v>
      </c>
      <c r="P5" s="8">
        <v>803991</v>
      </c>
      <c r="Q5" s="8">
        <v>803991</v>
      </c>
      <c r="R5" s="8">
        <v>2411973</v>
      </c>
      <c r="S5" s="8">
        <v>803991</v>
      </c>
      <c r="T5" s="8">
        <v>803903</v>
      </c>
      <c r="U5" s="8">
        <v>0</v>
      </c>
      <c r="V5" s="8">
        <v>1607894</v>
      </c>
      <c r="W5" s="8">
        <v>8846813</v>
      </c>
      <c r="X5" s="8">
        <v>9000000</v>
      </c>
      <c r="Y5" s="8">
        <v>-153187</v>
      </c>
      <c r="Z5" s="2">
        <v>-1.7</v>
      </c>
      <c r="AA5" s="6">
        <v>9000000</v>
      </c>
    </row>
    <row r="6" spans="1:27" ht="13.5">
      <c r="A6" s="23" t="s">
        <v>33</v>
      </c>
      <c r="B6" s="24"/>
      <c r="C6" s="6">
        <v>335556</v>
      </c>
      <c r="D6" s="6">
        <v>0</v>
      </c>
      <c r="E6" s="7">
        <v>22472</v>
      </c>
      <c r="F6" s="8">
        <v>22472</v>
      </c>
      <c r="G6" s="8">
        <v>0</v>
      </c>
      <c r="H6" s="8">
        <v>-2905</v>
      </c>
      <c r="I6" s="8">
        <v>7853</v>
      </c>
      <c r="J6" s="8">
        <v>4948</v>
      </c>
      <c r="K6" s="8">
        <v>14843</v>
      </c>
      <c r="L6" s="8">
        <v>21870</v>
      </c>
      <c r="M6" s="8">
        <v>28679</v>
      </c>
      <c r="N6" s="8">
        <v>65392</v>
      </c>
      <c r="O6" s="8">
        <v>33254</v>
      </c>
      <c r="P6" s="8">
        <v>42486</v>
      </c>
      <c r="Q6" s="8">
        <v>0</v>
      </c>
      <c r="R6" s="8">
        <v>75740</v>
      </c>
      <c r="S6" s="8">
        <v>0</v>
      </c>
      <c r="T6" s="8">
        <v>8612</v>
      </c>
      <c r="U6" s="8">
        <v>0</v>
      </c>
      <c r="V6" s="8">
        <v>8612</v>
      </c>
      <c r="W6" s="8">
        <v>154692</v>
      </c>
      <c r="X6" s="8">
        <v>22472</v>
      </c>
      <c r="Y6" s="8">
        <v>132220</v>
      </c>
      <c r="Z6" s="2">
        <v>588.38</v>
      </c>
      <c r="AA6" s="6">
        <v>22472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3420000</v>
      </c>
      <c r="F10" s="26">
        <v>3420000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3420000</v>
      </c>
      <c r="Y10" s="26">
        <v>-3420000</v>
      </c>
      <c r="Z10" s="27">
        <v>-100</v>
      </c>
      <c r="AA10" s="28">
        <v>3420000</v>
      </c>
    </row>
    <row r="11" spans="1:27" ht="13.5">
      <c r="A11" s="25" t="s">
        <v>38</v>
      </c>
      <c r="B11" s="29"/>
      <c r="C11" s="6">
        <v>4133259</v>
      </c>
      <c r="D11" s="6">
        <v>0</v>
      </c>
      <c r="E11" s="7">
        <v>187029</v>
      </c>
      <c r="F11" s="8">
        <v>364029</v>
      </c>
      <c r="G11" s="8">
        <v>456590</v>
      </c>
      <c r="H11" s="8">
        <v>364466</v>
      </c>
      <c r="I11" s="8">
        <v>347095</v>
      </c>
      <c r="J11" s="8">
        <v>1168151</v>
      </c>
      <c r="K11" s="8">
        <v>381948</v>
      </c>
      <c r="L11" s="8">
        <v>80363</v>
      </c>
      <c r="M11" s="8">
        <v>6062</v>
      </c>
      <c r="N11" s="8">
        <v>468373</v>
      </c>
      <c r="O11" s="8">
        <v>390721</v>
      </c>
      <c r="P11" s="8">
        <v>358050</v>
      </c>
      <c r="Q11" s="8">
        <v>37792</v>
      </c>
      <c r="R11" s="8">
        <v>786563</v>
      </c>
      <c r="S11" s="8">
        <v>37792</v>
      </c>
      <c r="T11" s="8">
        <v>49582</v>
      </c>
      <c r="U11" s="8">
        <v>0</v>
      </c>
      <c r="V11" s="8">
        <v>87374</v>
      </c>
      <c r="W11" s="8">
        <v>2510461</v>
      </c>
      <c r="X11" s="8">
        <v>187029</v>
      </c>
      <c r="Y11" s="8">
        <v>2323432</v>
      </c>
      <c r="Z11" s="2">
        <v>1242.28</v>
      </c>
      <c r="AA11" s="6">
        <v>364029</v>
      </c>
    </row>
    <row r="12" spans="1:27" ht="13.5">
      <c r="A12" s="25" t="s">
        <v>39</v>
      </c>
      <c r="B12" s="29"/>
      <c r="C12" s="6">
        <v>146609</v>
      </c>
      <c r="D12" s="6">
        <v>0</v>
      </c>
      <c r="E12" s="7">
        <v>271320</v>
      </c>
      <c r="F12" s="8">
        <v>247320</v>
      </c>
      <c r="G12" s="8">
        <v>2413</v>
      </c>
      <c r="H12" s="8">
        <v>329</v>
      </c>
      <c r="I12" s="8">
        <v>658</v>
      </c>
      <c r="J12" s="8">
        <v>3400</v>
      </c>
      <c r="K12" s="8">
        <v>21051</v>
      </c>
      <c r="L12" s="8">
        <v>20310</v>
      </c>
      <c r="M12" s="8">
        <v>526</v>
      </c>
      <c r="N12" s="8">
        <v>41887</v>
      </c>
      <c r="O12" s="8">
        <v>20523</v>
      </c>
      <c r="P12" s="8">
        <v>15558</v>
      </c>
      <c r="Q12" s="8">
        <v>7318</v>
      </c>
      <c r="R12" s="8">
        <v>43399</v>
      </c>
      <c r="S12" s="8">
        <v>7318</v>
      </c>
      <c r="T12" s="8">
        <v>1754</v>
      </c>
      <c r="U12" s="8">
        <v>0</v>
      </c>
      <c r="V12" s="8">
        <v>9072</v>
      </c>
      <c r="W12" s="8">
        <v>97758</v>
      </c>
      <c r="X12" s="8">
        <v>271320</v>
      </c>
      <c r="Y12" s="8">
        <v>-173562</v>
      </c>
      <c r="Z12" s="2">
        <v>-63.97</v>
      </c>
      <c r="AA12" s="6">
        <v>247320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1550000</v>
      </c>
      <c r="F13" s="8">
        <v>1550000</v>
      </c>
      <c r="G13" s="8">
        <v>0</v>
      </c>
      <c r="H13" s="8">
        <v>0</v>
      </c>
      <c r="I13" s="8">
        <v>0</v>
      </c>
      <c r="J13" s="8">
        <v>0</v>
      </c>
      <c r="K13" s="8">
        <v>56234</v>
      </c>
      <c r="L13" s="8">
        <v>58109</v>
      </c>
      <c r="M13" s="8">
        <v>114343</v>
      </c>
      <c r="N13" s="8">
        <v>228686</v>
      </c>
      <c r="O13" s="8">
        <v>394694</v>
      </c>
      <c r="P13" s="8">
        <v>58109</v>
      </c>
      <c r="Q13" s="8">
        <v>67481</v>
      </c>
      <c r="R13" s="8">
        <v>520284</v>
      </c>
      <c r="S13" s="8">
        <v>67481</v>
      </c>
      <c r="T13" s="8">
        <v>648868</v>
      </c>
      <c r="U13" s="8">
        <v>58000</v>
      </c>
      <c r="V13" s="8">
        <v>774349</v>
      </c>
      <c r="W13" s="8">
        <v>1523319</v>
      </c>
      <c r="X13" s="8">
        <v>1550000</v>
      </c>
      <c r="Y13" s="8">
        <v>-26681</v>
      </c>
      <c r="Z13" s="2">
        <v>-1.72</v>
      </c>
      <c r="AA13" s="6">
        <v>1550000</v>
      </c>
    </row>
    <row r="14" spans="1:27" ht="13.5">
      <c r="A14" s="23" t="s">
        <v>41</v>
      </c>
      <c r="B14" s="29"/>
      <c r="C14" s="6">
        <v>1016170</v>
      </c>
      <c r="D14" s="6">
        <v>0</v>
      </c>
      <c r="E14" s="7">
        <v>74158</v>
      </c>
      <c r="F14" s="8">
        <v>34158</v>
      </c>
      <c r="G14" s="8">
        <v>0</v>
      </c>
      <c r="H14" s="8">
        <v>51525</v>
      </c>
      <c r="I14" s="8">
        <v>58109</v>
      </c>
      <c r="J14" s="8">
        <v>109634</v>
      </c>
      <c r="K14" s="8">
        <v>0</v>
      </c>
      <c r="L14" s="8">
        <v>0</v>
      </c>
      <c r="M14" s="8">
        <v>37079</v>
      </c>
      <c r="N14" s="8">
        <v>37079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146713</v>
      </c>
      <c r="X14" s="8">
        <v>74158</v>
      </c>
      <c r="Y14" s="8">
        <v>72555</v>
      </c>
      <c r="Z14" s="2">
        <v>97.84</v>
      </c>
      <c r="AA14" s="6">
        <v>34158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1129443</v>
      </c>
      <c r="D16" s="6">
        <v>0</v>
      </c>
      <c r="E16" s="7">
        <v>550000</v>
      </c>
      <c r="F16" s="8">
        <v>550000</v>
      </c>
      <c r="G16" s="8">
        <v>68601</v>
      </c>
      <c r="H16" s="8">
        <v>53026</v>
      </c>
      <c r="I16" s="8">
        <v>38718</v>
      </c>
      <c r="J16" s="8">
        <v>160345</v>
      </c>
      <c r="K16" s="8">
        <v>38504</v>
      </c>
      <c r="L16" s="8">
        <v>27717</v>
      </c>
      <c r="M16" s="8">
        <v>26427</v>
      </c>
      <c r="N16" s="8">
        <v>92648</v>
      </c>
      <c r="O16" s="8">
        <v>28602</v>
      </c>
      <c r="P16" s="8">
        <v>20191</v>
      </c>
      <c r="Q16" s="8">
        <v>281191</v>
      </c>
      <c r="R16" s="8">
        <v>329984</v>
      </c>
      <c r="S16" s="8">
        <v>281191</v>
      </c>
      <c r="T16" s="8">
        <v>17324</v>
      </c>
      <c r="U16" s="8">
        <v>0</v>
      </c>
      <c r="V16" s="8">
        <v>298515</v>
      </c>
      <c r="W16" s="8">
        <v>881492</v>
      </c>
      <c r="X16" s="8">
        <v>550000</v>
      </c>
      <c r="Y16" s="8">
        <v>331492</v>
      </c>
      <c r="Z16" s="2">
        <v>60.27</v>
      </c>
      <c r="AA16" s="6">
        <v>550000</v>
      </c>
    </row>
    <row r="17" spans="1:27" ht="13.5">
      <c r="A17" s="23" t="s">
        <v>44</v>
      </c>
      <c r="B17" s="29"/>
      <c r="C17" s="6">
        <v>1765589</v>
      </c>
      <c r="D17" s="6">
        <v>0</v>
      </c>
      <c r="E17" s="7">
        <v>2000000</v>
      </c>
      <c r="F17" s="8">
        <v>2000000</v>
      </c>
      <c r="G17" s="8">
        <v>180061</v>
      </c>
      <c r="H17" s="8">
        <v>166466</v>
      </c>
      <c r="I17" s="8">
        <v>138877</v>
      </c>
      <c r="J17" s="8">
        <v>485404</v>
      </c>
      <c r="K17" s="8">
        <v>140528</v>
      </c>
      <c r="L17" s="8">
        <v>145803</v>
      </c>
      <c r="M17" s="8">
        <v>3409</v>
      </c>
      <c r="N17" s="8">
        <v>289740</v>
      </c>
      <c r="O17" s="8">
        <v>318374</v>
      </c>
      <c r="P17" s="8">
        <v>165394</v>
      </c>
      <c r="Q17" s="8">
        <v>188204</v>
      </c>
      <c r="R17" s="8">
        <v>671972</v>
      </c>
      <c r="S17" s="8">
        <v>188204</v>
      </c>
      <c r="T17" s="8">
        <v>0</v>
      </c>
      <c r="U17" s="8">
        <v>0</v>
      </c>
      <c r="V17" s="8">
        <v>188204</v>
      </c>
      <c r="W17" s="8">
        <v>1635320</v>
      </c>
      <c r="X17" s="8">
        <v>2000000</v>
      </c>
      <c r="Y17" s="8">
        <v>-364680</v>
      </c>
      <c r="Z17" s="2">
        <v>-18.23</v>
      </c>
      <c r="AA17" s="6">
        <v>2000000</v>
      </c>
    </row>
    <row r="18" spans="1:27" ht="13.5">
      <c r="A18" s="25" t="s">
        <v>45</v>
      </c>
      <c r="B18" s="24"/>
      <c r="C18" s="6">
        <v>321489</v>
      </c>
      <c r="D18" s="6">
        <v>0</v>
      </c>
      <c r="E18" s="7">
        <v>550000</v>
      </c>
      <c r="F18" s="8">
        <v>350000</v>
      </c>
      <c r="G18" s="8">
        <v>0</v>
      </c>
      <c r="H18" s="8">
        <v>0</v>
      </c>
      <c r="I18" s="8">
        <v>0</v>
      </c>
      <c r="J18" s="8">
        <v>0</v>
      </c>
      <c r="K18" s="8">
        <v>87670</v>
      </c>
      <c r="L18" s="8">
        <v>0</v>
      </c>
      <c r="M18" s="8">
        <v>0</v>
      </c>
      <c r="N18" s="8">
        <v>87670</v>
      </c>
      <c r="O18" s="8">
        <v>80651</v>
      </c>
      <c r="P18" s="8">
        <v>62380</v>
      </c>
      <c r="Q18" s="8">
        <v>44248</v>
      </c>
      <c r="R18" s="8">
        <v>187279</v>
      </c>
      <c r="S18" s="8">
        <v>44248</v>
      </c>
      <c r="T18" s="8">
        <v>0</v>
      </c>
      <c r="U18" s="8">
        <v>0</v>
      </c>
      <c r="V18" s="8">
        <v>44248</v>
      </c>
      <c r="W18" s="8">
        <v>319197</v>
      </c>
      <c r="X18" s="8">
        <v>550000</v>
      </c>
      <c r="Y18" s="8">
        <v>-230803</v>
      </c>
      <c r="Z18" s="2">
        <v>-41.96</v>
      </c>
      <c r="AA18" s="6">
        <v>350000</v>
      </c>
    </row>
    <row r="19" spans="1:27" ht="13.5">
      <c r="A19" s="23" t="s">
        <v>46</v>
      </c>
      <c r="B19" s="29"/>
      <c r="C19" s="6">
        <v>56485570</v>
      </c>
      <c r="D19" s="6">
        <v>0</v>
      </c>
      <c r="E19" s="7">
        <v>68361520</v>
      </c>
      <c r="F19" s="8">
        <v>69272574</v>
      </c>
      <c r="G19" s="8">
        <v>25606681</v>
      </c>
      <c r="H19" s="8">
        <v>2435564</v>
      </c>
      <c r="I19" s="8">
        <v>475082</v>
      </c>
      <c r="J19" s="8">
        <v>28517327</v>
      </c>
      <c r="K19" s="8">
        <v>411814</v>
      </c>
      <c r="L19" s="8">
        <v>1774060</v>
      </c>
      <c r="M19" s="8">
        <v>21700288</v>
      </c>
      <c r="N19" s="8">
        <v>23886162</v>
      </c>
      <c r="O19" s="8">
        <v>337445</v>
      </c>
      <c r="P19" s="8">
        <v>484777</v>
      </c>
      <c r="Q19" s="8">
        <v>15420181</v>
      </c>
      <c r="R19" s="8">
        <v>16242403</v>
      </c>
      <c r="S19" s="8">
        <v>15420181</v>
      </c>
      <c r="T19" s="8">
        <v>504869</v>
      </c>
      <c r="U19" s="8">
        <v>908711</v>
      </c>
      <c r="V19" s="8">
        <v>16833761</v>
      </c>
      <c r="W19" s="8">
        <v>85479653</v>
      </c>
      <c r="X19" s="8">
        <v>68361520</v>
      </c>
      <c r="Y19" s="8">
        <v>17118133</v>
      </c>
      <c r="Z19" s="2">
        <v>25.04</v>
      </c>
      <c r="AA19" s="6">
        <v>69272574</v>
      </c>
    </row>
    <row r="20" spans="1:27" ht="13.5">
      <c r="A20" s="23" t="s">
        <v>47</v>
      </c>
      <c r="B20" s="29"/>
      <c r="C20" s="6">
        <v>276161</v>
      </c>
      <c r="D20" s="6">
        <v>0</v>
      </c>
      <c r="E20" s="7">
        <v>4005400</v>
      </c>
      <c r="F20" s="26">
        <v>4035400</v>
      </c>
      <c r="G20" s="26">
        <v>1223193</v>
      </c>
      <c r="H20" s="26">
        <v>95870</v>
      </c>
      <c r="I20" s="26">
        <v>623413</v>
      </c>
      <c r="J20" s="26">
        <v>1942476</v>
      </c>
      <c r="K20" s="26">
        <v>236874</v>
      </c>
      <c r="L20" s="26">
        <v>784044</v>
      </c>
      <c r="M20" s="26">
        <v>423533</v>
      </c>
      <c r="N20" s="26">
        <v>1444451</v>
      </c>
      <c r="O20" s="26">
        <v>434327</v>
      </c>
      <c r="P20" s="26">
        <v>359202</v>
      </c>
      <c r="Q20" s="26">
        <v>561320</v>
      </c>
      <c r="R20" s="26">
        <v>1354849</v>
      </c>
      <c r="S20" s="26">
        <v>561320</v>
      </c>
      <c r="T20" s="26">
        <v>13</v>
      </c>
      <c r="U20" s="26">
        <v>0</v>
      </c>
      <c r="V20" s="26">
        <v>561333</v>
      </c>
      <c r="W20" s="26">
        <v>5303109</v>
      </c>
      <c r="X20" s="26">
        <v>4005400</v>
      </c>
      <c r="Y20" s="26">
        <v>1297709</v>
      </c>
      <c r="Z20" s="27">
        <v>32.4</v>
      </c>
      <c r="AA20" s="28">
        <v>4035400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74724762</v>
      </c>
      <c r="D22" s="33">
        <f>SUM(D5:D21)</f>
        <v>0</v>
      </c>
      <c r="E22" s="34">
        <f t="shared" si="0"/>
        <v>89991899</v>
      </c>
      <c r="F22" s="35">
        <f t="shared" si="0"/>
        <v>90845953</v>
      </c>
      <c r="G22" s="35">
        <f t="shared" si="0"/>
        <v>28341530</v>
      </c>
      <c r="H22" s="35">
        <f t="shared" si="0"/>
        <v>3968332</v>
      </c>
      <c r="I22" s="35">
        <f t="shared" si="0"/>
        <v>2493796</v>
      </c>
      <c r="J22" s="35">
        <f t="shared" si="0"/>
        <v>34803658</v>
      </c>
      <c r="K22" s="35">
        <f t="shared" si="0"/>
        <v>2193457</v>
      </c>
      <c r="L22" s="35">
        <f t="shared" si="0"/>
        <v>3719267</v>
      </c>
      <c r="M22" s="35">
        <f t="shared" si="0"/>
        <v>23144337</v>
      </c>
      <c r="N22" s="35">
        <f t="shared" si="0"/>
        <v>29057061</v>
      </c>
      <c r="O22" s="35">
        <f t="shared" si="0"/>
        <v>2842582</v>
      </c>
      <c r="P22" s="35">
        <f t="shared" si="0"/>
        <v>2370138</v>
      </c>
      <c r="Q22" s="35">
        <f t="shared" si="0"/>
        <v>17411726</v>
      </c>
      <c r="R22" s="35">
        <f t="shared" si="0"/>
        <v>22624446</v>
      </c>
      <c r="S22" s="35">
        <f t="shared" si="0"/>
        <v>17411726</v>
      </c>
      <c r="T22" s="35">
        <f t="shared" si="0"/>
        <v>2034925</v>
      </c>
      <c r="U22" s="35">
        <f t="shared" si="0"/>
        <v>966711</v>
      </c>
      <c r="V22" s="35">
        <f t="shared" si="0"/>
        <v>20413362</v>
      </c>
      <c r="W22" s="35">
        <f t="shared" si="0"/>
        <v>106898527</v>
      </c>
      <c r="X22" s="35">
        <f t="shared" si="0"/>
        <v>89991899</v>
      </c>
      <c r="Y22" s="35">
        <f t="shared" si="0"/>
        <v>16906628</v>
      </c>
      <c r="Z22" s="36">
        <f>+IF(X22&lt;&gt;0,+(Y22/X22)*100,0)</f>
        <v>18.78683324595695</v>
      </c>
      <c r="AA22" s="33">
        <f>SUM(AA5:AA21)</f>
        <v>90845953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30649118</v>
      </c>
      <c r="D25" s="6">
        <v>0</v>
      </c>
      <c r="E25" s="7">
        <v>34682576</v>
      </c>
      <c r="F25" s="8">
        <v>34247636</v>
      </c>
      <c r="G25" s="8">
        <v>2635603</v>
      </c>
      <c r="H25" s="8">
        <v>2991174</v>
      </c>
      <c r="I25" s="8">
        <v>2650463</v>
      </c>
      <c r="J25" s="8">
        <v>8277240</v>
      </c>
      <c r="K25" s="8">
        <v>2681386</v>
      </c>
      <c r="L25" s="8">
        <v>2937852</v>
      </c>
      <c r="M25" s="8">
        <v>2450087</v>
      </c>
      <c r="N25" s="8">
        <v>8069325</v>
      </c>
      <c r="O25" s="8">
        <v>2594186</v>
      </c>
      <c r="P25" s="8">
        <v>2727603</v>
      </c>
      <c r="Q25" s="8">
        <v>2640331</v>
      </c>
      <c r="R25" s="8">
        <v>7962120</v>
      </c>
      <c r="S25" s="8">
        <v>2640331</v>
      </c>
      <c r="T25" s="8">
        <v>2280792</v>
      </c>
      <c r="U25" s="8">
        <v>3697614</v>
      </c>
      <c r="V25" s="8">
        <v>8618737</v>
      </c>
      <c r="W25" s="8">
        <v>32927422</v>
      </c>
      <c r="X25" s="8">
        <v>34682576</v>
      </c>
      <c r="Y25" s="8">
        <v>-1755154</v>
      </c>
      <c r="Z25" s="2">
        <v>-5.06</v>
      </c>
      <c r="AA25" s="6">
        <v>34247636</v>
      </c>
    </row>
    <row r="26" spans="1:27" ht="13.5">
      <c r="A26" s="25" t="s">
        <v>52</v>
      </c>
      <c r="B26" s="24"/>
      <c r="C26" s="6">
        <v>8182621</v>
      </c>
      <c r="D26" s="6">
        <v>0</v>
      </c>
      <c r="E26" s="7">
        <v>8102030</v>
      </c>
      <c r="F26" s="8">
        <v>8304840</v>
      </c>
      <c r="G26" s="8">
        <v>654595</v>
      </c>
      <c r="H26" s="8">
        <v>650992</v>
      </c>
      <c r="I26" s="8">
        <v>666881</v>
      </c>
      <c r="J26" s="8">
        <v>1972468</v>
      </c>
      <c r="K26" s="8">
        <v>667616</v>
      </c>
      <c r="L26" s="8">
        <v>681838</v>
      </c>
      <c r="M26" s="8">
        <v>688478</v>
      </c>
      <c r="N26" s="8">
        <v>2037932</v>
      </c>
      <c r="O26" s="8">
        <v>658810</v>
      </c>
      <c r="P26" s="8">
        <v>1052197</v>
      </c>
      <c r="Q26" s="8">
        <v>674357</v>
      </c>
      <c r="R26" s="8">
        <v>2385364</v>
      </c>
      <c r="S26" s="8">
        <v>674357</v>
      </c>
      <c r="T26" s="8">
        <v>595509</v>
      </c>
      <c r="U26" s="8">
        <v>696561</v>
      </c>
      <c r="V26" s="8">
        <v>1966427</v>
      </c>
      <c r="W26" s="8">
        <v>8362191</v>
      </c>
      <c r="X26" s="8">
        <v>8102030</v>
      </c>
      <c r="Y26" s="8">
        <v>260161</v>
      </c>
      <c r="Z26" s="2">
        <v>3.21</v>
      </c>
      <c r="AA26" s="6">
        <v>8304840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10352000</v>
      </c>
      <c r="F27" s="8">
        <v>10352000</v>
      </c>
      <c r="G27" s="8">
        <v>0</v>
      </c>
      <c r="H27" s="8">
        <v>0</v>
      </c>
      <c r="I27" s="8">
        <v>0</v>
      </c>
      <c r="J27" s="8">
        <v>0</v>
      </c>
      <c r="K27" s="8">
        <v>2588000</v>
      </c>
      <c r="L27" s="8">
        <v>666667</v>
      </c>
      <c r="M27" s="8">
        <v>1333333</v>
      </c>
      <c r="N27" s="8">
        <v>4588000</v>
      </c>
      <c r="O27" s="8">
        <v>0</v>
      </c>
      <c r="P27" s="8">
        <v>0</v>
      </c>
      <c r="Q27" s="8">
        <v>3333333</v>
      </c>
      <c r="R27" s="8">
        <v>3333333</v>
      </c>
      <c r="S27" s="8">
        <v>3333333</v>
      </c>
      <c r="T27" s="8">
        <v>333</v>
      </c>
      <c r="U27" s="8">
        <v>1714000</v>
      </c>
      <c r="V27" s="8">
        <v>5047666</v>
      </c>
      <c r="W27" s="8">
        <v>12968999</v>
      </c>
      <c r="X27" s="8">
        <v>10352000</v>
      </c>
      <c r="Y27" s="8">
        <v>2616999</v>
      </c>
      <c r="Z27" s="2">
        <v>25.28</v>
      </c>
      <c r="AA27" s="6">
        <v>10352000</v>
      </c>
    </row>
    <row r="28" spans="1:27" ht="13.5">
      <c r="A28" s="25" t="s">
        <v>54</v>
      </c>
      <c r="B28" s="24"/>
      <c r="C28" s="6">
        <v>2453066</v>
      </c>
      <c r="D28" s="6">
        <v>0</v>
      </c>
      <c r="E28" s="7">
        <v>4000000</v>
      </c>
      <c r="F28" s="8">
        <v>5000000</v>
      </c>
      <c r="G28" s="8">
        <v>333333</v>
      </c>
      <c r="H28" s="8">
        <v>0</v>
      </c>
      <c r="I28" s="8">
        <v>0</v>
      </c>
      <c r="J28" s="8">
        <v>333333</v>
      </c>
      <c r="K28" s="8">
        <v>999999</v>
      </c>
      <c r="L28" s="8">
        <v>333333</v>
      </c>
      <c r="M28" s="8">
        <v>603666</v>
      </c>
      <c r="N28" s="8">
        <v>1936998</v>
      </c>
      <c r="O28" s="8">
        <v>0</v>
      </c>
      <c r="P28" s="8">
        <v>0</v>
      </c>
      <c r="Q28" s="8">
        <v>2416666</v>
      </c>
      <c r="R28" s="8">
        <v>2416666</v>
      </c>
      <c r="S28" s="8">
        <v>2416666</v>
      </c>
      <c r="T28" s="8">
        <v>0</v>
      </c>
      <c r="U28" s="8">
        <v>850001</v>
      </c>
      <c r="V28" s="8">
        <v>3266667</v>
      </c>
      <c r="W28" s="8">
        <v>7953664</v>
      </c>
      <c r="X28" s="8">
        <v>4000000</v>
      </c>
      <c r="Y28" s="8">
        <v>3953664</v>
      </c>
      <c r="Z28" s="2">
        <v>98.84</v>
      </c>
      <c r="AA28" s="6">
        <v>5000000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93000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93000</v>
      </c>
      <c r="Y29" s="8">
        <v>-93000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1700000</v>
      </c>
      <c r="F30" s="8">
        <v>1700000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269990</v>
      </c>
      <c r="M30" s="8">
        <v>0</v>
      </c>
      <c r="N30" s="8">
        <v>269990</v>
      </c>
      <c r="O30" s="8">
        <v>263844</v>
      </c>
      <c r="P30" s="8">
        <v>0</v>
      </c>
      <c r="Q30" s="8">
        <v>0</v>
      </c>
      <c r="R30" s="8">
        <v>263844</v>
      </c>
      <c r="S30" s="8">
        <v>0</v>
      </c>
      <c r="T30" s="8">
        <v>387880</v>
      </c>
      <c r="U30" s="8">
        <v>0</v>
      </c>
      <c r="V30" s="8">
        <v>387880</v>
      </c>
      <c r="W30" s="8">
        <v>921714</v>
      </c>
      <c r="X30" s="8">
        <v>1700000</v>
      </c>
      <c r="Y30" s="8">
        <v>-778286</v>
      </c>
      <c r="Z30" s="2">
        <v>-45.78</v>
      </c>
      <c r="AA30" s="6">
        <v>1700000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64740</v>
      </c>
      <c r="U31" s="8">
        <v>89718</v>
      </c>
      <c r="V31" s="8">
        <v>154458</v>
      </c>
      <c r="W31" s="8">
        <v>154458</v>
      </c>
      <c r="X31" s="8"/>
      <c r="Y31" s="8">
        <v>154458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3069680</v>
      </c>
      <c r="D32" s="6">
        <v>0</v>
      </c>
      <c r="E32" s="7">
        <v>3000000</v>
      </c>
      <c r="F32" s="8">
        <v>3200000</v>
      </c>
      <c r="G32" s="8">
        <v>262814</v>
      </c>
      <c r="H32" s="8">
        <v>263120</v>
      </c>
      <c r="I32" s="8">
        <v>262814</v>
      </c>
      <c r="J32" s="8">
        <v>788748</v>
      </c>
      <c r="K32" s="8">
        <v>158769</v>
      </c>
      <c r="L32" s="8">
        <v>447969</v>
      </c>
      <c r="M32" s="8">
        <v>289691</v>
      </c>
      <c r="N32" s="8">
        <v>896429</v>
      </c>
      <c r="O32" s="8">
        <v>288472</v>
      </c>
      <c r="P32" s="8">
        <v>335</v>
      </c>
      <c r="Q32" s="8">
        <v>0</v>
      </c>
      <c r="R32" s="8">
        <v>288807</v>
      </c>
      <c r="S32" s="8">
        <v>0</v>
      </c>
      <c r="T32" s="8">
        <v>267273</v>
      </c>
      <c r="U32" s="8">
        <v>0</v>
      </c>
      <c r="V32" s="8">
        <v>267273</v>
      </c>
      <c r="W32" s="8">
        <v>2241257</v>
      </c>
      <c r="X32" s="8">
        <v>3000000</v>
      </c>
      <c r="Y32" s="8">
        <v>-758743</v>
      </c>
      <c r="Z32" s="2">
        <v>-25.29</v>
      </c>
      <c r="AA32" s="6">
        <v>3200000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26270390</v>
      </c>
      <c r="D34" s="6">
        <v>0</v>
      </c>
      <c r="E34" s="7">
        <v>25543161</v>
      </c>
      <c r="F34" s="8">
        <v>20188527</v>
      </c>
      <c r="G34" s="8">
        <v>1962233</v>
      </c>
      <c r="H34" s="8">
        <v>2484764</v>
      </c>
      <c r="I34" s="8">
        <v>1987367</v>
      </c>
      <c r="J34" s="8">
        <v>6434364</v>
      </c>
      <c r="K34" s="8">
        <v>1648715</v>
      </c>
      <c r="L34" s="8">
        <v>1356621</v>
      </c>
      <c r="M34" s="8">
        <v>1687463</v>
      </c>
      <c r="N34" s="8">
        <v>4692799</v>
      </c>
      <c r="O34" s="8">
        <v>1831350</v>
      </c>
      <c r="P34" s="8">
        <v>2291768</v>
      </c>
      <c r="Q34" s="8">
        <v>2952195</v>
      </c>
      <c r="R34" s="8">
        <v>7075313</v>
      </c>
      <c r="S34" s="8">
        <v>2952195</v>
      </c>
      <c r="T34" s="8">
        <v>2741743</v>
      </c>
      <c r="U34" s="8">
        <v>3049230</v>
      </c>
      <c r="V34" s="8">
        <v>8743168</v>
      </c>
      <c r="W34" s="8">
        <v>26945644</v>
      </c>
      <c r="X34" s="8">
        <v>25543161</v>
      </c>
      <c r="Y34" s="8">
        <v>1402483</v>
      </c>
      <c r="Z34" s="2">
        <v>5.49</v>
      </c>
      <c r="AA34" s="6">
        <v>20188527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8826636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8826636</v>
      </c>
    </row>
    <row r="36" spans="1:27" ht="12.75">
      <c r="A36" s="40" t="s">
        <v>62</v>
      </c>
      <c r="B36" s="32"/>
      <c r="C36" s="33">
        <f aca="true" t="shared" si="1" ref="C36:Y36">SUM(C25:C35)</f>
        <v>70624875</v>
      </c>
      <c r="D36" s="33">
        <f>SUM(D25:D35)</f>
        <v>0</v>
      </c>
      <c r="E36" s="34">
        <f t="shared" si="1"/>
        <v>87472767</v>
      </c>
      <c r="F36" s="35">
        <f t="shared" si="1"/>
        <v>91819639</v>
      </c>
      <c r="G36" s="35">
        <f t="shared" si="1"/>
        <v>5848578</v>
      </c>
      <c r="H36" s="35">
        <f t="shared" si="1"/>
        <v>6390050</v>
      </c>
      <c r="I36" s="35">
        <f t="shared" si="1"/>
        <v>5567525</v>
      </c>
      <c r="J36" s="35">
        <f t="shared" si="1"/>
        <v>17806153</v>
      </c>
      <c r="K36" s="35">
        <f t="shared" si="1"/>
        <v>8744485</v>
      </c>
      <c r="L36" s="35">
        <f t="shared" si="1"/>
        <v>6694270</v>
      </c>
      <c r="M36" s="35">
        <f t="shared" si="1"/>
        <v>7052718</v>
      </c>
      <c r="N36" s="35">
        <f t="shared" si="1"/>
        <v>22491473</v>
      </c>
      <c r="O36" s="35">
        <f t="shared" si="1"/>
        <v>5636662</v>
      </c>
      <c r="P36" s="35">
        <f t="shared" si="1"/>
        <v>6071903</v>
      </c>
      <c r="Q36" s="35">
        <f t="shared" si="1"/>
        <v>12016882</v>
      </c>
      <c r="R36" s="35">
        <f t="shared" si="1"/>
        <v>23725447</v>
      </c>
      <c r="S36" s="35">
        <f t="shared" si="1"/>
        <v>12016882</v>
      </c>
      <c r="T36" s="35">
        <f t="shared" si="1"/>
        <v>6338270</v>
      </c>
      <c r="U36" s="35">
        <f t="shared" si="1"/>
        <v>10097124</v>
      </c>
      <c r="V36" s="35">
        <f t="shared" si="1"/>
        <v>28452276</v>
      </c>
      <c r="W36" s="35">
        <f t="shared" si="1"/>
        <v>92475349</v>
      </c>
      <c r="X36" s="35">
        <f t="shared" si="1"/>
        <v>87472767</v>
      </c>
      <c r="Y36" s="35">
        <f t="shared" si="1"/>
        <v>5002582</v>
      </c>
      <c r="Z36" s="36">
        <f>+IF(X36&lt;&gt;0,+(Y36/X36)*100,0)</f>
        <v>5.719016525451859</v>
      </c>
      <c r="AA36" s="33">
        <f>SUM(AA25:AA35)</f>
        <v>91819639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4099887</v>
      </c>
      <c r="D38" s="46">
        <f>+D22-D36</f>
        <v>0</v>
      </c>
      <c r="E38" s="47">
        <f t="shared" si="2"/>
        <v>2519132</v>
      </c>
      <c r="F38" s="48">
        <f t="shared" si="2"/>
        <v>-973686</v>
      </c>
      <c r="G38" s="48">
        <f t="shared" si="2"/>
        <v>22492952</v>
      </c>
      <c r="H38" s="48">
        <f t="shared" si="2"/>
        <v>-2421718</v>
      </c>
      <c r="I38" s="48">
        <f t="shared" si="2"/>
        <v>-3073729</v>
      </c>
      <c r="J38" s="48">
        <f t="shared" si="2"/>
        <v>16997505</v>
      </c>
      <c r="K38" s="48">
        <f t="shared" si="2"/>
        <v>-6551028</v>
      </c>
      <c r="L38" s="48">
        <f t="shared" si="2"/>
        <v>-2975003</v>
      </c>
      <c r="M38" s="48">
        <f t="shared" si="2"/>
        <v>16091619</v>
      </c>
      <c r="N38" s="48">
        <f t="shared" si="2"/>
        <v>6565588</v>
      </c>
      <c r="O38" s="48">
        <f t="shared" si="2"/>
        <v>-2794080</v>
      </c>
      <c r="P38" s="48">
        <f t="shared" si="2"/>
        <v>-3701765</v>
      </c>
      <c r="Q38" s="48">
        <f t="shared" si="2"/>
        <v>5394844</v>
      </c>
      <c r="R38" s="48">
        <f t="shared" si="2"/>
        <v>-1101001</v>
      </c>
      <c r="S38" s="48">
        <f t="shared" si="2"/>
        <v>5394844</v>
      </c>
      <c r="T38" s="48">
        <f t="shared" si="2"/>
        <v>-4303345</v>
      </c>
      <c r="U38" s="48">
        <f t="shared" si="2"/>
        <v>-9130413</v>
      </c>
      <c r="V38" s="48">
        <f t="shared" si="2"/>
        <v>-8038914</v>
      </c>
      <c r="W38" s="48">
        <f t="shared" si="2"/>
        <v>14423178</v>
      </c>
      <c r="X38" s="48">
        <f>IF(F22=F36,0,X22-X36)</f>
        <v>2519132</v>
      </c>
      <c r="Y38" s="48">
        <f t="shared" si="2"/>
        <v>11904046</v>
      </c>
      <c r="Z38" s="49">
        <f>+IF(X38&lt;&gt;0,+(Y38/X38)*100,0)</f>
        <v>472.5455434649713</v>
      </c>
      <c r="AA38" s="46">
        <f>+AA22-AA36</f>
        <v>-973686</v>
      </c>
    </row>
    <row r="39" spans="1:27" ht="13.5">
      <c r="A39" s="23" t="s">
        <v>64</v>
      </c>
      <c r="B39" s="29"/>
      <c r="C39" s="6">
        <v>17205844</v>
      </c>
      <c r="D39" s="6">
        <v>0</v>
      </c>
      <c r="E39" s="7">
        <v>0</v>
      </c>
      <c r="F39" s="8">
        <v>20352480</v>
      </c>
      <c r="G39" s="8">
        <v>0</v>
      </c>
      <c r="H39" s="8">
        <v>94865</v>
      </c>
      <c r="I39" s="8">
        <v>1195585</v>
      </c>
      <c r="J39" s="8">
        <v>1290450</v>
      </c>
      <c r="K39" s="8">
        <v>869296</v>
      </c>
      <c r="L39" s="8">
        <v>0</v>
      </c>
      <c r="M39" s="8">
        <v>0</v>
      </c>
      <c r="N39" s="8">
        <v>869296</v>
      </c>
      <c r="O39" s="8">
        <v>0</v>
      </c>
      <c r="P39" s="8">
        <v>3178133</v>
      </c>
      <c r="Q39" s="8">
        <v>9122834</v>
      </c>
      <c r="R39" s="8">
        <v>12300967</v>
      </c>
      <c r="S39" s="8">
        <v>9122834</v>
      </c>
      <c r="T39" s="8">
        <v>1309880</v>
      </c>
      <c r="U39" s="8">
        <v>0</v>
      </c>
      <c r="V39" s="8">
        <v>10432714</v>
      </c>
      <c r="W39" s="8">
        <v>24893427</v>
      </c>
      <c r="X39" s="8">
        <v>20532480</v>
      </c>
      <c r="Y39" s="8">
        <v>4360947</v>
      </c>
      <c r="Z39" s="2">
        <v>21.24</v>
      </c>
      <c r="AA39" s="6">
        <v>20352480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21305731</v>
      </c>
      <c r="D42" s="55">
        <f>SUM(D38:D41)</f>
        <v>0</v>
      </c>
      <c r="E42" s="56">
        <f t="shared" si="3"/>
        <v>2519132</v>
      </c>
      <c r="F42" s="57">
        <f t="shared" si="3"/>
        <v>19378794</v>
      </c>
      <c r="G42" s="57">
        <f t="shared" si="3"/>
        <v>22492952</v>
      </c>
      <c r="H42" s="57">
        <f t="shared" si="3"/>
        <v>-2326853</v>
      </c>
      <c r="I42" s="57">
        <f t="shared" si="3"/>
        <v>-1878144</v>
      </c>
      <c r="J42" s="57">
        <f t="shared" si="3"/>
        <v>18287955</v>
      </c>
      <c r="K42" s="57">
        <f t="shared" si="3"/>
        <v>-5681732</v>
      </c>
      <c r="L42" s="57">
        <f t="shared" si="3"/>
        <v>-2975003</v>
      </c>
      <c r="M42" s="57">
        <f t="shared" si="3"/>
        <v>16091619</v>
      </c>
      <c r="N42" s="57">
        <f t="shared" si="3"/>
        <v>7434884</v>
      </c>
      <c r="O42" s="57">
        <f t="shared" si="3"/>
        <v>-2794080</v>
      </c>
      <c r="P42" s="57">
        <f t="shared" si="3"/>
        <v>-523632</v>
      </c>
      <c r="Q42" s="57">
        <f t="shared" si="3"/>
        <v>14517678</v>
      </c>
      <c r="R42" s="57">
        <f t="shared" si="3"/>
        <v>11199966</v>
      </c>
      <c r="S42" s="57">
        <f t="shared" si="3"/>
        <v>14517678</v>
      </c>
      <c r="T42" s="57">
        <f t="shared" si="3"/>
        <v>-2993465</v>
      </c>
      <c r="U42" s="57">
        <f t="shared" si="3"/>
        <v>-9130413</v>
      </c>
      <c r="V42" s="57">
        <f t="shared" si="3"/>
        <v>2393800</v>
      </c>
      <c r="W42" s="57">
        <f t="shared" si="3"/>
        <v>39316605</v>
      </c>
      <c r="X42" s="57">
        <f t="shared" si="3"/>
        <v>23051612</v>
      </c>
      <c r="Y42" s="57">
        <f t="shared" si="3"/>
        <v>16264993</v>
      </c>
      <c r="Z42" s="58">
        <f>+IF(X42&lt;&gt;0,+(Y42/X42)*100,0)</f>
        <v>70.55902641429155</v>
      </c>
      <c r="AA42" s="55">
        <f>SUM(AA38:AA41)</f>
        <v>19378794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21305731</v>
      </c>
      <c r="D44" s="63">
        <f>+D42-D43</f>
        <v>0</v>
      </c>
      <c r="E44" s="64">
        <f t="shared" si="4"/>
        <v>2519132</v>
      </c>
      <c r="F44" s="65">
        <f t="shared" si="4"/>
        <v>19378794</v>
      </c>
      <c r="G44" s="65">
        <f t="shared" si="4"/>
        <v>22492952</v>
      </c>
      <c r="H44" s="65">
        <f t="shared" si="4"/>
        <v>-2326853</v>
      </c>
      <c r="I44" s="65">
        <f t="shared" si="4"/>
        <v>-1878144</v>
      </c>
      <c r="J44" s="65">
        <f t="shared" si="4"/>
        <v>18287955</v>
      </c>
      <c r="K44" s="65">
        <f t="shared" si="4"/>
        <v>-5681732</v>
      </c>
      <c r="L44" s="65">
        <f t="shared" si="4"/>
        <v>-2975003</v>
      </c>
      <c r="M44" s="65">
        <f t="shared" si="4"/>
        <v>16091619</v>
      </c>
      <c r="N44" s="65">
        <f t="shared" si="4"/>
        <v>7434884</v>
      </c>
      <c r="O44" s="65">
        <f t="shared" si="4"/>
        <v>-2794080</v>
      </c>
      <c r="P44" s="65">
        <f t="shared" si="4"/>
        <v>-523632</v>
      </c>
      <c r="Q44" s="65">
        <f t="shared" si="4"/>
        <v>14517678</v>
      </c>
      <c r="R44" s="65">
        <f t="shared" si="4"/>
        <v>11199966</v>
      </c>
      <c r="S44" s="65">
        <f t="shared" si="4"/>
        <v>14517678</v>
      </c>
      <c r="T44" s="65">
        <f t="shared" si="4"/>
        <v>-2993465</v>
      </c>
      <c r="U44" s="65">
        <f t="shared" si="4"/>
        <v>-9130413</v>
      </c>
      <c r="V44" s="65">
        <f t="shared" si="4"/>
        <v>2393800</v>
      </c>
      <c r="W44" s="65">
        <f t="shared" si="4"/>
        <v>39316605</v>
      </c>
      <c r="X44" s="65">
        <f t="shared" si="4"/>
        <v>23051612</v>
      </c>
      <c r="Y44" s="65">
        <f t="shared" si="4"/>
        <v>16264993</v>
      </c>
      <c r="Z44" s="66">
        <f>+IF(X44&lt;&gt;0,+(Y44/X44)*100,0)</f>
        <v>70.55902641429155</v>
      </c>
      <c r="AA44" s="63">
        <f>+AA42-AA43</f>
        <v>19378794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21305731</v>
      </c>
      <c r="D46" s="55">
        <f>SUM(D44:D45)</f>
        <v>0</v>
      </c>
      <c r="E46" s="56">
        <f t="shared" si="5"/>
        <v>2519132</v>
      </c>
      <c r="F46" s="57">
        <f t="shared" si="5"/>
        <v>19378794</v>
      </c>
      <c r="G46" s="57">
        <f t="shared" si="5"/>
        <v>22492952</v>
      </c>
      <c r="H46" s="57">
        <f t="shared" si="5"/>
        <v>-2326853</v>
      </c>
      <c r="I46" s="57">
        <f t="shared" si="5"/>
        <v>-1878144</v>
      </c>
      <c r="J46" s="57">
        <f t="shared" si="5"/>
        <v>18287955</v>
      </c>
      <c r="K46" s="57">
        <f t="shared" si="5"/>
        <v>-5681732</v>
      </c>
      <c r="L46" s="57">
        <f t="shared" si="5"/>
        <v>-2975003</v>
      </c>
      <c r="M46" s="57">
        <f t="shared" si="5"/>
        <v>16091619</v>
      </c>
      <c r="N46" s="57">
        <f t="shared" si="5"/>
        <v>7434884</v>
      </c>
      <c r="O46" s="57">
        <f t="shared" si="5"/>
        <v>-2794080</v>
      </c>
      <c r="P46" s="57">
        <f t="shared" si="5"/>
        <v>-523632</v>
      </c>
      <c r="Q46" s="57">
        <f t="shared" si="5"/>
        <v>14517678</v>
      </c>
      <c r="R46" s="57">
        <f t="shared" si="5"/>
        <v>11199966</v>
      </c>
      <c r="S46" s="57">
        <f t="shared" si="5"/>
        <v>14517678</v>
      </c>
      <c r="T46" s="57">
        <f t="shared" si="5"/>
        <v>-2993465</v>
      </c>
      <c r="U46" s="57">
        <f t="shared" si="5"/>
        <v>-9130413</v>
      </c>
      <c r="V46" s="57">
        <f t="shared" si="5"/>
        <v>2393800</v>
      </c>
      <c r="W46" s="57">
        <f t="shared" si="5"/>
        <v>39316605</v>
      </c>
      <c r="X46" s="57">
        <f t="shared" si="5"/>
        <v>23051612</v>
      </c>
      <c r="Y46" s="57">
        <f t="shared" si="5"/>
        <v>16264993</v>
      </c>
      <c r="Z46" s="58">
        <f>+IF(X46&lt;&gt;0,+(Y46/X46)*100,0)</f>
        <v>70.55902641429155</v>
      </c>
      <c r="AA46" s="55">
        <f>SUM(AA44:AA45)</f>
        <v>19378794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21305731</v>
      </c>
      <c r="D48" s="71">
        <f>SUM(D46:D47)</f>
        <v>0</v>
      </c>
      <c r="E48" s="72">
        <f t="shared" si="6"/>
        <v>2519132</v>
      </c>
      <c r="F48" s="73">
        <f t="shared" si="6"/>
        <v>19378794</v>
      </c>
      <c r="G48" s="73">
        <f t="shared" si="6"/>
        <v>22492952</v>
      </c>
      <c r="H48" s="74">
        <f t="shared" si="6"/>
        <v>-2326853</v>
      </c>
      <c r="I48" s="74">
        <f t="shared" si="6"/>
        <v>-1878144</v>
      </c>
      <c r="J48" s="74">
        <f t="shared" si="6"/>
        <v>18287955</v>
      </c>
      <c r="K48" s="74">
        <f t="shared" si="6"/>
        <v>-5681732</v>
      </c>
      <c r="L48" s="74">
        <f t="shared" si="6"/>
        <v>-2975003</v>
      </c>
      <c r="M48" s="73">
        <f t="shared" si="6"/>
        <v>16091619</v>
      </c>
      <c r="N48" s="73">
        <f t="shared" si="6"/>
        <v>7434884</v>
      </c>
      <c r="O48" s="74">
        <f t="shared" si="6"/>
        <v>-2794080</v>
      </c>
      <c r="P48" s="74">
        <f t="shared" si="6"/>
        <v>-523632</v>
      </c>
      <c r="Q48" s="74">
        <f t="shared" si="6"/>
        <v>14517678</v>
      </c>
      <c r="R48" s="74">
        <f t="shared" si="6"/>
        <v>11199966</v>
      </c>
      <c r="S48" s="74">
        <f t="shared" si="6"/>
        <v>14517678</v>
      </c>
      <c r="T48" s="73">
        <f t="shared" si="6"/>
        <v>-2993465</v>
      </c>
      <c r="U48" s="73">
        <f t="shared" si="6"/>
        <v>-9130413</v>
      </c>
      <c r="V48" s="74">
        <f t="shared" si="6"/>
        <v>2393800</v>
      </c>
      <c r="W48" s="74">
        <f t="shared" si="6"/>
        <v>39316605</v>
      </c>
      <c r="X48" s="74">
        <f t="shared" si="6"/>
        <v>23051612</v>
      </c>
      <c r="Y48" s="74">
        <f t="shared" si="6"/>
        <v>16264993</v>
      </c>
      <c r="Z48" s="75">
        <f>+IF(X48&lt;&gt;0,+(Y48/X48)*100,0)</f>
        <v>70.55902641429155</v>
      </c>
      <c r="AA48" s="76">
        <f>SUM(AA46:AA47)</f>
        <v>19378794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2015-08-05T08:46:41Z</dcterms:created>
  <dcterms:modified xsi:type="dcterms:W3CDTF">2015-08-05T08:47:30Z</dcterms:modified>
  <cp:category/>
  <cp:version/>
  <cp:contentType/>
  <cp:contentStatus/>
</cp:coreProperties>
</file>