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MP301" sheetId="2" r:id="rId2"/>
    <sheet name="MP325" sheetId="3" r:id="rId3"/>
    <sheet name="MP306" sheetId="4" r:id="rId4"/>
    <sheet name="MP316" sheetId="5" r:id="rId5"/>
    <sheet name="DC32" sheetId="6" r:id="rId6"/>
    <sheet name="MP314" sheetId="7" r:id="rId7"/>
    <sheet name="MP312" sheetId="8" r:id="rId8"/>
    <sheet name="DC30" sheetId="9" r:id="rId9"/>
    <sheet name="MP307" sheetId="10" r:id="rId10"/>
    <sheet name="MP305" sheetId="11" r:id="rId11"/>
    <sheet name="MP322" sheetId="12" r:id="rId12"/>
    <sheet name="MP303" sheetId="13" r:id="rId13"/>
    <sheet name="MP302" sheetId="14" r:id="rId14"/>
    <sheet name="DC31" sheetId="15" r:id="rId15"/>
    <sheet name="MP324" sheetId="16" r:id="rId16"/>
    <sheet name="MP304" sheetId="17" r:id="rId17"/>
    <sheet name="MP313" sheetId="18" r:id="rId18"/>
    <sheet name="MP321" sheetId="19" r:id="rId19"/>
    <sheet name="MP315" sheetId="20" r:id="rId20"/>
    <sheet name="MP323" sheetId="21" r:id="rId21"/>
    <sheet name="MP311" sheetId="22" r:id="rId22"/>
  </sheets>
  <definedNames>
    <definedName name="_xlnm.Print_Area" localSheetId="8">'DC30'!$A$1:$AA$57</definedName>
    <definedName name="_xlnm.Print_Area" localSheetId="14">'DC31'!$A$1:$AA$57</definedName>
    <definedName name="_xlnm.Print_Area" localSheetId="5">'DC32'!$A$1:$AA$57</definedName>
    <definedName name="_xlnm.Print_Area" localSheetId="1">'MP301'!$A$1:$AA$57</definedName>
    <definedName name="_xlnm.Print_Area" localSheetId="13">'MP302'!$A$1:$AA$57</definedName>
    <definedName name="_xlnm.Print_Area" localSheetId="12">'MP303'!$A$1:$AA$57</definedName>
    <definedName name="_xlnm.Print_Area" localSheetId="16">'MP304'!$A$1:$AA$57</definedName>
    <definedName name="_xlnm.Print_Area" localSheetId="10">'MP305'!$A$1:$AA$57</definedName>
    <definedName name="_xlnm.Print_Area" localSheetId="3">'MP306'!$A$1:$AA$57</definedName>
    <definedName name="_xlnm.Print_Area" localSheetId="9">'MP307'!$A$1:$AA$57</definedName>
    <definedName name="_xlnm.Print_Area" localSheetId="21">'MP311'!$A$1:$AA$57</definedName>
    <definedName name="_xlnm.Print_Area" localSheetId="7">'MP312'!$A$1:$AA$57</definedName>
    <definedName name="_xlnm.Print_Area" localSheetId="17">'MP313'!$A$1:$AA$57</definedName>
    <definedName name="_xlnm.Print_Area" localSheetId="6">'MP314'!$A$1:$AA$57</definedName>
    <definedName name="_xlnm.Print_Area" localSheetId="19">'MP315'!$A$1:$AA$57</definedName>
    <definedName name="_xlnm.Print_Area" localSheetId="4">'MP316'!$A$1:$AA$57</definedName>
    <definedName name="_xlnm.Print_Area" localSheetId="18">'MP321'!$A$1:$AA$57</definedName>
    <definedName name="_xlnm.Print_Area" localSheetId="11">'MP322'!$A$1:$AA$57</definedName>
    <definedName name="_xlnm.Print_Area" localSheetId="20">'MP323'!$A$1:$AA$57</definedName>
    <definedName name="_xlnm.Print_Area" localSheetId="15">'MP324'!$A$1:$AA$57</definedName>
    <definedName name="_xlnm.Print_Area" localSheetId="2">'MP325'!$A$1:$AA$57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<sst xmlns="http://schemas.openxmlformats.org/spreadsheetml/2006/main" count="1672" uniqueCount="96">
  <si>
    <t>Mpumalanga: Albert Luthuli(MP301) - Table C4 Quarterly Budget Statement - Financial Performance (revenue and expenditure)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</si>
  <si>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</si>
  <si>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</si>
  <si>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</si>
  <si>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</si>
  <si>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</si>
  <si>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</si>
  <si>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</si>
  <si>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</si>
  <si>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</si>
  <si>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</si>
  <si>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</si>
  <si>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</si>
  <si>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</si>
  <si>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</si>
  <si>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</si>
  <si>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</si>
  <si>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</si>
  <si>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</si>
  <si>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</si>
  <si>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</si>
  <si>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</si>
  <si>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</si>
  <si>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</si>
  <si>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</si>
  <si>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</si>
  <si>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</si>
  <si>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</si>
  <si>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</si>
  <si>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</si>
  <si>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</si>
  <si>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</si>
  <si>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</si>
  <si>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</si>
  <si>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</si>
  <si>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</si>
  <si>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</si>
  <si>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</si>
  <si>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</si>
  <si>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</si>
  <si>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</si>
  <si>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</si>
  <si>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</si>
  <si>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</si>
  <si>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</si>
  <si>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</si>
  <si>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</si>
  <si>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</si>
  <si>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</si>
  <si>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</si>
  <si>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</si>
  <si>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</si>
  <si>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</si>
  <si>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</si>
  <si>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</si>
  <si>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</si>
  <si>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</si>
  <si>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</si>
  <si>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</si>
  <si>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</si>
  <si>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</si>
  <si>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</si>
  <si>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</si>
  <si>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</si>
  <si>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</si>
  <si>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</si>
  <si>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</si>
  <si>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</si>
  <si>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</si>
  <si>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</si>
  <si>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</si>
  <si>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</si>
  <si>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</si>
  <si>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</si>
  <si>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Mpumalanga: Bushbuckridge(MP325) - Table C4 Quarterly Budget Statement - Financial Performance (revenue and expenditure) for 4th Quarter ended 30 June 2015 (Figures Finalised as at 2015/07/31)</t>
  </si>
  <si>
    <t>Mpumalanga: Dipaleseng(MP306) - Table C4 Quarterly Budget Statement - Financial Performance (revenue and expenditure) for 4th Quarter ended 30 June 2015 (Figures Finalised as at 2015/07/31)</t>
  </si>
  <si>
    <t>Mpumalanga: Dr J.S. Moroka(MP316) - Table C4 Quarterly Budget Statement - Financial Performance (revenue and expenditure) for 4th Quarter ended 30 June 2015 (Figures Finalised as at 2015/07/31)</t>
  </si>
  <si>
    <t>Mpumalanga: Ehlanzeni(DC32) - Table C4 Quarterly Budget Statement - Financial Performance (revenue and expenditure) for 4th Quarter ended 30 June 2015 (Figures Finalised as at 2015/07/31)</t>
  </si>
  <si>
    <t>Mpumalanga: Emakhazeni(MP314) - Table C4 Quarterly Budget Statement - Financial Performance (revenue and expenditure) for 4th Quarter ended 30 June 2015 (Figures Finalised as at 2015/07/31)</t>
  </si>
  <si>
    <t>Mpumalanga: Emalahleni (Mp)(MP312) - Table C4 Quarterly Budget Statement - Financial Performance (revenue and expenditure) for 4th Quarter ended 30 June 2015 (Figures Finalised as at 2015/07/31)</t>
  </si>
  <si>
    <t>Mpumalanga: Gert Sibande(DC30) - Table C4 Quarterly Budget Statement - Financial Performance (revenue and expenditure) for 4th Quarter ended 30 June 2015 (Figures Finalised as at 2015/07/31)</t>
  </si>
  <si>
    <t>Mpumalanga: Govan Mbeki(MP307) - Table C4 Quarterly Budget Statement - Financial Performance (revenue and expenditure) for 4th Quarter ended 30 June 2015 (Figures Finalised as at 2015/07/31)</t>
  </si>
  <si>
    <t>Mpumalanga: Lekwa(MP305) - Table C4 Quarterly Budget Statement - Financial Performance (revenue and expenditure) for 4th Quarter ended 30 June 2015 (Figures Finalised as at 2015/07/31)</t>
  </si>
  <si>
    <t>Mpumalanga: Mbombela(MP322) - Table C4 Quarterly Budget Statement - Financial Performance (revenue and expenditure) for 4th Quarter ended 30 June 2015 (Figures Finalised as at 2015/07/31)</t>
  </si>
  <si>
    <t>Mpumalanga: Mkhondo(MP303) - Table C4 Quarterly Budget Statement - Financial Performance (revenue and expenditure) for 4th Quarter ended 30 June 2015 (Figures Finalised as at 2015/07/31)</t>
  </si>
  <si>
    <t>Mpumalanga: Msukaligwa(MP302) - Table C4 Quarterly Budget Statement - Financial Performance (revenue and expenditure) for 4th Quarter ended 30 June 2015 (Figures Finalised as at 2015/07/31)</t>
  </si>
  <si>
    <t>Mpumalanga: Nkangala(DC31) - Table C4 Quarterly Budget Statement - Financial Performance (revenue and expenditure) for 4th Quarter ended 30 June 2015 (Figures Finalised as at 2015/07/31)</t>
  </si>
  <si>
    <t>Mpumalanga: Nkomazi(MP324) - Table C4 Quarterly Budget Statement - Financial Performance (revenue and expenditure) for 4th Quarter ended 30 June 2015 (Figures Finalised as at 2015/07/31)</t>
  </si>
  <si>
    <t>Mpumalanga: Pixley Ka Seme (MP)(MP304) - Table C4 Quarterly Budget Statement - Financial Performance (revenue and expenditure) for 4th Quarter ended 30 June 2015 (Figures Finalised as at 2015/07/31)</t>
  </si>
  <si>
    <t>Mpumalanga: Steve Tshwete(MP313) - Table C4 Quarterly Budget Statement - Financial Performance (revenue and expenditure) for 4th Quarter ended 30 June 2015 (Figures Finalised as at 2015/07/31)</t>
  </si>
  <si>
    <t>Mpumalanga: Thaba Chweu(MP321) - Table C4 Quarterly Budget Statement - Financial Performance (revenue and expenditure) for 4th Quarter ended 30 June 2015 (Figures Finalised as at 2015/07/31)</t>
  </si>
  <si>
    <t>Mpumalanga: Thembisile Hani(MP315) - Table C4 Quarterly Budget Statement - Financial Performance (revenue and expenditure) for 4th Quarter ended 30 June 2015 (Figures Finalised as at 2015/07/31)</t>
  </si>
  <si>
    <t>Mpumalanga: Umjindi(MP323) - Table C4 Quarterly Budget Statement - Financial Performance (revenue and expenditure) for 4th Quarter ended 30 June 2015 (Figures Finalised as at 2015/07/31)</t>
  </si>
  <si>
    <t>Mpumalanga: Victor Khanye(MP311) - Table C4 Quarterly Budget Statement - Financial Performance (revenue and expenditure) for 4th Quarter ended 30 June 2015 (Figures Finalised as at 2015/07/31)</t>
  </si>
  <si>
    <t>Summary - Table C4 Quarterly Budget Statement - Financial Performance (revenue and expenditure) for 4th Quarter ended 30 June 2015 (Figures Finalised as at 2015/07/31)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</si>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</sst>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1341580472</v>
      </c>
      <c r="D5" s="6">
        <v>0</v>
      </c>
      <c r="E5" s="7">
        <v>1673888698</v>
      </c>
      <c r="F5" s="8">
        <v>1863520953</v>
      </c>
      <c r="G5" s="8">
        <v>203799136</v>
      </c>
      <c r="H5" s="8">
        <v>191392748</v>
      </c>
      <c r="I5" s="8">
        <v>840927410</v>
      </c>
      <c r="J5" s="8">
        <v>1236119294</v>
      </c>
      <c r="K5" s="8">
        <v>115743645</v>
      </c>
      <c r="L5" s="8">
        <v>128045218</v>
      </c>
      <c r="M5" s="8">
        <v>-364791008</v>
      </c>
      <c r="N5" s="8">
        <v>-121002145</v>
      </c>
      <c r="O5" s="8">
        <v>125167160</v>
      </c>
      <c r="P5" s="8">
        <v>193808145</v>
      </c>
      <c r="Q5" s="8">
        <v>117025374</v>
      </c>
      <c r="R5" s="8">
        <v>436000679</v>
      </c>
      <c r="S5" s="8">
        <v>202785306</v>
      </c>
      <c r="T5" s="8">
        <v>141966145</v>
      </c>
      <c r="U5" s="8">
        <v>179897383</v>
      </c>
      <c r="V5" s="8">
        <v>524648834</v>
      </c>
      <c r="W5" s="8">
        <v>2075766662</v>
      </c>
      <c r="X5" s="8">
        <v>1721152089</v>
      </c>
      <c r="Y5" s="8">
        <v>354614573</v>
      </c>
      <c r="Z5" s="2">
        <v>20.6</v>
      </c>
      <c r="AA5" s="6">
        <v>1863520953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31935</v>
      </c>
      <c r="I6" s="8">
        <v>116246</v>
      </c>
      <c r="J6" s="8">
        <v>148181</v>
      </c>
      <c r="K6" s="8">
        <v>26038</v>
      </c>
      <c r="L6" s="8">
        <v>36467</v>
      </c>
      <c r="M6" s="8">
        <v>4608</v>
      </c>
      <c r="N6" s="8">
        <v>67113</v>
      </c>
      <c r="O6" s="8">
        <v>0</v>
      </c>
      <c r="P6" s="8">
        <v>0</v>
      </c>
      <c r="Q6" s="8">
        <v>787322</v>
      </c>
      <c r="R6" s="8">
        <v>787322</v>
      </c>
      <c r="S6" s="8">
        <v>0</v>
      </c>
      <c r="T6" s="8">
        <v>787322</v>
      </c>
      <c r="U6" s="8">
        <v>0</v>
      </c>
      <c r="V6" s="8">
        <v>787322</v>
      </c>
      <c r="W6" s="8">
        <v>1789938</v>
      </c>
      <c r="X6" s="8"/>
      <c r="Y6" s="8">
        <v>1789938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2697072205</v>
      </c>
      <c r="D7" s="6">
        <v>0</v>
      </c>
      <c r="E7" s="7">
        <v>3388002893</v>
      </c>
      <c r="F7" s="8">
        <v>3334710338</v>
      </c>
      <c r="G7" s="8">
        <v>265616771</v>
      </c>
      <c r="H7" s="8">
        <v>316612449</v>
      </c>
      <c r="I7" s="8">
        <v>253615014</v>
      </c>
      <c r="J7" s="8">
        <v>835844234</v>
      </c>
      <c r="K7" s="8">
        <v>272792390</v>
      </c>
      <c r="L7" s="8">
        <v>249788979</v>
      </c>
      <c r="M7" s="8">
        <v>263015942</v>
      </c>
      <c r="N7" s="8">
        <v>785597311</v>
      </c>
      <c r="O7" s="8">
        <v>253708527</v>
      </c>
      <c r="P7" s="8">
        <v>253847223</v>
      </c>
      <c r="Q7" s="8">
        <v>265622553</v>
      </c>
      <c r="R7" s="8">
        <v>773178303</v>
      </c>
      <c r="S7" s="8">
        <v>265473190</v>
      </c>
      <c r="T7" s="8">
        <v>270812898</v>
      </c>
      <c r="U7" s="8">
        <v>316589873</v>
      </c>
      <c r="V7" s="8">
        <v>852875961</v>
      </c>
      <c r="W7" s="8">
        <v>3247495809</v>
      </c>
      <c r="X7" s="8">
        <v>3494981221</v>
      </c>
      <c r="Y7" s="8">
        <v>-247485412</v>
      </c>
      <c r="Z7" s="2">
        <v>-7.08</v>
      </c>
      <c r="AA7" s="6">
        <v>3334710338</v>
      </c>
    </row>
    <row r="8" spans="1:27" ht="13.5">
      <c r="A8" s="25" t="s">
        <v>35</v>
      </c>
      <c r="B8" s="24"/>
      <c r="C8" s="6">
        <v>827465811</v>
      </c>
      <c r="D8" s="6">
        <v>0</v>
      </c>
      <c r="E8" s="7">
        <v>1005508304</v>
      </c>
      <c r="F8" s="8">
        <v>996371494</v>
      </c>
      <c r="G8" s="8">
        <v>78138821</v>
      </c>
      <c r="H8" s="8">
        <v>87657195</v>
      </c>
      <c r="I8" s="8">
        <v>81319206</v>
      </c>
      <c r="J8" s="8">
        <v>247115222</v>
      </c>
      <c r="K8" s="8">
        <v>83443513</v>
      </c>
      <c r="L8" s="8">
        <v>93122906</v>
      </c>
      <c r="M8" s="8">
        <v>86890148</v>
      </c>
      <c r="N8" s="8">
        <v>263456567</v>
      </c>
      <c r="O8" s="8">
        <v>94216317</v>
      </c>
      <c r="P8" s="8">
        <v>101447481</v>
      </c>
      <c r="Q8" s="8">
        <v>62923208</v>
      </c>
      <c r="R8" s="8">
        <v>258587006</v>
      </c>
      <c r="S8" s="8">
        <v>93792855</v>
      </c>
      <c r="T8" s="8">
        <v>100202603</v>
      </c>
      <c r="U8" s="8">
        <v>106394000</v>
      </c>
      <c r="V8" s="8">
        <v>300389458</v>
      </c>
      <c r="W8" s="8">
        <v>1069548253</v>
      </c>
      <c r="X8" s="8">
        <v>1058558764</v>
      </c>
      <c r="Y8" s="8">
        <v>10989489</v>
      </c>
      <c r="Z8" s="2">
        <v>1.04</v>
      </c>
      <c r="AA8" s="6">
        <v>996371494</v>
      </c>
    </row>
    <row r="9" spans="1:27" ht="13.5">
      <c r="A9" s="25" t="s">
        <v>36</v>
      </c>
      <c r="B9" s="24"/>
      <c r="C9" s="6">
        <v>332269201</v>
      </c>
      <c r="D9" s="6">
        <v>0</v>
      </c>
      <c r="E9" s="7">
        <v>415608906</v>
      </c>
      <c r="F9" s="8">
        <v>411614048</v>
      </c>
      <c r="G9" s="8">
        <v>33425083</v>
      </c>
      <c r="H9" s="8">
        <v>33023117</v>
      </c>
      <c r="I9" s="8">
        <v>32906811</v>
      </c>
      <c r="J9" s="8">
        <v>99355011</v>
      </c>
      <c r="K9" s="8">
        <v>33638487</v>
      </c>
      <c r="L9" s="8">
        <v>31842888</v>
      </c>
      <c r="M9" s="8">
        <v>32517849</v>
      </c>
      <c r="N9" s="8">
        <v>97999224</v>
      </c>
      <c r="O9" s="8">
        <v>31741615</v>
      </c>
      <c r="P9" s="8">
        <v>35339147</v>
      </c>
      <c r="Q9" s="8">
        <v>32664970</v>
      </c>
      <c r="R9" s="8">
        <v>99745732</v>
      </c>
      <c r="S9" s="8">
        <v>32524359</v>
      </c>
      <c r="T9" s="8">
        <v>38059948</v>
      </c>
      <c r="U9" s="8">
        <v>37602535</v>
      </c>
      <c r="V9" s="8">
        <v>108186842</v>
      </c>
      <c r="W9" s="8">
        <v>405286809</v>
      </c>
      <c r="X9" s="8">
        <v>404891842</v>
      </c>
      <c r="Y9" s="8">
        <v>394967</v>
      </c>
      <c r="Z9" s="2">
        <v>0.1</v>
      </c>
      <c r="AA9" s="6">
        <v>411614048</v>
      </c>
    </row>
    <row r="10" spans="1:27" ht="13.5">
      <c r="A10" s="25" t="s">
        <v>37</v>
      </c>
      <c r="B10" s="24"/>
      <c r="C10" s="6">
        <v>351008258</v>
      </c>
      <c r="D10" s="6">
        <v>0</v>
      </c>
      <c r="E10" s="7">
        <v>408417013</v>
      </c>
      <c r="F10" s="26">
        <v>417409434</v>
      </c>
      <c r="G10" s="26">
        <v>38125634</v>
      </c>
      <c r="H10" s="26">
        <v>35642655</v>
      </c>
      <c r="I10" s="26">
        <v>35075609</v>
      </c>
      <c r="J10" s="26">
        <v>108843898</v>
      </c>
      <c r="K10" s="26">
        <v>35521818</v>
      </c>
      <c r="L10" s="26">
        <v>33933344</v>
      </c>
      <c r="M10" s="26">
        <v>36843791</v>
      </c>
      <c r="N10" s="26">
        <v>106298953</v>
      </c>
      <c r="O10" s="26">
        <v>37153192</v>
      </c>
      <c r="P10" s="26">
        <v>36431280</v>
      </c>
      <c r="Q10" s="26">
        <v>34698601</v>
      </c>
      <c r="R10" s="26">
        <v>108283073</v>
      </c>
      <c r="S10" s="26">
        <v>35420347</v>
      </c>
      <c r="T10" s="26">
        <v>35563272</v>
      </c>
      <c r="U10" s="26">
        <v>42283855</v>
      </c>
      <c r="V10" s="26">
        <v>113267474</v>
      </c>
      <c r="W10" s="26">
        <v>436693398</v>
      </c>
      <c r="X10" s="26">
        <v>418205273</v>
      </c>
      <c r="Y10" s="26">
        <v>18488125</v>
      </c>
      <c r="Z10" s="27">
        <v>4.42</v>
      </c>
      <c r="AA10" s="28">
        <v>417409434</v>
      </c>
    </row>
    <row r="11" spans="1:27" ht="13.5">
      <c r="A11" s="25" t="s">
        <v>38</v>
      </c>
      <c r="B11" s="29"/>
      <c r="C11" s="6">
        <v>81291354</v>
      </c>
      <c r="D11" s="6">
        <v>0</v>
      </c>
      <c r="E11" s="7">
        <v>27561427</v>
      </c>
      <c r="F11" s="8">
        <v>60940506</v>
      </c>
      <c r="G11" s="8">
        <v>166151</v>
      </c>
      <c r="H11" s="8">
        <v>2078636</v>
      </c>
      <c r="I11" s="8">
        <v>2441880</v>
      </c>
      <c r="J11" s="8">
        <v>4686667</v>
      </c>
      <c r="K11" s="8">
        <v>610348</v>
      </c>
      <c r="L11" s="8">
        <v>450077</v>
      </c>
      <c r="M11" s="8">
        <v>182653</v>
      </c>
      <c r="N11" s="8">
        <v>1243078</v>
      </c>
      <c r="O11" s="8">
        <v>196649</v>
      </c>
      <c r="P11" s="8">
        <v>-279075</v>
      </c>
      <c r="Q11" s="8">
        <v>-226914</v>
      </c>
      <c r="R11" s="8">
        <v>-309340</v>
      </c>
      <c r="S11" s="8">
        <v>221756</v>
      </c>
      <c r="T11" s="8">
        <v>238229</v>
      </c>
      <c r="U11" s="8">
        <v>104502</v>
      </c>
      <c r="V11" s="8">
        <v>564487</v>
      </c>
      <c r="W11" s="8">
        <v>6184892</v>
      </c>
      <c r="X11" s="8">
        <v>34274633</v>
      </c>
      <c r="Y11" s="8">
        <v>-28089741</v>
      </c>
      <c r="Z11" s="2">
        <v>-81.95</v>
      </c>
      <c r="AA11" s="6">
        <v>60940506</v>
      </c>
    </row>
    <row r="12" spans="1:27" ht="13.5">
      <c r="A12" s="25" t="s">
        <v>39</v>
      </c>
      <c r="B12" s="29"/>
      <c r="C12" s="6">
        <v>74191436</v>
      </c>
      <c r="D12" s="6">
        <v>0</v>
      </c>
      <c r="E12" s="7">
        <v>82270094</v>
      </c>
      <c r="F12" s="8">
        <v>85745952</v>
      </c>
      <c r="G12" s="8">
        <v>7549472</v>
      </c>
      <c r="H12" s="8">
        <v>5576456</v>
      </c>
      <c r="I12" s="8">
        <v>6557048</v>
      </c>
      <c r="J12" s="8">
        <v>19682976</v>
      </c>
      <c r="K12" s="8">
        <v>1341144</v>
      </c>
      <c r="L12" s="8">
        <v>1176976</v>
      </c>
      <c r="M12" s="8">
        <v>5997058</v>
      </c>
      <c r="N12" s="8">
        <v>8515178</v>
      </c>
      <c r="O12" s="8">
        <v>10782243</v>
      </c>
      <c r="P12" s="8">
        <v>5828475</v>
      </c>
      <c r="Q12" s="8">
        <v>5950729</v>
      </c>
      <c r="R12" s="8">
        <v>22561447</v>
      </c>
      <c r="S12" s="8">
        <v>5584618</v>
      </c>
      <c r="T12" s="8">
        <v>5772663</v>
      </c>
      <c r="U12" s="8">
        <v>6532245</v>
      </c>
      <c r="V12" s="8">
        <v>17889526</v>
      </c>
      <c r="W12" s="8">
        <v>68649127</v>
      </c>
      <c r="X12" s="8">
        <v>82269642</v>
      </c>
      <c r="Y12" s="8">
        <v>-13620515</v>
      </c>
      <c r="Z12" s="2">
        <v>-16.56</v>
      </c>
      <c r="AA12" s="6">
        <v>85745952</v>
      </c>
    </row>
    <row r="13" spans="1:27" ht="13.5">
      <c r="A13" s="23" t="s">
        <v>40</v>
      </c>
      <c r="B13" s="29"/>
      <c r="C13" s="6">
        <v>80789315</v>
      </c>
      <c r="D13" s="6">
        <v>0</v>
      </c>
      <c r="E13" s="7">
        <v>84928927</v>
      </c>
      <c r="F13" s="8">
        <v>110012362</v>
      </c>
      <c r="G13" s="8">
        <v>5361246</v>
      </c>
      <c r="H13" s="8">
        <v>5189981</v>
      </c>
      <c r="I13" s="8">
        <v>5997544</v>
      </c>
      <c r="J13" s="8">
        <v>16548771</v>
      </c>
      <c r="K13" s="8">
        <v>6537841</v>
      </c>
      <c r="L13" s="8">
        <v>8669915</v>
      </c>
      <c r="M13" s="8">
        <v>7493790</v>
      </c>
      <c r="N13" s="8">
        <v>22701546</v>
      </c>
      <c r="O13" s="8">
        <v>7742507</v>
      </c>
      <c r="P13" s="8">
        <v>6685239</v>
      </c>
      <c r="Q13" s="8">
        <v>5357472</v>
      </c>
      <c r="R13" s="8">
        <v>19785218</v>
      </c>
      <c r="S13" s="8">
        <v>7718031</v>
      </c>
      <c r="T13" s="8">
        <v>20631617</v>
      </c>
      <c r="U13" s="8">
        <v>16682541</v>
      </c>
      <c r="V13" s="8">
        <v>45032189</v>
      </c>
      <c r="W13" s="8">
        <v>104067724</v>
      </c>
      <c r="X13" s="8">
        <v>84928947</v>
      </c>
      <c r="Y13" s="8">
        <v>19138777</v>
      </c>
      <c r="Z13" s="2">
        <v>22.54</v>
      </c>
      <c r="AA13" s="6">
        <v>110012362</v>
      </c>
    </row>
    <row r="14" spans="1:27" ht="13.5">
      <c r="A14" s="23" t="s">
        <v>41</v>
      </c>
      <c r="B14" s="29"/>
      <c r="C14" s="6">
        <v>217842983</v>
      </c>
      <c r="D14" s="6">
        <v>0</v>
      </c>
      <c r="E14" s="7">
        <v>200914747</v>
      </c>
      <c r="F14" s="8">
        <v>216150716</v>
      </c>
      <c r="G14" s="8">
        <v>22965275</v>
      </c>
      <c r="H14" s="8">
        <v>23078288</v>
      </c>
      <c r="I14" s="8">
        <v>21680163</v>
      </c>
      <c r="J14" s="8">
        <v>67723726</v>
      </c>
      <c r="K14" s="8">
        <v>24973980</v>
      </c>
      <c r="L14" s="8">
        <v>22112281</v>
      </c>
      <c r="M14" s="8">
        <v>25246487</v>
      </c>
      <c r="N14" s="8">
        <v>72332748</v>
      </c>
      <c r="O14" s="8">
        <v>30270179</v>
      </c>
      <c r="P14" s="8">
        <v>26651295</v>
      </c>
      <c r="Q14" s="8">
        <v>19341045</v>
      </c>
      <c r="R14" s="8">
        <v>76262519</v>
      </c>
      <c r="S14" s="8">
        <v>26119434</v>
      </c>
      <c r="T14" s="8">
        <v>26810500</v>
      </c>
      <c r="U14" s="8">
        <v>25785771</v>
      </c>
      <c r="V14" s="8">
        <v>78715705</v>
      </c>
      <c r="W14" s="8">
        <v>295034698</v>
      </c>
      <c r="X14" s="8">
        <v>249729246</v>
      </c>
      <c r="Y14" s="8">
        <v>45305452</v>
      </c>
      <c r="Z14" s="2">
        <v>18.14</v>
      </c>
      <c r="AA14" s="6">
        <v>216150716</v>
      </c>
    </row>
    <row r="15" spans="1:27" ht="13.5">
      <c r="A15" s="23" t="s">
        <v>42</v>
      </c>
      <c r="B15" s="29"/>
      <c r="C15" s="6">
        <v>57242</v>
      </c>
      <c r="D15" s="6">
        <v>0</v>
      </c>
      <c r="E15" s="7">
        <v>0</v>
      </c>
      <c r="F15" s="8">
        <v>115000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11973</v>
      </c>
      <c r="P15" s="8">
        <v>0</v>
      </c>
      <c r="Q15" s="8">
        <v>0</v>
      </c>
      <c r="R15" s="8">
        <v>11973</v>
      </c>
      <c r="S15" s="8">
        <v>0</v>
      </c>
      <c r="T15" s="8">
        <v>0</v>
      </c>
      <c r="U15" s="8">
        <v>139725</v>
      </c>
      <c r="V15" s="8">
        <v>139725</v>
      </c>
      <c r="W15" s="8">
        <v>151698</v>
      </c>
      <c r="X15" s="8">
        <v>3</v>
      </c>
      <c r="Y15" s="8">
        <v>151695</v>
      </c>
      <c r="Z15" s="2">
        <v>5056500</v>
      </c>
      <c r="AA15" s="6">
        <v>115000</v>
      </c>
    </row>
    <row r="16" spans="1:27" ht="13.5">
      <c r="A16" s="23" t="s">
        <v>43</v>
      </c>
      <c r="B16" s="29"/>
      <c r="C16" s="6">
        <v>73055132</v>
      </c>
      <c r="D16" s="6">
        <v>0</v>
      </c>
      <c r="E16" s="7">
        <v>36011252</v>
      </c>
      <c r="F16" s="8">
        <v>82111278</v>
      </c>
      <c r="G16" s="8">
        <v>2131275</v>
      </c>
      <c r="H16" s="8">
        <v>3286821</v>
      </c>
      <c r="I16" s="8">
        <v>2988647</v>
      </c>
      <c r="J16" s="8">
        <v>8406743</v>
      </c>
      <c r="K16" s="8">
        <v>3671292</v>
      </c>
      <c r="L16" s="8">
        <v>2200036</v>
      </c>
      <c r="M16" s="8">
        <v>2600695</v>
      </c>
      <c r="N16" s="8">
        <v>8472023</v>
      </c>
      <c r="O16" s="8">
        <v>2438968</v>
      </c>
      <c r="P16" s="8">
        <v>-4523090</v>
      </c>
      <c r="Q16" s="8">
        <v>6077322</v>
      </c>
      <c r="R16" s="8">
        <v>3993200</v>
      </c>
      <c r="S16" s="8">
        <v>3970175</v>
      </c>
      <c r="T16" s="8">
        <v>6126615</v>
      </c>
      <c r="U16" s="8">
        <v>8640831</v>
      </c>
      <c r="V16" s="8">
        <v>18737621</v>
      </c>
      <c r="W16" s="8">
        <v>39609587</v>
      </c>
      <c r="X16" s="8">
        <v>37181296</v>
      </c>
      <c r="Y16" s="8">
        <v>2428291</v>
      </c>
      <c r="Z16" s="2">
        <v>6.53</v>
      </c>
      <c r="AA16" s="6">
        <v>82111278</v>
      </c>
    </row>
    <row r="17" spans="1:27" ht="13.5">
      <c r="A17" s="23" t="s">
        <v>44</v>
      </c>
      <c r="B17" s="29"/>
      <c r="C17" s="6">
        <v>49842435</v>
      </c>
      <c r="D17" s="6">
        <v>0</v>
      </c>
      <c r="E17" s="7">
        <v>32677924</v>
      </c>
      <c r="F17" s="8">
        <v>27793478</v>
      </c>
      <c r="G17" s="8">
        <v>1172001</v>
      </c>
      <c r="H17" s="8">
        <v>2090842</v>
      </c>
      <c r="I17" s="8">
        <v>5790441</v>
      </c>
      <c r="J17" s="8">
        <v>9053284</v>
      </c>
      <c r="K17" s="8">
        <v>3102781</v>
      </c>
      <c r="L17" s="8">
        <v>4627780</v>
      </c>
      <c r="M17" s="8">
        <v>2733584</v>
      </c>
      <c r="N17" s="8">
        <v>10464145</v>
      </c>
      <c r="O17" s="8">
        <v>3950134</v>
      </c>
      <c r="P17" s="8">
        <v>4284103</v>
      </c>
      <c r="Q17" s="8">
        <v>3378321</v>
      </c>
      <c r="R17" s="8">
        <v>11612558</v>
      </c>
      <c r="S17" s="8">
        <v>3084625</v>
      </c>
      <c r="T17" s="8">
        <v>4003531</v>
      </c>
      <c r="U17" s="8">
        <v>4108386</v>
      </c>
      <c r="V17" s="8">
        <v>11196542</v>
      </c>
      <c r="W17" s="8">
        <v>42326529</v>
      </c>
      <c r="X17" s="8">
        <v>32677921</v>
      </c>
      <c r="Y17" s="8">
        <v>9648608</v>
      </c>
      <c r="Z17" s="2">
        <v>29.53</v>
      </c>
      <c r="AA17" s="6">
        <v>27793478</v>
      </c>
    </row>
    <row r="18" spans="1:27" ht="13.5">
      <c r="A18" s="25" t="s">
        <v>45</v>
      </c>
      <c r="B18" s="24"/>
      <c r="C18" s="6">
        <v>124593604</v>
      </c>
      <c r="D18" s="6">
        <v>0</v>
      </c>
      <c r="E18" s="7">
        <v>276142828</v>
      </c>
      <c r="F18" s="8">
        <v>270741032</v>
      </c>
      <c r="G18" s="8">
        <v>23999828</v>
      </c>
      <c r="H18" s="8">
        <v>24844034</v>
      </c>
      <c r="I18" s="8">
        <v>29157265</v>
      </c>
      <c r="J18" s="8">
        <v>78001127</v>
      </c>
      <c r="K18" s="8">
        <v>29578491</v>
      </c>
      <c r="L18" s="8">
        <v>23200532</v>
      </c>
      <c r="M18" s="8">
        <v>31193913</v>
      </c>
      <c r="N18" s="8">
        <v>83972936</v>
      </c>
      <c r="O18" s="8">
        <v>34395342</v>
      </c>
      <c r="P18" s="8">
        <v>31357485</v>
      </c>
      <c r="Q18" s="8">
        <v>47780396</v>
      </c>
      <c r="R18" s="8">
        <v>113533223</v>
      </c>
      <c r="S18" s="8">
        <v>29918213</v>
      </c>
      <c r="T18" s="8">
        <v>17816391</v>
      </c>
      <c r="U18" s="8">
        <v>31855098</v>
      </c>
      <c r="V18" s="8">
        <v>79589702</v>
      </c>
      <c r="W18" s="8">
        <v>355096988</v>
      </c>
      <c r="X18" s="8">
        <v>276142281</v>
      </c>
      <c r="Y18" s="8">
        <v>78954707</v>
      </c>
      <c r="Z18" s="2">
        <v>28.59</v>
      </c>
      <c r="AA18" s="6">
        <v>270741032</v>
      </c>
    </row>
    <row r="19" spans="1:27" ht="13.5">
      <c r="A19" s="23" t="s">
        <v>46</v>
      </c>
      <c r="B19" s="29"/>
      <c r="C19" s="6">
        <v>2800719766</v>
      </c>
      <c r="D19" s="6">
        <v>0</v>
      </c>
      <c r="E19" s="7">
        <v>4335623069</v>
      </c>
      <c r="F19" s="8">
        <v>4180985801</v>
      </c>
      <c r="G19" s="8">
        <v>1450386315</v>
      </c>
      <c r="H19" s="8">
        <v>94943216</v>
      </c>
      <c r="I19" s="8">
        <v>55146202</v>
      </c>
      <c r="J19" s="8">
        <v>1600475733</v>
      </c>
      <c r="K19" s="8">
        <v>106122798</v>
      </c>
      <c r="L19" s="8">
        <v>599181123</v>
      </c>
      <c r="M19" s="8">
        <v>613902881</v>
      </c>
      <c r="N19" s="8">
        <v>1319206802</v>
      </c>
      <c r="O19" s="8">
        <v>50008538</v>
      </c>
      <c r="P19" s="8">
        <v>51145854</v>
      </c>
      <c r="Q19" s="8">
        <v>369317180</v>
      </c>
      <c r="R19" s="8">
        <v>470471572</v>
      </c>
      <c r="S19" s="8">
        <v>114443372</v>
      </c>
      <c r="T19" s="8">
        <v>36099935</v>
      </c>
      <c r="U19" s="8">
        <v>273917596</v>
      </c>
      <c r="V19" s="8">
        <v>424460903</v>
      </c>
      <c r="W19" s="8">
        <v>3814615010</v>
      </c>
      <c r="X19" s="8">
        <v>4335623326</v>
      </c>
      <c r="Y19" s="8">
        <v>-521008316</v>
      </c>
      <c r="Z19" s="2">
        <v>-12.02</v>
      </c>
      <c r="AA19" s="6">
        <v>4180985801</v>
      </c>
    </row>
    <row r="20" spans="1:27" ht="13.5">
      <c r="A20" s="23" t="s">
        <v>47</v>
      </c>
      <c r="B20" s="29"/>
      <c r="C20" s="6">
        <v>892863506</v>
      </c>
      <c r="D20" s="6">
        <v>0</v>
      </c>
      <c r="E20" s="7">
        <v>246921880</v>
      </c>
      <c r="F20" s="26">
        <v>198427506</v>
      </c>
      <c r="G20" s="26">
        <v>19384124</v>
      </c>
      <c r="H20" s="26">
        <v>11977682</v>
      </c>
      <c r="I20" s="26">
        <v>15336440</v>
      </c>
      <c r="J20" s="26">
        <v>46698246</v>
      </c>
      <c r="K20" s="26">
        <v>8135595</v>
      </c>
      <c r="L20" s="26">
        <v>13074207</v>
      </c>
      <c r="M20" s="26">
        <v>23722260</v>
      </c>
      <c r="N20" s="26">
        <v>44932062</v>
      </c>
      <c r="O20" s="26">
        <v>14422196</v>
      </c>
      <c r="P20" s="26">
        <v>23996444</v>
      </c>
      <c r="Q20" s="26">
        <v>15674430</v>
      </c>
      <c r="R20" s="26">
        <v>54093070</v>
      </c>
      <c r="S20" s="26">
        <v>14247843</v>
      </c>
      <c r="T20" s="26">
        <v>22329761</v>
      </c>
      <c r="U20" s="26">
        <v>38902033</v>
      </c>
      <c r="V20" s="26">
        <v>75479637</v>
      </c>
      <c r="W20" s="26">
        <v>221203015</v>
      </c>
      <c r="X20" s="26">
        <v>300711225</v>
      </c>
      <c r="Y20" s="26">
        <v>-79508210</v>
      </c>
      <c r="Z20" s="27">
        <v>-26.44</v>
      </c>
      <c r="AA20" s="28">
        <v>198427506</v>
      </c>
    </row>
    <row r="21" spans="1:27" ht="13.5">
      <c r="A21" s="23" t="s">
        <v>48</v>
      </c>
      <c r="B21" s="29"/>
      <c r="C21" s="6">
        <v>6829623</v>
      </c>
      <c r="D21" s="6">
        <v>0</v>
      </c>
      <c r="E21" s="7">
        <v>111494820</v>
      </c>
      <c r="F21" s="8">
        <v>62706168</v>
      </c>
      <c r="G21" s="8">
        <v>20745711</v>
      </c>
      <c r="H21" s="8">
        <v>-17225768</v>
      </c>
      <c r="I21" s="30">
        <v>3417533</v>
      </c>
      <c r="J21" s="8">
        <v>6937476</v>
      </c>
      <c r="K21" s="8">
        <v>5528433</v>
      </c>
      <c r="L21" s="8">
        <v>3282345</v>
      </c>
      <c r="M21" s="8">
        <v>3162086</v>
      </c>
      <c r="N21" s="8">
        <v>11972864</v>
      </c>
      <c r="O21" s="8">
        <v>1250351</v>
      </c>
      <c r="P21" s="30">
        <v>1563563</v>
      </c>
      <c r="Q21" s="8">
        <v>2214289</v>
      </c>
      <c r="R21" s="8">
        <v>5028203</v>
      </c>
      <c r="S21" s="8">
        <v>1165313</v>
      </c>
      <c r="T21" s="8">
        <v>2205813</v>
      </c>
      <c r="U21" s="8">
        <v>5118409</v>
      </c>
      <c r="V21" s="8">
        <v>8489535</v>
      </c>
      <c r="W21" s="30">
        <v>32428078</v>
      </c>
      <c r="X21" s="8">
        <v>111494823</v>
      </c>
      <c r="Y21" s="8">
        <v>-79066745</v>
      </c>
      <c r="Z21" s="2">
        <v>-70.92</v>
      </c>
      <c r="AA21" s="6">
        <v>62706168</v>
      </c>
    </row>
    <row r="22" spans="1:27" ht="24.75" customHeight="1">
      <c r="A22" s="31" t="s">
        <v>49</v>
      </c>
      <c r="B22" s="32"/>
      <c r="C22" s="33">
        <f aca="true" t="shared" si="0" ref="C22:Y22">SUM(C5:C21)</f>
        <v>9951472343</v>
      </c>
      <c r="D22" s="33">
        <f>SUM(D5:D21)</f>
        <v>0</v>
      </c>
      <c r="E22" s="34">
        <f t="shared" si="0"/>
        <v>12325972782</v>
      </c>
      <c r="F22" s="35">
        <f t="shared" si="0"/>
        <v>12319356066</v>
      </c>
      <c r="G22" s="35">
        <f t="shared" si="0"/>
        <v>2172966843</v>
      </c>
      <c r="H22" s="35">
        <f t="shared" si="0"/>
        <v>820200287</v>
      </c>
      <c r="I22" s="35">
        <f t="shared" si="0"/>
        <v>1392473459</v>
      </c>
      <c r="J22" s="35">
        <f t="shared" si="0"/>
        <v>4385640589</v>
      </c>
      <c r="K22" s="35">
        <f t="shared" si="0"/>
        <v>730768594</v>
      </c>
      <c r="L22" s="35">
        <f t="shared" si="0"/>
        <v>1214745074</v>
      </c>
      <c r="M22" s="35">
        <f t="shared" si="0"/>
        <v>770716737</v>
      </c>
      <c r="N22" s="35">
        <f t="shared" si="0"/>
        <v>2716230405</v>
      </c>
      <c r="O22" s="35">
        <f t="shared" si="0"/>
        <v>697455891</v>
      </c>
      <c r="P22" s="35">
        <f t="shared" si="0"/>
        <v>767583569</v>
      </c>
      <c r="Q22" s="35">
        <f t="shared" si="0"/>
        <v>988586298</v>
      </c>
      <c r="R22" s="35">
        <f t="shared" si="0"/>
        <v>2453625758</v>
      </c>
      <c r="S22" s="35">
        <f t="shared" si="0"/>
        <v>836469437</v>
      </c>
      <c r="T22" s="35">
        <f t="shared" si="0"/>
        <v>729427243</v>
      </c>
      <c r="U22" s="35">
        <f t="shared" si="0"/>
        <v>1094554783</v>
      </c>
      <c r="V22" s="35">
        <f t="shared" si="0"/>
        <v>2660451463</v>
      </c>
      <c r="W22" s="35">
        <f t="shared" si="0"/>
        <v>12215948215</v>
      </c>
      <c r="X22" s="35">
        <f t="shared" si="0"/>
        <v>12642822532</v>
      </c>
      <c r="Y22" s="35">
        <f t="shared" si="0"/>
        <v>-426874317</v>
      </c>
      <c r="Z22" s="36">
        <f>+IF(X22&lt;&gt;0,+(Y22/X22)*100,0)</f>
        <v>-3.3764162703347833</v>
      </c>
      <c r="AA22" s="33">
        <f>SUM(AA5:AA21)</f>
        <v>12319356066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2765718275</v>
      </c>
      <c r="D25" s="6">
        <v>0</v>
      </c>
      <c r="E25" s="7">
        <v>3534238567</v>
      </c>
      <c r="F25" s="8">
        <v>3583434883</v>
      </c>
      <c r="G25" s="8">
        <v>284278809</v>
      </c>
      <c r="H25" s="8">
        <v>272381669</v>
      </c>
      <c r="I25" s="8">
        <v>296061355</v>
      </c>
      <c r="J25" s="8">
        <v>852721833</v>
      </c>
      <c r="K25" s="8">
        <v>290765673</v>
      </c>
      <c r="L25" s="8">
        <v>287904586</v>
      </c>
      <c r="M25" s="8">
        <v>320593241</v>
      </c>
      <c r="N25" s="8">
        <v>899263500</v>
      </c>
      <c r="O25" s="8">
        <v>318028825</v>
      </c>
      <c r="P25" s="8">
        <v>291922639</v>
      </c>
      <c r="Q25" s="8">
        <v>287399319</v>
      </c>
      <c r="R25" s="8">
        <v>897350783</v>
      </c>
      <c r="S25" s="8">
        <v>299926650</v>
      </c>
      <c r="T25" s="8">
        <v>305934686</v>
      </c>
      <c r="U25" s="8">
        <v>319111235</v>
      </c>
      <c r="V25" s="8">
        <v>924972571</v>
      </c>
      <c r="W25" s="8">
        <v>3574308687</v>
      </c>
      <c r="X25" s="8">
        <v>3639418332</v>
      </c>
      <c r="Y25" s="8">
        <v>-65109645</v>
      </c>
      <c r="Z25" s="2">
        <v>-1.79</v>
      </c>
      <c r="AA25" s="6">
        <v>3583434883</v>
      </c>
    </row>
    <row r="26" spans="1:27" ht="13.5">
      <c r="A26" s="25" t="s">
        <v>52</v>
      </c>
      <c r="B26" s="24"/>
      <c r="C26" s="6">
        <v>220534733</v>
      </c>
      <c r="D26" s="6">
        <v>0</v>
      </c>
      <c r="E26" s="7">
        <v>289329669</v>
      </c>
      <c r="F26" s="8">
        <v>277979407</v>
      </c>
      <c r="G26" s="8">
        <v>20499564</v>
      </c>
      <c r="H26" s="8">
        <v>21065137</v>
      </c>
      <c r="I26" s="8">
        <v>22384992</v>
      </c>
      <c r="J26" s="8">
        <v>63949693</v>
      </c>
      <c r="K26" s="8">
        <v>22472111</v>
      </c>
      <c r="L26" s="8">
        <v>20952872</v>
      </c>
      <c r="M26" s="8">
        <v>22041463</v>
      </c>
      <c r="N26" s="8">
        <v>65466446</v>
      </c>
      <c r="O26" s="8">
        <v>22557752</v>
      </c>
      <c r="P26" s="8">
        <v>21878906</v>
      </c>
      <c r="Q26" s="8">
        <v>21117101</v>
      </c>
      <c r="R26" s="8">
        <v>65553759</v>
      </c>
      <c r="S26" s="8">
        <v>33720178</v>
      </c>
      <c r="T26" s="8">
        <v>23397448</v>
      </c>
      <c r="U26" s="8">
        <v>26661842</v>
      </c>
      <c r="V26" s="8">
        <v>83779468</v>
      </c>
      <c r="W26" s="8">
        <v>278749366</v>
      </c>
      <c r="X26" s="8">
        <v>296236782</v>
      </c>
      <c r="Y26" s="8">
        <v>-17487416</v>
      </c>
      <c r="Z26" s="2">
        <v>-5.9</v>
      </c>
      <c r="AA26" s="6">
        <v>277979407</v>
      </c>
    </row>
    <row r="27" spans="1:27" ht="13.5">
      <c r="A27" s="25" t="s">
        <v>53</v>
      </c>
      <c r="B27" s="24"/>
      <c r="C27" s="6">
        <v>658265444</v>
      </c>
      <c r="D27" s="6">
        <v>0</v>
      </c>
      <c r="E27" s="7">
        <v>888065963</v>
      </c>
      <c r="F27" s="8">
        <v>979612184</v>
      </c>
      <c r="G27" s="8">
        <v>2372084</v>
      </c>
      <c r="H27" s="8">
        <v>19250799</v>
      </c>
      <c r="I27" s="8">
        <v>35770207</v>
      </c>
      <c r="J27" s="8">
        <v>57393090</v>
      </c>
      <c r="K27" s="8">
        <v>10770207</v>
      </c>
      <c r="L27" s="8">
        <v>23799195</v>
      </c>
      <c r="M27" s="8">
        <v>38548838</v>
      </c>
      <c r="N27" s="8">
        <v>73118240</v>
      </c>
      <c r="O27" s="8">
        <v>10770207</v>
      </c>
      <c r="P27" s="8">
        <v>13787359</v>
      </c>
      <c r="Q27" s="8">
        <v>11380740</v>
      </c>
      <c r="R27" s="8">
        <v>35938306</v>
      </c>
      <c r="S27" s="8">
        <v>73680232</v>
      </c>
      <c r="T27" s="8">
        <v>12657859</v>
      </c>
      <c r="U27" s="8">
        <v>29127078</v>
      </c>
      <c r="V27" s="8">
        <v>115465169</v>
      </c>
      <c r="W27" s="8">
        <v>281914805</v>
      </c>
      <c r="X27" s="8">
        <v>908065969</v>
      </c>
      <c r="Y27" s="8">
        <v>-626151164</v>
      </c>
      <c r="Z27" s="2">
        <v>-68.95</v>
      </c>
      <c r="AA27" s="6">
        <v>979612184</v>
      </c>
    </row>
    <row r="28" spans="1:27" ht="13.5">
      <c r="A28" s="25" t="s">
        <v>54</v>
      </c>
      <c r="B28" s="24"/>
      <c r="C28" s="6">
        <v>1302225047</v>
      </c>
      <c r="D28" s="6">
        <v>0</v>
      </c>
      <c r="E28" s="7">
        <v>1987712678</v>
      </c>
      <c r="F28" s="8">
        <v>1631684607</v>
      </c>
      <c r="G28" s="8">
        <v>16687525</v>
      </c>
      <c r="H28" s="8">
        <v>17996168</v>
      </c>
      <c r="I28" s="8">
        <v>80619824</v>
      </c>
      <c r="J28" s="8">
        <v>115303517</v>
      </c>
      <c r="K28" s="8">
        <v>34622419</v>
      </c>
      <c r="L28" s="8">
        <v>34663986</v>
      </c>
      <c r="M28" s="8">
        <v>74614506</v>
      </c>
      <c r="N28" s="8">
        <v>143900911</v>
      </c>
      <c r="O28" s="8">
        <v>34546574</v>
      </c>
      <c r="P28" s="8">
        <v>19699063</v>
      </c>
      <c r="Q28" s="8">
        <v>53530433</v>
      </c>
      <c r="R28" s="8">
        <v>107776070</v>
      </c>
      <c r="S28" s="8">
        <v>35600560</v>
      </c>
      <c r="T28" s="8">
        <v>17402671</v>
      </c>
      <c r="U28" s="8">
        <v>53546715</v>
      </c>
      <c r="V28" s="8">
        <v>106549946</v>
      </c>
      <c r="W28" s="8">
        <v>473530444</v>
      </c>
      <c r="X28" s="8">
        <v>1993940677</v>
      </c>
      <c r="Y28" s="8">
        <v>-1520410233</v>
      </c>
      <c r="Z28" s="2">
        <v>-76.25</v>
      </c>
      <c r="AA28" s="6">
        <v>1631684607</v>
      </c>
    </row>
    <row r="29" spans="1:27" ht="13.5">
      <c r="A29" s="25" t="s">
        <v>55</v>
      </c>
      <c r="B29" s="24"/>
      <c r="C29" s="6">
        <v>144967333</v>
      </c>
      <c r="D29" s="6">
        <v>0</v>
      </c>
      <c r="E29" s="7">
        <v>143468893</v>
      </c>
      <c r="F29" s="8">
        <v>140972178</v>
      </c>
      <c r="G29" s="8">
        <v>3837596</v>
      </c>
      <c r="H29" s="8">
        <v>4367495</v>
      </c>
      <c r="I29" s="8">
        <v>3061501</v>
      </c>
      <c r="J29" s="8">
        <v>11266592</v>
      </c>
      <c r="K29" s="8">
        <v>8618473</v>
      </c>
      <c r="L29" s="8">
        <v>6997823</v>
      </c>
      <c r="M29" s="8">
        <v>47191151</v>
      </c>
      <c r="N29" s="8">
        <v>62807447</v>
      </c>
      <c r="O29" s="8">
        <v>19941706</v>
      </c>
      <c r="P29" s="8">
        <v>1680524</v>
      </c>
      <c r="Q29" s="8">
        <v>12223607</v>
      </c>
      <c r="R29" s="8">
        <v>33845837</v>
      </c>
      <c r="S29" s="8">
        <v>11002589</v>
      </c>
      <c r="T29" s="8">
        <v>10928608</v>
      </c>
      <c r="U29" s="8">
        <v>49053544</v>
      </c>
      <c r="V29" s="8">
        <v>70984741</v>
      </c>
      <c r="W29" s="8">
        <v>178904617</v>
      </c>
      <c r="X29" s="8">
        <v>145377007</v>
      </c>
      <c r="Y29" s="8">
        <v>33527610</v>
      </c>
      <c r="Z29" s="2">
        <v>23.06</v>
      </c>
      <c r="AA29" s="6">
        <v>140972178</v>
      </c>
    </row>
    <row r="30" spans="1:27" ht="13.5">
      <c r="A30" s="25" t="s">
        <v>56</v>
      </c>
      <c r="B30" s="24"/>
      <c r="C30" s="6">
        <v>2745228978</v>
      </c>
      <c r="D30" s="6">
        <v>0</v>
      </c>
      <c r="E30" s="7">
        <v>3241998131</v>
      </c>
      <c r="F30" s="8">
        <v>3196302742</v>
      </c>
      <c r="G30" s="8">
        <v>80782020</v>
      </c>
      <c r="H30" s="8">
        <v>294766374</v>
      </c>
      <c r="I30" s="8">
        <v>279225805</v>
      </c>
      <c r="J30" s="8">
        <v>654774199</v>
      </c>
      <c r="K30" s="8">
        <v>212380311</v>
      </c>
      <c r="L30" s="8">
        <v>228937357</v>
      </c>
      <c r="M30" s="8">
        <v>256815158</v>
      </c>
      <c r="N30" s="8">
        <v>698132826</v>
      </c>
      <c r="O30" s="8">
        <v>219003250</v>
      </c>
      <c r="P30" s="8">
        <v>181874323</v>
      </c>
      <c r="Q30" s="8">
        <v>245778833</v>
      </c>
      <c r="R30" s="8">
        <v>646656406</v>
      </c>
      <c r="S30" s="8">
        <v>177177451</v>
      </c>
      <c r="T30" s="8">
        <v>280310958</v>
      </c>
      <c r="U30" s="8">
        <v>425311653</v>
      </c>
      <c r="V30" s="8">
        <v>882800062</v>
      </c>
      <c r="W30" s="8">
        <v>2882363493</v>
      </c>
      <c r="X30" s="8">
        <v>3367432152</v>
      </c>
      <c r="Y30" s="8">
        <v>-485068659</v>
      </c>
      <c r="Z30" s="2">
        <v>-14.4</v>
      </c>
      <c r="AA30" s="6">
        <v>3196302742</v>
      </c>
    </row>
    <row r="31" spans="1:27" ht="13.5">
      <c r="A31" s="25" t="s">
        <v>57</v>
      </c>
      <c r="B31" s="24"/>
      <c r="C31" s="6">
        <v>189946565</v>
      </c>
      <c r="D31" s="6">
        <v>0</v>
      </c>
      <c r="E31" s="7">
        <v>306393819</v>
      </c>
      <c r="F31" s="8">
        <v>320233814</v>
      </c>
      <c r="G31" s="8">
        <v>13518730</v>
      </c>
      <c r="H31" s="8">
        <v>20285455</v>
      </c>
      <c r="I31" s="8">
        <v>21983261</v>
      </c>
      <c r="J31" s="8">
        <v>55787446</v>
      </c>
      <c r="K31" s="8">
        <v>29954377</v>
      </c>
      <c r="L31" s="8">
        <v>22670441</v>
      </c>
      <c r="M31" s="8">
        <v>21665035</v>
      </c>
      <c r="N31" s="8">
        <v>74289853</v>
      </c>
      <c r="O31" s="8">
        <v>19659772</v>
      </c>
      <c r="P31" s="8">
        <v>20117293</v>
      </c>
      <c r="Q31" s="8">
        <v>20031678</v>
      </c>
      <c r="R31" s="8">
        <v>59808743</v>
      </c>
      <c r="S31" s="8">
        <v>28671829</v>
      </c>
      <c r="T31" s="8">
        <v>22331414</v>
      </c>
      <c r="U31" s="8">
        <v>25022333</v>
      </c>
      <c r="V31" s="8">
        <v>76025576</v>
      </c>
      <c r="W31" s="8">
        <v>265911618</v>
      </c>
      <c r="X31" s="8">
        <v>312183002</v>
      </c>
      <c r="Y31" s="8">
        <v>-46271384</v>
      </c>
      <c r="Z31" s="2">
        <v>-14.82</v>
      </c>
      <c r="AA31" s="6">
        <v>320233814</v>
      </c>
    </row>
    <row r="32" spans="1:27" ht="13.5">
      <c r="A32" s="25" t="s">
        <v>58</v>
      </c>
      <c r="B32" s="24"/>
      <c r="C32" s="6">
        <v>600761259</v>
      </c>
      <c r="D32" s="6">
        <v>0</v>
      </c>
      <c r="E32" s="7">
        <v>655799132</v>
      </c>
      <c r="F32" s="8">
        <v>794807419</v>
      </c>
      <c r="G32" s="8">
        <v>27444054</v>
      </c>
      <c r="H32" s="8">
        <v>53524910</v>
      </c>
      <c r="I32" s="8">
        <v>58720997</v>
      </c>
      <c r="J32" s="8">
        <v>139689961</v>
      </c>
      <c r="K32" s="8">
        <v>68553080</v>
      </c>
      <c r="L32" s="8">
        <v>64162898</v>
      </c>
      <c r="M32" s="8">
        <v>107149150</v>
      </c>
      <c r="N32" s="8">
        <v>239865128</v>
      </c>
      <c r="O32" s="8">
        <v>44410862</v>
      </c>
      <c r="P32" s="8">
        <v>61099155</v>
      </c>
      <c r="Q32" s="8">
        <v>79469077</v>
      </c>
      <c r="R32" s="8">
        <v>184979094</v>
      </c>
      <c r="S32" s="8">
        <v>52905633</v>
      </c>
      <c r="T32" s="8">
        <v>59560556</v>
      </c>
      <c r="U32" s="8">
        <v>85019776</v>
      </c>
      <c r="V32" s="8">
        <v>197485965</v>
      </c>
      <c r="W32" s="8">
        <v>762020148</v>
      </c>
      <c r="X32" s="8">
        <v>667180924</v>
      </c>
      <c r="Y32" s="8">
        <v>94839224</v>
      </c>
      <c r="Z32" s="2">
        <v>14.21</v>
      </c>
      <c r="AA32" s="6">
        <v>794807419</v>
      </c>
    </row>
    <row r="33" spans="1:27" ht="13.5">
      <c r="A33" s="25" t="s">
        <v>59</v>
      </c>
      <c r="B33" s="24"/>
      <c r="C33" s="6">
        <v>568672311</v>
      </c>
      <c r="D33" s="6">
        <v>0</v>
      </c>
      <c r="E33" s="7">
        <v>853293900</v>
      </c>
      <c r="F33" s="8">
        <v>694132834</v>
      </c>
      <c r="G33" s="8">
        <v>32145552</v>
      </c>
      <c r="H33" s="8">
        <v>36962162</v>
      </c>
      <c r="I33" s="8">
        <v>78823643</v>
      </c>
      <c r="J33" s="8">
        <v>147931357</v>
      </c>
      <c r="K33" s="8">
        <v>49638966</v>
      </c>
      <c r="L33" s="8">
        <v>45373186</v>
      </c>
      <c r="M33" s="8">
        <v>48432943</v>
      </c>
      <c r="N33" s="8">
        <v>143445095</v>
      </c>
      <c r="O33" s="8">
        <v>43346745</v>
      </c>
      <c r="P33" s="8">
        <v>36953088</v>
      </c>
      <c r="Q33" s="8">
        <v>51434213</v>
      </c>
      <c r="R33" s="8">
        <v>131734046</v>
      </c>
      <c r="S33" s="8">
        <v>44162595</v>
      </c>
      <c r="T33" s="8">
        <v>62328445</v>
      </c>
      <c r="U33" s="8">
        <v>57661893</v>
      </c>
      <c r="V33" s="8">
        <v>164152933</v>
      </c>
      <c r="W33" s="8">
        <v>587263431</v>
      </c>
      <c r="X33" s="8">
        <v>853330340</v>
      </c>
      <c r="Y33" s="8">
        <v>-266066909</v>
      </c>
      <c r="Z33" s="2">
        <v>-31.18</v>
      </c>
      <c r="AA33" s="6">
        <v>694132834</v>
      </c>
    </row>
    <row r="34" spans="1:27" ht="13.5">
      <c r="A34" s="25" t="s">
        <v>60</v>
      </c>
      <c r="B34" s="24"/>
      <c r="C34" s="6">
        <v>2163881596</v>
      </c>
      <c r="D34" s="6">
        <v>0</v>
      </c>
      <c r="E34" s="7">
        <v>2002784402</v>
      </c>
      <c r="F34" s="8">
        <v>1860554699</v>
      </c>
      <c r="G34" s="8">
        <v>97790461</v>
      </c>
      <c r="H34" s="8">
        <v>127509111</v>
      </c>
      <c r="I34" s="8">
        <v>156013804</v>
      </c>
      <c r="J34" s="8">
        <v>381313376</v>
      </c>
      <c r="K34" s="8">
        <v>129039866</v>
      </c>
      <c r="L34" s="8">
        <v>138824278</v>
      </c>
      <c r="M34" s="8">
        <v>228501151</v>
      </c>
      <c r="N34" s="8">
        <v>496365295</v>
      </c>
      <c r="O34" s="8">
        <v>94357815</v>
      </c>
      <c r="P34" s="8">
        <v>144488344</v>
      </c>
      <c r="Q34" s="8">
        <v>180118073</v>
      </c>
      <c r="R34" s="8">
        <v>418964232</v>
      </c>
      <c r="S34" s="8">
        <v>131057837</v>
      </c>
      <c r="T34" s="8">
        <v>128965582</v>
      </c>
      <c r="U34" s="8">
        <v>262274199</v>
      </c>
      <c r="V34" s="8">
        <v>522297618</v>
      </c>
      <c r="W34" s="8">
        <v>1818940521</v>
      </c>
      <c r="X34" s="8">
        <v>2036759032</v>
      </c>
      <c r="Y34" s="8">
        <v>-217818511</v>
      </c>
      <c r="Z34" s="2">
        <v>-10.69</v>
      </c>
      <c r="AA34" s="6">
        <v>1860554699</v>
      </c>
    </row>
    <row r="35" spans="1:27" ht="13.5">
      <c r="A35" s="23" t="s">
        <v>61</v>
      </c>
      <c r="B35" s="29"/>
      <c r="C35" s="6">
        <v>70146362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3</v>
      </c>
      <c r="Q35" s="8">
        <v>0</v>
      </c>
      <c r="R35" s="8">
        <v>3</v>
      </c>
      <c r="S35" s="8">
        <v>0</v>
      </c>
      <c r="T35" s="8">
        <v>44308</v>
      </c>
      <c r="U35" s="8">
        <v>93867</v>
      </c>
      <c r="V35" s="8">
        <v>138175</v>
      </c>
      <c r="W35" s="8">
        <v>138178</v>
      </c>
      <c r="X35" s="8"/>
      <c r="Y35" s="8">
        <v>138178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11430347903</v>
      </c>
      <c r="D36" s="33">
        <f>SUM(D25:D35)</f>
        <v>0</v>
      </c>
      <c r="E36" s="34">
        <f t="shared" si="1"/>
        <v>13903085154</v>
      </c>
      <c r="F36" s="35">
        <f t="shared" si="1"/>
        <v>13479714767</v>
      </c>
      <c r="G36" s="35">
        <f t="shared" si="1"/>
        <v>579356395</v>
      </c>
      <c r="H36" s="35">
        <f t="shared" si="1"/>
        <v>868109280</v>
      </c>
      <c r="I36" s="35">
        <f t="shared" si="1"/>
        <v>1032665389</v>
      </c>
      <c r="J36" s="35">
        <f t="shared" si="1"/>
        <v>2480131064</v>
      </c>
      <c r="K36" s="35">
        <f t="shared" si="1"/>
        <v>856815483</v>
      </c>
      <c r="L36" s="35">
        <f t="shared" si="1"/>
        <v>874286622</v>
      </c>
      <c r="M36" s="35">
        <f t="shared" si="1"/>
        <v>1165552636</v>
      </c>
      <c r="N36" s="35">
        <f t="shared" si="1"/>
        <v>2896654741</v>
      </c>
      <c r="O36" s="35">
        <f t="shared" si="1"/>
        <v>826623508</v>
      </c>
      <c r="P36" s="35">
        <f t="shared" si="1"/>
        <v>793500697</v>
      </c>
      <c r="Q36" s="35">
        <f t="shared" si="1"/>
        <v>962483074</v>
      </c>
      <c r="R36" s="35">
        <f t="shared" si="1"/>
        <v>2582607279</v>
      </c>
      <c r="S36" s="35">
        <f t="shared" si="1"/>
        <v>887905554</v>
      </c>
      <c r="T36" s="35">
        <f t="shared" si="1"/>
        <v>923862535</v>
      </c>
      <c r="U36" s="35">
        <f t="shared" si="1"/>
        <v>1332884135</v>
      </c>
      <c r="V36" s="35">
        <f t="shared" si="1"/>
        <v>3144652224</v>
      </c>
      <c r="W36" s="35">
        <f t="shared" si="1"/>
        <v>11104045308</v>
      </c>
      <c r="X36" s="35">
        <f t="shared" si="1"/>
        <v>14219924217</v>
      </c>
      <c r="Y36" s="35">
        <f t="shared" si="1"/>
        <v>-3115878909</v>
      </c>
      <c r="Z36" s="36">
        <f>+IF(X36&lt;&gt;0,+(Y36/X36)*100,0)</f>
        <v>-21.91206409718379</v>
      </c>
      <c r="AA36" s="33">
        <f>SUM(AA25:AA35)</f>
        <v>13479714767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-1478875560</v>
      </c>
      <c r="D38" s="46">
        <f>+D22-D36</f>
        <v>0</v>
      </c>
      <c r="E38" s="47">
        <f t="shared" si="2"/>
        <v>-1577112372</v>
      </c>
      <c r="F38" s="48">
        <f t="shared" si="2"/>
        <v>-1160358701</v>
      </c>
      <c r="G38" s="48">
        <f t="shared" si="2"/>
        <v>1593610448</v>
      </c>
      <c r="H38" s="48">
        <f t="shared" si="2"/>
        <v>-47908993</v>
      </c>
      <c r="I38" s="48">
        <f t="shared" si="2"/>
        <v>359808070</v>
      </c>
      <c r="J38" s="48">
        <f t="shared" si="2"/>
        <v>1905509525</v>
      </c>
      <c r="K38" s="48">
        <f t="shared" si="2"/>
        <v>-126046889</v>
      </c>
      <c r="L38" s="48">
        <f t="shared" si="2"/>
        <v>340458452</v>
      </c>
      <c r="M38" s="48">
        <f t="shared" si="2"/>
        <v>-394835899</v>
      </c>
      <c r="N38" s="48">
        <f t="shared" si="2"/>
        <v>-180424336</v>
      </c>
      <c r="O38" s="48">
        <f t="shared" si="2"/>
        <v>-129167617</v>
      </c>
      <c r="P38" s="48">
        <f t="shared" si="2"/>
        <v>-25917128</v>
      </c>
      <c r="Q38" s="48">
        <f t="shared" si="2"/>
        <v>26103224</v>
      </c>
      <c r="R38" s="48">
        <f t="shared" si="2"/>
        <v>-128981521</v>
      </c>
      <c r="S38" s="48">
        <f t="shared" si="2"/>
        <v>-51436117</v>
      </c>
      <c r="T38" s="48">
        <f t="shared" si="2"/>
        <v>-194435292</v>
      </c>
      <c r="U38" s="48">
        <f t="shared" si="2"/>
        <v>-238329352</v>
      </c>
      <c r="V38" s="48">
        <f t="shared" si="2"/>
        <v>-484200761</v>
      </c>
      <c r="W38" s="48">
        <f t="shared" si="2"/>
        <v>1111902907</v>
      </c>
      <c r="X38" s="48">
        <f>IF(F22=F36,0,X22-X36)</f>
        <v>-1577101685</v>
      </c>
      <c r="Y38" s="48">
        <f t="shared" si="2"/>
        <v>2689004592</v>
      </c>
      <c r="Z38" s="49">
        <f>+IF(X38&lt;&gt;0,+(Y38/X38)*100,0)</f>
        <v>-170.5029306337974</v>
      </c>
      <c r="AA38" s="46">
        <f>+AA22-AA36</f>
        <v>-1160358701</v>
      </c>
    </row>
    <row r="39" spans="1:27" ht="13.5">
      <c r="A39" s="23" t="s">
        <v>64</v>
      </c>
      <c r="B39" s="29"/>
      <c r="C39" s="6">
        <v>1319918414</v>
      </c>
      <c r="D39" s="6">
        <v>0</v>
      </c>
      <c r="E39" s="7">
        <v>1960806559</v>
      </c>
      <c r="F39" s="8">
        <v>2034429665</v>
      </c>
      <c r="G39" s="8">
        <v>356252436</v>
      </c>
      <c r="H39" s="8">
        <v>4927940</v>
      </c>
      <c r="I39" s="8">
        <v>24783766</v>
      </c>
      <c r="J39" s="8">
        <v>385964142</v>
      </c>
      <c r="K39" s="8">
        <v>36983999</v>
      </c>
      <c r="L39" s="8">
        <v>71991257</v>
      </c>
      <c r="M39" s="8">
        <v>84535437</v>
      </c>
      <c r="N39" s="8">
        <v>193510693</v>
      </c>
      <c r="O39" s="8">
        <v>63243125</v>
      </c>
      <c r="P39" s="8">
        <v>127470043</v>
      </c>
      <c r="Q39" s="8">
        <v>145838909</v>
      </c>
      <c r="R39" s="8">
        <v>336552077</v>
      </c>
      <c r="S39" s="8">
        <v>29801695</v>
      </c>
      <c r="T39" s="8">
        <v>37778141</v>
      </c>
      <c r="U39" s="8">
        <v>14378188</v>
      </c>
      <c r="V39" s="8">
        <v>81958024</v>
      </c>
      <c r="W39" s="8">
        <v>997984936</v>
      </c>
      <c r="X39" s="8">
        <v>1960806507</v>
      </c>
      <c r="Y39" s="8">
        <v>-962821571</v>
      </c>
      <c r="Z39" s="2">
        <v>-49.1</v>
      </c>
      <c r="AA39" s="6">
        <v>2034429665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-14009571</v>
      </c>
      <c r="D41" s="50">
        <v>0</v>
      </c>
      <c r="E41" s="7">
        <v>45108340</v>
      </c>
      <c r="F41" s="8">
        <v>-76416960</v>
      </c>
      <c r="G41" s="51">
        <v>-6133528</v>
      </c>
      <c r="H41" s="51">
        <v>-10720492</v>
      </c>
      <c r="I41" s="51">
        <v>-7705248</v>
      </c>
      <c r="J41" s="8">
        <v>-24559268</v>
      </c>
      <c r="K41" s="51">
        <v>-11430371</v>
      </c>
      <c r="L41" s="51">
        <v>-11430371</v>
      </c>
      <c r="M41" s="8">
        <v>-15116475</v>
      </c>
      <c r="N41" s="51">
        <v>-37977217</v>
      </c>
      <c r="O41" s="51">
        <v>0</v>
      </c>
      <c r="P41" s="51">
        <v>0</v>
      </c>
      <c r="Q41" s="8">
        <v>-5082657</v>
      </c>
      <c r="R41" s="51">
        <v>-5082657</v>
      </c>
      <c r="S41" s="51">
        <v>0</v>
      </c>
      <c r="T41" s="8">
        <v>0</v>
      </c>
      <c r="U41" s="51">
        <v>-9277</v>
      </c>
      <c r="V41" s="51">
        <v>-9277</v>
      </c>
      <c r="W41" s="51">
        <v>-67628419</v>
      </c>
      <c r="X41" s="8">
        <v>125074346</v>
      </c>
      <c r="Y41" s="51">
        <v>-192702765</v>
      </c>
      <c r="Z41" s="52">
        <v>-154.07</v>
      </c>
      <c r="AA41" s="53">
        <v>-76416960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-172966717</v>
      </c>
      <c r="D42" s="55">
        <f>SUM(D38:D41)</f>
        <v>0</v>
      </c>
      <c r="E42" s="56">
        <f t="shared" si="3"/>
        <v>428802527</v>
      </c>
      <c r="F42" s="57">
        <f t="shared" si="3"/>
        <v>797654004</v>
      </c>
      <c r="G42" s="57">
        <f t="shared" si="3"/>
        <v>1943729356</v>
      </c>
      <c r="H42" s="57">
        <f t="shared" si="3"/>
        <v>-53701545</v>
      </c>
      <c r="I42" s="57">
        <f t="shared" si="3"/>
        <v>376886588</v>
      </c>
      <c r="J42" s="57">
        <f t="shared" si="3"/>
        <v>2266914399</v>
      </c>
      <c r="K42" s="57">
        <f t="shared" si="3"/>
        <v>-100493261</v>
      </c>
      <c r="L42" s="57">
        <f t="shared" si="3"/>
        <v>401019338</v>
      </c>
      <c r="M42" s="57">
        <f t="shared" si="3"/>
        <v>-325416937</v>
      </c>
      <c r="N42" s="57">
        <f t="shared" si="3"/>
        <v>-24890860</v>
      </c>
      <c r="O42" s="57">
        <f t="shared" si="3"/>
        <v>-65924492</v>
      </c>
      <c r="P42" s="57">
        <f t="shared" si="3"/>
        <v>101552915</v>
      </c>
      <c r="Q42" s="57">
        <f t="shared" si="3"/>
        <v>166859476</v>
      </c>
      <c r="R42" s="57">
        <f t="shared" si="3"/>
        <v>202487899</v>
      </c>
      <c r="S42" s="57">
        <f t="shared" si="3"/>
        <v>-21634422</v>
      </c>
      <c r="T42" s="57">
        <f t="shared" si="3"/>
        <v>-156657151</v>
      </c>
      <c r="U42" s="57">
        <f t="shared" si="3"/>
        <v>-223960441</v>
      </c>
      <c r="V42" s="57">
        <f t="shared" si="3"/>
        <v>-402252014</v>
      </c>
      <c r="W42" s="57">
        <f t="shared" si="3"/>
        <v>2042259424</v>
      </c>
      <c r="X42" s="57">
        <f t="shared" si="3"/>
        <v>508779168</v>
      </c>
      <c r="Y42" s="57">
        <f t="shared" si="3"/>
        <v>1533480256</v>
      </c>
      <c r="Z42" s="58">
        <f>+IF(X42&lt;&gt;0,+(Y42/X42)*100,0)</f>
        <v>301.40390024773967</v>
      </c>
      <c r="AA42" s="55">
        <f>SUM(AA38:AA41)</f>
        <v>797654004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-172966717</v>
      </c>
      <c r="D44" s="63">
        <f>+D42-D43</f>
        <v>0</v>
      </c>
      <c r="E44" s="64">
        <f t="shared" si="4"/>
        <v>428802527</v>
      </c>
      <c r="F44" s="65">
        <f t="shared" si="4"/>
        <v>797654004</v>
      </c>
      <c r="G44" s="65">
        <f t="shared" si="4"/>
        <v>1943729356</v>
      </c>
      <c r="H44" s="65">
        <f t="shared" si="4"/>
        <v>-53701545</v>
      </c>
      <c r="I44" s="65">
        <f t="shared" si="4"/>
        <v>376886588</v>
      </c>
      <c r="J44" s="65">
        <f t="shared" si="4"/>
        <v>2266914399</v>
      </c>
      <c r="K44" s="65">
        <f t="shared" si="4"/>
        <v>-100493261</v>
      </c>
      <c r="L44" s="65">
        <f t="shared" si="4"/>
        <v>401019338</v>
      </c>
      <c r="M44" s="65">
        <f t="shared" si="4"/>
        <v>-325416937</v>
      </c>
      <c r="N44" s="65">
        <f t="shared" si="4"/>
        <v>-24890860</v>
      </c>
      <c r="O44" s="65">
        <f t="shared" si="4"/>
        <v>-65924492</v>
      </c>
      <c r="P44" s="65">
        <f t="shared" si="4"/>
        <v>101552915</v>
      </c>
      <c r="Q44" s="65">
        <f t="shared" si="4"/>
        <v>166859476</v>
      </c>
      <c r="R44" s="65">
        <f t="shared" si="4"/>
        <v>202487899</v>
      </c>
      <c r="S44" s="65">
        <f t="shared" si="4"/>
        <v>-21634422</v>
      </c>
      <c r="T44" s="65">
        <f t="shared" si="4"/>
        <v>-156657151</v>
      </c>
      <c r="U44" s="65">
        <f t="shared" si="4"/>
        <v>-223960441</v>
      </c>
      <c r="V44" s="65">
        <f t="shared" si="4"/>
        <v>-402252014</v>
      </c>
      <c r="W44" s="65">
        <f t="shared" si="4"/>
        <v>2042259424</v>
      </c>
      <c r="X44" s="65">
        <f t="shared" si="4"/>
        <v>508779168</v>
      </c>
      <c r="Y44" s="65">
        <f t="shared" si="4"/>
        <v>1533480256</v>
      </c>
      <c r="Z44" s="66">
        <f>+IF(X44&lt;&gt;0,+(Y44/X44)*100,0)</f>
        <v>301.40390024773967</v>
      </c>
      <c r="AA44" s="63">
        <f>+AA42-AA43</f>
        <v>797654004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-172966717</v>
      </c>
      <c r="D46" s="55">
        <f>SUM(D44:D45)</f>
        <v>0</v>
      </c>
      <c r="E46" s="56">
        <f t="shared" si="5"/>
        <v>428802527</v>
      </c>
      <c r="F46" s="57">
        <f t="shared" si="5"/>
        <v>797654004</v>
      </c>
      <c r="G46" s="57">
        <f t="shared" si="5"/>
        <v>1943729356</v>
      </c>
      <c r="H46" s="57">
        <f t="shared" si="5"/>
        <v>-53701545</v>
      </c>
      <c r="I46" s="57">
        <f t="shared" si="5"/>
        <v>376886588</v>
      </c>
      <c r="J46" s="57">
        <f t="shared" si="5"/>
        <v>2266914399</v>
      </c>
      <c r="K46" s="57">
        <f t="shared" si="5"/>
        <v>-100493261</v>
      </c>
      <c r="L46" s="57">
        <f t="shared" si="5"/>
        <v>401019338</v>
      </c>
      <c r="M46" s="57">
        <f t="shared" si="5"/>
        <v>-325416937</v>
      </c>
      <c r="N46" s="57">
        <f t="shared" si="5"/>
        <v>-24890860</v>
      </c>
      <c r="O46" s="57">
        <f t="shared" si="5"/>
        <v>-65924492</v>
      </c>
      <c r="P46" s="57">
        <f t="shared" si="5"/>
        <v>101552915</v>
      </c>
      <c r="Q46" s="57">
        <f t="shared" si="5"/>
        <v>166859476</v>
      </c>
      <c r="R46" s="57">
        <f t="shared" si="5"/>
        <v>202487899</v>
      </c>
      <c r="S46" s="57">
        <f t="shared" si="5"/>
        <v>-21634422</v>
      </c>
      <c r="T46" s="57">
        <f t="shared" si="5"/>
        <v>-156657151</v>
      </c>
      <c r="U46" s="57">
        <f t="shared" si="5"/>
        <v>-223960441</v>
      </c>
      <c r="V46" s="57">
        <f t="shared" si="5"/>
        <v>-402252014</v>
      </c>
      <c r="W46" s="57">
        <f t="shared" si="5"/>
        <v>2042259424</v>
      </c>
      <c r="X46" s="57">
        <f t="shared" si="5"/>
        <v>508779168</v>
      </c>
      <c r="Y46" s="57">
        <f t="shared" si="5"/>
        <v>1533480256</v>
      </c>
      <c r="Z46" s="58">
        <f>+IF(X46&lt;&gt;0,+(Y46/X46)*100,0)</f>
        <v>301.40390024773967</v>
      </c>
      <c r="AA46" s="55">
        <f>SUM(AA44:AA45)</f>
        <v>797654004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-172966717</v>
      </c>
      <c r="D48" s="71">
        <f>SUM(D46:D47)</f>
        <v>0</v>
      </c>
      <c r="E48" s="72">
        <f t="shared" si="6"/>
        <v>428802527</v>
      </c>
      <c r="F48" s="73">
        <f t="shared" si="6"/>
        <v>797654004</v>
      </c>
      <c r="G48" s="73">
        <f t="shared" si="6"/>
        <v>1943729356</v>
      </c>
      <c r="H48" s="74">
        <f t="shared" si="6"/>
        <v>-53701545</v>
      </c>
      <c r="I48" s="74">
        <f t="shared" si="6"/>
        <v>376886588</v>
      </c>
      <c r="J48" s="74">
        <f t="shared" si="6"/>
        <v>2266914399</v>
      </c>
      <c r="K48" s="74">
        <f t="shared" si="6"/>
        <v>-100493261</v>
      </c>
      <c r="L48" s="74">
        <f t="shared" si="6"/>
        <v>401019338</v>
      </c>
      <c r="M48" s="73">
        <f t="shared" si="6"/>
        <v>-325416937</v>
      </c>
      <c r="N48" s="73">
        <f t="shared" si="6"/>
        <v>-24890860</v>
      </c>
      <c r="O48" s="74">
        <f t="shared" si="6"/>
        <v>-65924492</v>
      </c>
      <c r="P48" s="74">
        <f t="shared" si="6"/>
        <v>101552915</v>
      </c>
      <c r="Q48" s="74">
        <f t="shared" si="6"/>
        <v>166859476</v>
      </c>
      <c r="R48" s="74">
        <f t="shared" si="6"/>
        <v>202487899</v>
      </c>
      <c r="S48" s="74">
        <f t="shared" si="6"/>
        <v>-21634422</v>
      </c>
      <c r="T48" s="73">
        <f t="shared" si="6"/>
        <v>-156657151</v>
      </c>
      <c r="U48" s="73">
        <f t="shared" si="6"/>
        <v>-223960441</v>
      </c>
      <c r="V48" s="74">
        <f t="shared" si="6"/>
        <v>-402252014</v>
      </c>
      <c r="W48" s="74">
        <f t="shared" si="6"/>
        <v>2042259424</v>
      </c>
      <c r="X48" s="74">
        <f t="shared" si="6"/>
        <v>508779168</v>
      </c>
      <c r="Y48" s="74">
        <f t="shared" si="6"/>
        <v>1533480256</v>
      </c>
      <c r="Z48" s="75">
        <f>+IF(X48&lt;&gt;0,+(Y48/X48)*100,0)</f>
        <v>301.40390024773967</v>
      </c>
      <c r="AA48" s="76">
        <f>SUM(AA46:AA47)</f>
        <v>797654004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169762641</v>
      </c>
      <c r="D5" s="6">
        <v>0</v>
      </c>
      <c r="E5" s="7">
        <v>219807787</v>
      </c>
      <c r="F5" s="8">
        <v>164999988</v>
      </c>
      <c r="G5" s="8">
        <v>12851631</v>
      </c>
      <c r="H5" s="8">
        <v>15717410</v>
      </c>
      <c r="I5" s="8">
        <v>16667199</v>
      </c>
      <c r="J5" s="8">
        <v>45236240</v>
      </c>
      <c r="K5" s="8">
        <v>15069278</v>
      </c>
      <c r="L5" s="8">
        <v>15069278</v>
      </c>
      <c r="M5" s="8">
        <v>16460712</v>
      </c>
      <c r="N5" s="8">
        <v>46599268</v>
      </c>
      <c r="O5" s="8">
        <v>15273953</v>
      </c>
      <c r="P5" s="8">
        <v>16872447</v>
      </c>
      <c r="Q5" s="8">
        <v>1388371</v>
      </c>
      <c r="R5" s="8">
        <v>33534771</v>
      </c>
      <c r="S5" s="8">
        <v>20129330</v>
      </c>
      <c r="T5" s="8">
        <v>15521254</v>
      </c>
      <c r="U5" s="8">
        <v>15427074</v>
      </c>
      <c r="V5" s="8">
        <v>51077658</v>
      </c>
      <c r="W5" s="8">
        <v>176447937</v>
      </c>
      <c r="X5" s="8">
        <v>219807785</v>
      </c>
      <c r="Y5" s="8">
        <v>-43359848</v>
      </c>
      <c r="Z5" s="2">
        <v>-19.73</v>
      </c>
      <c r="AA5" s="6">
        <v>164999988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434856191</v>
      </c>
      <c r="D7" s="6">
        <v>0</v>
      </c>
      <c r="E7" s="7">
        <v>483238238</v>
      </c>
      <c r="F7" s="8">
        <v>497887992</v>
      </c>
      <c r="G7" s="8">
        <v>25185504</v>
      </c>
      <c r="H7" s="8">
        <v>53477680</v>
      </c>
      <c r="I7" s="8">
        <v>28745997</v>
      </c>
      <c r="J7" s="8">
        <v>107409181</v>
      </c>
      <c r="K7" s="8">
        <v>37189991</v>
      </c>
      <c r="L7" s="8">
        <v>37189990</v>
      </c>
      <c r="M7" s="8">
        <v>29174676</v>
      </c>
      <c r="N7" s="8">
        <v>103554657</v>
      </c>
      <c r="O7" s="8">
        <v>30980177</v>
      </c>
      <c r="P7" s="8">
        <v>38663124</v>
      </c>
      <c r="Q7" s="8">
        <v>28695823</v>
      </c>
      <c r="R7" s="8">
        <v>98339124</v>
      </c>
      <c r="S7" s="8">
        <v>29766752</v>
      </c>
      <c r="T7" s="8">
        <v>30685823</v>
      </c>
      <c r="U7" s="8">
        <v>39197291</v>
      </c>
      <c r="V7" s="8">
        <v>99649866</v>
      </c>
      <c r="W7" s="8">
        <v>408952828</v>
      </c>
      <c r="X7" s="8">
        <v>483238236</v>
      </c>
      <c r="Y7" s="8">
        <v>-74285408</v>
      </c>
      <c r="Z7" s="2">
        <v>-15.37</v>
      </c>
      <c r="AA7" s="6">
        <v>497887992</v>
      </c>
    </row>
    <row r="8" spans="1:27" ht="13.5">
      <c r="A8" s="25" t="s">
        <v>35</v>
      </c>
      <c r="B8" s="24"/>
      <c r="C8" s="6">
        <v>279218197</v>
      </c>
      <c r="D8" s="6">
        <v>0</v>
      </c>
      <c r="E8" s="7">
        <v>275316632</v>
      </c>
      <c r="F8" s="8">
        <v>291316596</v>
      </c>
      <c r="G8" s="8">
        <v>20561692</v>
      </c>
      <c r="H8" s="8">
        <v>24119033</v>
      </c>
      <c r="I8" s="8">
        <v>22250537</v>
      </c>
      <c r="J8" s="8">
        <v>66931262</v>
      </c>
      <c r="K8" s="8">
        <v>21174465</v>
      </c>
      <c r="L8" s="8">
        <v>21174463</v>
      </c>
      <c r="M8" s="8">
        <v>24067808</v>
      </c>
      <c r="N8" s="8">
        <v>66416736</v>
      </c>
      <c r="O8" s="8">
        <v>19919771</v>
      </c>
      <c r="P8" s="8">
        <v>33180524</v>
      </c>
      <c r="Q8" s="8">
        <v>22718658</v>
      </c>
      <c r="R8" s="8">
        <v>75818953</v>
      </c>
      <c r="S8" s="8">
        <v>20124119</v>
      </c>
      <c r="T8" s="8">
        <v>22962600</v>
      </c>
      <c r="U8" s="8">
        <v>22105829</v>
      </c>
      <c r="V8" s="8">
        <v>65192548</v>
      </c>
      <c r="W8" s="8">
        <v>274359499</v>
      </c>
      <c r="X8" s="8">
        <v>275316635</v>
      </c>
      <c r="Y8" s="8">
        <v>-957136</v>
      </c>
      <c r="Z8" s="2">
        <v>-0.35</v>
      </c>
      <c r="AA8" s="6">
        <v>291316596</v>
      </c>
    </row>
    <row r="9" spans="1:27" ht="13.5">
      <c r="A9" s="25" t="s">
        <v>36</v>
      </c>
      <c r="B9" s="24"/>
      <c r="C9" s="6">
        <v>66213918</v>
      </c>
      <c r="D9" s="6">
        <v>0</v>
      </c>
      <c r="E9" s="7">
        <v>76733030</v>
      </c>
      <c r="F9" s="8">
        <v>89093988</v>
      </c>
      <c r="G9" s="8">
        <v>7514688</v>
      </c>
      <c r="H9" s="8">
        <v>6365400</v>
      </c>
      <c r="I9" s="8">
        <v>6503615</v>
      </c>
      <c r="J9" s="8">
        <v>20383703</v>
      </c>
      <c r="K9" s="8">
        <v>6432521</v>
      </c>
      <c r="L9" s="8">
        <v>6432520</v>
      </c>
      <c r="M9" s="8">
        <v>7396507</v>
      </c>
      <c r="N9" s="8">
        <v>20261548</v>
      </c>
      <c r="O9" s="8">
        <v>6063736</v>
      </c>
      <c r="P9" s="8">
        <v>9504777</v>
      </c>
      <c r="Q9" s="8">
        <v>6271148</v>
      </c>
      <c r="R9" s="8">
        <v>21839661</v>
      </c>
      <c r="S9" s="8">
        <v>6892697</v>
      </c>
      <c r="T9" s="8">
        <v>8197845</v>
      </c>
      <c r="U9" s="8">
        <v>6753449</v>
      </c>
      <c r="V9" s="8">
        <v>21843991</v>
      </c>
      <c r="W9" s="8">
        <v>84328903</v>
      </c>
      <c r="X9" s="8">
        <v>76733033</v>
      </c>
      <c r="Y9" s="8">
        <v>7595870</v>
      </c>
      <c r="Z9" s="2">
        <v>9.9</v>
      </c>
      <c r="AA9" s="6">
        <v>89093988</v>
      </c>
    </row>
    <row r="10" spans="1:27" ht="13.5">
      <c r="A10" s="25" t="s">
        <v>37</v>
      </c>
      <c r="B10" s="24"/>
      <c r="C10" s="6">
        <v>84736413</v>
      </c>
      <c r="D10" s="6">
        <v>0</v>
      </c>
      <c r="E10" s="7">
        <v>95436960</v>
      </c>
      <c r="F10" s="26">
        <v>105616992</v>
      </c>
      <c r="G10" s="26">
        <v>10547244</v>
      </c>
      <c r="H10" s="26">
        <v>7800487</v>
      </c>
      <c r="I10" s="26">
        <v>7733375</v>
      </c>
      <c r="J10" s="26">
        <v>26081106</v>
      </c>
      <c r="K10" s="26">
        <v>7739462</v>
      </c>
      <c r="L10" s="26">
        <v>7739463</v>
      </c>
      <c r="M10" s="26">
        <v>7810529</v>
      </c>
      <c r="N10" s="26">
        <v>23289454</v>
      </c>
      <c r="O10" s="26">
        <v>7838247</v>
      </c>
      <c r="P10" s="26">
        <v>7841917</v>
      </c>
      <c r="Q10" s="26">
        <v>7672189</v>
      </c>
      <c r="R10" s="26">
        <v>23352353</v>
      </c>
      <c r="S10" s="26">
        <v>7644665</v>
      </c>
      <c r="T10" s="26">
        <v>7791704</v>
      </c>
      <c r="U10" s="26">
        <v>7676862</v>
      </c>
      <c r="V10" s="26">
        <v>23113231</v>
      </c>
      <c r="W10" s="26">
        <v>95836144</v>
      </c>
      <c r="X10" s="26">
        <v>95436961</v>
      </c>
      <c r="Y10" s="26">
        <v>399183</v>
      </c>
      <c r="Z10" s="27">
        <v>0.42</v>
      </c>
      <c r="AA10" s="28">
        <v>105616992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17500000</v>
      </c>
      <c r="F11" s="8">
        <v>0</v>
      </c>
      <c r="G11" s="8">
        <v>96</v>
      </c>
      <c r="H11" s="8">
        <v>0</v>
      </c>
      <c r="I11" s="8">
        <v>0</v>
      </c>
      <c r="J11" s="8">
        <v>96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96</v>
      </c>
      <c r="X11" s="8">
        <v>17500001</v>
      </c>
      <c r="Y11" s="8">
        <v>-17499905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2777647</v>
      </c>
      <c r="D12" s="6">
        <v>0</v>
      </c>
      <c r="E12" s="7">
        <v>3065404</v>
      </c>
      <c r="F12" s="8">
        <v>3065400</v>
      </c>
      <c r="G12" s="8">
        <v>379484</v>
      </c>
      <c r="H12" s="8">
        <v>220913</v>
      </c>
      <c r="I12" s="8">
        <v>232829</v>
      </c>
      <c r="J12" s="8">
        <v>833226</v>
      </c>
      <c r="K12" s="8">
        <v>-4777352</v>
      </c>
      <c r="L12" s="8">
        <v>-4777351</v>
      </c>
      <c r="M12" s="8">
        <v>244259</v>
      </c>
      <c r="N12" s="8">
        <v>-9310444</v>
      </c>
      <c r="O12" s="8">
        <v>5213941</v>
      </c>
      <c r="P12" s="8">
        <v>179454</v>
      </c>
      <c r="Q12" s="8">
        <v>297818</v>
      </c>
      <c r="R12" s="8">
        <v>5691213</v>
      </c>
      <c r="S12" s="8">
        <v>114077</v>
      </c>
      <c r="T12" s="8">
        <v>270779</v>
      </c>
      <c r="U12" s="8">
        <v>298513</v>
      </c>
      <c r="V12" s="8">
        <v>683369</v>
      </c>
      <c r="W12" s="8">
        <v>-2102636</v>
      </c>
      <c r="X12" s="8">
        <v>3065400</v>
      </c>
      <c r="Y12" s="8">
        <v>-5168036</v>
      </c>
      <c r="Z12" s="2">
        <v>-168.59</v>
      </c>
      <c r="AA12" s="6">
        <v>3065400</v>
      </c>
    </row>
    <row r="13" spans="1:27" ht="13.5">
      <c r="A13" s="23" t="s">
        <v>40</v>
      </c>
      <c r="B13" s="29"/>
      <c r="C13" s="6">
        <v>1666607</v>
      </c>
      <c r="D13" s="6">
        <v>0</v>
      </c>
      <c r="E13" s="7">
        <v>1581495</v>
      </c>
      <c r="F13" s="8">
        <v>37667340</v>
      </c>
      <c r="G13" s="8">
        <v>44052</v>
      </c>
      <c r="H13" s="8">
        <v>259613</v>
      </c>
      <c r="I13" s="8">
        <v>342504</v>
      </c>
      <c r="J13" s="8">
        <v>646169</v>
      </c>
      <c r="K13" s="8">
        <v>147698</v>
      </c>
      <c r="L13" s="8">
        <v>147698</v>
      </c>
      <c r="M13" s="8">
        <v>291177</v>
      </c>
      <c r="N13" s="8">
        <v>586573</v>
      </c>
      <c r="O13" s="8">
        <v>40928</v>
      </c>
      <c r="P13" s="8">
        <v>250594</v>
      </c>
      <c r="Q13" s="8">
        <v>237222</v>
      </c>
      <c r="R13" s="8">
        <v>528744</v>
      </c>
      <c r="S13" s="8">
        <v>274135</v>
      </c>
      <c r="T13" s="8">
        <v>12031</v>
      </c>
      <c r="U13" s="8">
        <v>217075</v>
      </c>
      <c r="V13" s="8">
        <v>503241</v>
      </c>
      <c r="W13" s="8">
        <v>2264727</v>
      </c>
      <c r="X13" s="8">
        <v>1581494</v>
      </c>
      <c r="Y13" s="8">
        <v>683233</v>
      </c>
      <c r="Z13" s="2">
        <v>43.2</v>
      </c>
      <c r="AA13" s="6">
        <v>37667340</v>
      </c>
    </row>
    <row r="14" spans="1:27" ht="13.5">
      <c r="A14" s="23" t="s">
        <v>41</v>
      </c>
      <c r="B14" s="29"/>
      <c r="C14" s="6">
        <v>35288433</v>
      </c>
      <c r="D14" s="6">
        <v>0</v>
      </c>
      <c r="E14" s="7">
        <v>36085834</v>
      </c>
      <c r="F14" s="8">
        <v>0</v>
      </c>
      <c r="G14" s="8">
        <v>3187675</v>
      </c>
      <c r="H14" s="8">
        <v>3332345</v>
      </c>
      <c r="I14" s="8">
        <v>3395726</v>
      </c>
      <c r="J14" s="8">
        <v>9915746</v>
      </c>
      <c r="K14" s="8">
        <v>3142854</v>
      </c>
      <c r="L14" s="8">
        <v>3142854</v>
      </c>
      <c r="M14" s="8">
        <v>1087833</v>
      </c>
      <c r="N14" s="8">
        <v>7373541</v>
      </c>
      <c r="O14" s="8">
        <v>3523671</v>
      </c>
      <c r="P14" s="8">
        <v>3505057</v>
      </c>
      <c r="Q14" s="8">
        <v>-13469</v>
      </c>
      <c r="R14" s="8">
        <v>7015259</v>
      </c>
      <c r="S14" s="8">
        <v>-2633</v>
      </c>
      <c r="T14" s="8">
        <v>-3035</v>
      </c>
      <c r="U14" s="8">
        <v>1977</v>
      </c>
      <c r="V14" s="8">
        <v>-3691</v>
      </c>
      <c r="W14" s="8">
        <v>24300855</v>
      </c>
      <c r="X14" s="8">
        <v>36085833</v>
      </c>
      <c r="Y14" s="8">
        <v>-11784978</v>
      </c>
      <c r="Z14" s="2">
        <v>-32.66</v>
      </c>
      <c r="AA14" s="6">
        <v>0</v>
      </c>
    </row>
    <row r="15" spans="1:27" ht="13.5">
      <c r="A15" s="23" t="s">
        <v>42</v>
      </c>
      <c r="B15" s="29"/>
      <c r="C15" s="6">
        <v>57242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11973</v>
      </c>
      <c r="P15" s="8">
        <v>0</v>
      </c>
      <c r="Q15" s="8">
        <v>0</v>
      </c>
      <c r="R15" s="8">
        <v>11973</v>
      </c>
      <c r="S15" s="8">
        <v>0</v>
      </c>
      <c r="T15" s="8">
        <v>0</v>
      </c>
      <c r="U15" s="8">
        <v>30120</v>
      </c>
      <c r="V15" s="8">
        <v>30120</v>
      </c>
      <c r="W15" s="8">
        <v>42093</v>
      </c>
      <c r="X15" s="8">
        <v>3</v>
      </c>
      <c r="Y15" s="8">
        <v>42090</v>
      </c>
      <c r="Z15" s="2">
        <v>1403000</v>
      </c>
      <c r="AA15" s="6">
        <v>0</v>
      </c>
    </row>
    <row r="16" spans="1:27" ht="13.5">
      <c r="A16" s="23" t="s">
        <v>43</v>
      </c>
      <c r="B16" s="29"/>
      <c r="C16" s="6">
        <v>22737891</v>
      </c>
      <c r="D16" s="6">
        <v>0</v>
      </c>
      <c r="E16" s="7">
        <v>7378016</v>
      </c>
      <c r="F16" s="8">
        <v>24999996</v>
      </c>
      <c r="G16" s="8">
        <v>393596</v>
      </c>
      <c r="H16" s="8">
        <v>248005</v>
      </c>
      <c r="I16" s="8">
        <v>407010</v>
      </c>
      <c r="J16" s="8">
        <v>1048611</v>
      </c>
      <c r="K16" s="8">
        <v>200433</v>
      </c>
      <c r="L16" s="8">
        <v>200433</v>
      </c>
      <c r="M16" s="8">
        <v>243909</v>
      </c>
      <c r="N16" s="8">
        <v>644775</v>
      </c>
      <c r="O16" s="8">
        <v>157023</v>
      </c>
      <c r="P16" s="8">
        <v>-8734868</v>
      </c>
      <c r="Q16" s="8">
        <v>45821</v>
      </c>
      <c r="R16" s="8">
        <v>-8532024</v>
      </c>
      <c r="S16" s="8">
        <v>322848</v>
      </c>
      <c r="T16" s="8">
        <v>774359</v>
      </c>
      <c r="U16" s="8">
        <v>2812619</v>
      </c>
      <c r="V16" s="8">
        <v>3909826</v>
      </c>
      <c r="W16" s="8">
        <v>-2928812</v>
      </c>
      <c r="X16" s="8">
        <v>7378018</v>
      </c>
      <c r="Y16" s="8">
        <v>-10306830</v>
      </c>
      <c r="Z16" s="2">
        <v>-139.7</v>
      </c>
      <c r="AA16" s="6">
        <v>24999996</v>
      </c>
    </row>
    <row r="17" spans="1:27" ht="13.5">
      <c r="A17" s="23" t="s">
        <v>44</v>
      </c>
      <c r="B17" s="29"/>
      <c r="C17" s="6">
        <v>3140</v>
      </c>
      <c r="D17" s="6">
        <v>0</v>
      </c>
      <c r="E17" s="7">
        <v>4969</v>
      </c>
      <c r="F17" s="8">
        <v>4968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4971</v>
      </c>
      <c r="Y17" s="8">
        <v>-4971</v>
      </c>
      <c r="Z17" s="2">
        <v>-100</v>
      </c>
      <c r="AA17" s="6">
        <v>4968</v>
      </c>
    </row>
    <row r="18" spans="1:27" ht="13.5">
      <c r="A18" s="25" t="s">
        <v>45</v>
      </c>
      <c r="B18" s="24"/>
      <c r="C18" s="6">
        <v>23750711</v>
      </c>
      <c r="D18" s="6">
        <v>0</v>
      </c>
      <c r="E18" s="7">
        <v>23264012</v>
      </c>
      <c r="F18" s="8">
        <v>23264016</v>
      </c>
      <c r="G18" s="8">
        <v>7206099</v>
      </c>
      <c r="H18" s="8">
        <v>-2528846</v>
      </c>
      <c r="I18" s="8">
        <v>1867273</v>
      </c>
      <c r="J18" s="8">
        <v>6544526</v>
      </c>
      <c r="K18" s="8">
        <v>6799553</v>
      </c>
      <c r="L18" s="8">
        <v>6799553</v>
      </c>
      <c r="M18" s="8">
        <v>2673280</v>
      </c>
      <c r="N18" s="8">
        <v>16272386</v>
      </c>
      <c r="O18" s="8">
        <v>5313893</v>
      </c>
      <c r="P18" s="8">
        <v>3294373</v>
      </c>
      <c r="Q18" s="8">
        <v>25586157</v>
      </c>
      <c r="R18" s="8">
        <v>34194423</v>
      </c>
      <c r="S18" s="8">
        <v>5908302</v>
      </c>
      <c r="T18" s="8">
        <v>-3976100</v>
      </c>
      <c r="U18" s="8">
        <v>2961931</v>
      </c>
      <c r="V18" s="8">
        <v>4894133</v>
      </c>
      <c r="W18" s="8">
        <v>61905468</v>
      </c>
      <c r="X18" s="8">
        <v>23264011</v>
      </c>
      <c r="Y18" s="8">
        <v>38641457</v>
      </c>
      <c r="Z18" s="2">
        <v>166.1</v>
      </c>
      <c r="AA18" s="6">
        <v>23264016</v>
      </c>
    </row>
    <row r="19" spans="1:27" ht="13.5">
      <c r="A19" s="23" t="s">
        <v>46</v>
      </c>
      <c r="B19" s="29"/>
      <c r="C19" s="6">
        <v>220634065</v>
      </c>
      <c r="D19" s="6">
        <v>0</v>
      </c>
      <c r="E19" s="7">
        <v>224188000</v>
      </c>
      <c r="F19" s="8">
        <v>224187996</v>
      </c>
      <c r="G19" s="8">
        <v>87226008</v>
      </c>
      <c r="H19" s="8">
        <v>2480390</v>
      </c>
      <c r="I19" s="8">
        <v>-718390</v>
      </c>
      <c r="J19" s="8">
        <v>88988008</v>
      </c>
      <c r="K19" s="8">
        <v>0</v>
      </c>
      <c r="L19" s="8">
        <v>0</v>
      </c>
      <c r="M19" s="8">
        <v>63728000</v>
      </c>
      <c r="N19" s="8">
        <v>63728000</v>
      </c>
      <c r="O19" s="8">
        <v>15700390</v>
      </c>
      <c r="P19" s="8">
        <v>621315</v>
      </c>
      <c r="Q19" s="8">
        <v>9397886</v>
      </c>
      <c r="R19" s="8">
        <v>25719591</v>
      </c>
      <c r="S19" s="8">
        <v>-81</v>
      </c>
      <c r="T19" s="8">
        <v>0</v>
      </c>
      <c r="U19" s="8">
        <v>52429008</v>
      </c>
      <c r="V19" s="8">
        <v>52428927</v>
      </c>
      <c r="W19" s="8">
        <v>230864526</v>
      </c>
      <c r="X19" s="8">
        <v>224188004</v>
      </c>
      <c r="Y19" s="8">
        <v>6676522</v>
      </c>
      <c r="Z19" s="2">
        <v>2.98</v>
      </c>
      <c r="AA19" s="6">
        <v>224187996</v>
      </c>
    </row>
    <row r="20" spans="1:27" ht="13.5">
      <c r="A20" s="23" t="s">
        <v>47</v>
      </c>
      <c r="B20" s="29"/>
      <c r="C20" s="6">
        <v>37186369</v>
      </c>
      <c r="D20" s="6">
        <v>0</v>
      </c>
      <c r="E20" s="7">
        <v>29397366</v>
      </c>
      <c r="F20" s="26">
        <v>29371536</v>
      </c>
      <c r="G20" s="26">
        <v>5565021</v>
      </c>
      <c r="H20" s="26">
        <v>2986697</v>
      </c>
      <c r="I20" s="26">
        <v>4031211</v>
      </c>
      <c r="J20" s="26">
        <v>12582929</v>
      </c>
      <c r="K20" s="26">
        <v>2584143</v>
      </c>
      <c r="L20" s="26">
        <v>2584140</v>
      </c>
      <c r="M20" s="26">
        <v>2143016</v>
      </c>
      <c r="N20" s="26">
        <v>7311299</v>
      </c>
      <c r="O20" s="26">
        <v>2739395</v>
      </c>
      <c r="P20" s="26">
        <v>3201897</v>
      </c>
      <c r="Q20" s="26">
        <v>2634582</v>
      </c>
      <c r="R20" s="26">
        <v>8575874</v>
      </c>
      <c r="S20" s="26">
        <v>1468929</v>
      </c>
      <c r="T20" s="26">
        <v>1610554</v>
      </c>
      <c r="U20" s="26">
        <v>2181172</v>
      </c>
      <c r="V20" s="26">
        <v>5260655</v>
      </c>
      <c r="W20" s="26">
        <v>33730757</v>
      </c>
      <c r="X20" s="26">
        <v>29397364</v>
      </c>
      <c r="Y20" s="26">
        <v>4333393</v>
      </c>
      <c r="Z20" s="27">
        <v>14.74</v>
      </c>
      <c r="AA20" s="28">
        <v>29371536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100000000</v>
      </c>
      <c r="F21" s="8">
        <v>54999996</v>
      </c>
      <c r="G21" s="8">
        <v>40504</v>
      </c>
      <c r="H21" s="8">
        <v>2444714</v>
      </c>
      <c r="I21" s="30">
        <v>3204456</v>
      </c>
      <c r="J21" s="8">
        <v>5689674</v>
      </c>
      <c r="K21" s="8">
        <v>2601942</v>
      </c>
      <c r="L21" s="8">
        <v>2601942</v>
      </c>
      <c r="M21" s="8">
        <v>2778741</v>
      </c>
      <c r="N21" s="8">
        <v>7982625</v>
      </c>
      <c r="O21" s="8">
        <v>1601151</v>
      </c>
      <c r="P21" s="30">
        <v>832025</v>
      </c>
      <c r="Q21" s="8">
        <v>2208694</v>
      </c>
      <c r="R21" s="8">
        <v>4641870</v>
      </c>
      <c r="S21" s="8">
        <v>1131719</v>
      </c>
      <c r="T21" s="8">
        <v>2046163</v>
      </c>
      <c r="U21" s="8">
        <v>4438248</v>
      </c>
      <c r="V21" s="8">
        <v>7616130</v>
      </c>
      <c r="W21" s="30">
        <v>25930299</v>
      </c>
      <c r="X21" s="8">
        <v>100000003</v>
      </c>
      <c r="Y21" s="8">
        <v>-74069704</v>
      </c>
      <c r="Z21" s="2">
        <v>-74.07</v>
      </c>
      <c r="AA21" s="6">
        <v>54999996</v>
      </c>
    </row>
    <row r="22" spans="1:27" ht="24.75" customHeight="1">
      <c r="A22" s="31" t="s">
        <v>49</v>
      </c>
      <c r="B22" s="32"/>
      <c r="C22" s="33">
        <f aca="true" t="shared" si="0" ref="C22:Y22">SUM(C5:C21)</f>
        <v>1378889465</v>
      </c>
      <c r="D22" s="33">
        <f>SUM(D5:D21)</f>
        <v>0</v>
      </c>
      <c r="E22" s="34">
        <f t="shared" si="0"/>
        <v>1592997743</v>
      </c>
      <c r="F22" s="35">
        <f t="shared" si="0"/>
        <v>1546476804</v>
      </c>
      <c r="G22" s="35">
        <f t="shared" si="0"/>
        <v>180703294</v>
      </c>
      <c r="H22" s="35">
        <f t="shared" si="0"/>
        <v>116923841</v>
      </c>
      <c r="I22" s="35">
        <f t="shared" si="0"/>
        <v>94663342</v>
      </c>
      <c r="J22" s="35">
        <f t="shared" si="0"/>
        <v>392290477</v>
      </c>
      <c r="K22" s="35">
        <f t="shared" si="0"/>
        <v>98304988</v>
      </c>
      <c r="L22" s="35">
        <f t="shared" si="0"/>
        <v>98304983</v>
      </c>
      <c r="M22" s="35">
        <f t="shared" si="0"/>
        <v>158100447</v>
      </c>
      <c r="N22" s="35">
        <f t="shared" si="0"/>
        <v>354710418</v>
      </c>
      <c r="O22" s="35">
        <f t="shared" si="0"/>
        <v>114378249</v>
      </c>
      <c r="P22" s="35">
        <f t="shared" si="0"/>
        <v>109212636</v>
      </c>
      <c r="Q22" s="35">
        <f t="shared" si="0"/>
        <v>107140900</v>
      </c>
      <c r="R22" s="35">
        <f t="shared" si="0"/>
        <v>330731785</v>
      </c>
      <c r="S22" s="35">
        <f t="shared" si="0"/>
        <v>93774859</v>
      </c>
      <c r="T22" s="35">
        <f t="shared" si="0"/>
        <v>85893977</v>
      </c>
      <c r="U22" s="35">
        <f t="shared" si="0"/>
        <v>156531168</v>
      </c>
      <c r="V22" s="35">
        <f t="shared" si="0"/>
        <v>336200004</v>
      </c>
      <c r="W22" s="35">
        <f t="shared" si="0"/>
        <v>1413932684</v>
      </c>
      <c r="X22" s="35">
        <f t="shared" si="0"/>
        <v>1592997752</v>
      </c>
      <c r="Y22" s="35">
        <f t="shared" si="0"/>
        <v>-179065068</v>
      </c>
      <c r="Z22" s="36">
        <f>+IF(X22&lt;&gt;0,+(Y22/X22)*100,0)</f>
        <v>-11.240760872084394</v>
      </c>
      <c r="AA22" s="33">
        <f>SUM(AA5:AA21)</f>
        <v>1546476804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342641284</v>
      </c>
      <c r="D25" s="6">
        <v>0</v>
      </c>
      <c r="E25" s="7">
        <v>361709374</v>
      </c>
      <c r="F25" s="8">
        <v>364532105</v>
      </c>
      <c r="G25" s="8">
        <v>30496456</v>
      </c>
      <c r="H25" s="8">
        <v>30299422</v>
      </c>
      <c r="I25" s="8">
        <v>30268899</v>
      </c>
      <c r="J25" s="8">
        <v>91064777</v>
      </c>
      <c r="K25" s="8">
        <v>31204627</v>
      </c>
      <c r="L25" s="8">
        <v>31204636</v>
      </c>
      <c r="M25" s="8">
        <v>31750746</v>
      </c>
      <c r="N25" s="8">
        <v>94160009</v>
      </c>
      <c r="O25" s="8">
        <v>32017185</v>
      </c>
      <c r="P25" s="8">
        <v>32042353</v>
      </c>
      <c r="Q25" s="8">
        <v>32264425</v>
      </c>
      <c r="R25" s="8">
        <v>96323963</v>
      </c>
      <c r="S25" s="8">
        <v>32561817</v>
      </c>
      <c r="T25" s="8">
        <v>32568481</v>
      </c>
      <c r="U25" s="8">
        <v>32826372</v>
      </c>
      <c r="V25" s="8">
        <v>97956670</v>
      </c>
      <c r="W25" s="8">
        <v>379505419</v>
      </c>
      <c r="X25" s="8">
        <v>361709364</v>
      </c>
      <c r="Y25" s="8">
        <v>17796055</v>
      </c>
      <c r="Z25" s="2">
        <v>4.92</v>
      </c>
      <c r="AA25" s="6">
        <v>364532105</v>
      </c>
    </row>
    <row r="26" spans="1:27" ht="13.5">
      <c r="A26" s="25" t="s">
        <v>52</v>
      </c>
      <c r="B26" s="24"/>
      <c r="C26" s="6">
        <v>16309887</v>
      </c>
      <c r="D26" s="6">
        <v>0</v>
      </c>
      <c r="E26" s="7">
        <v>18543746</v>
      </c>
      <c r="F26" s="8">
        <v>16543572</v>
      </c>
      <c r="G26" s="8">
        <v>1346018</v>
      </c>
      <c r="H26" s="8">
        <v>846387</v>
      </c>
      <c r="I26" s="8">
        <v>1359516</v>
      </c>
      <c r="J26" s="8">
        <v>3551921</v>
      </c>
      <c r="K26" s="8">
        <v>1346018</v>
      </c>
      <c r="L26" s="8">
        <v>1346018</v>
      </c>
      <c r="M26" s="8">
        <v>1346018</v>
      </c>
      <c r="N26" s="8">
        <v>4038054</v>
      </c>
      <c r="O26" s="8">
        <v>1359901</v>
      </c>
      <c r="P26" s="8">
        <v>1363613</v>
      </c>
      <c r="Q26" s="8">
        <v>1390931</v>
      </c>
      <c r="R26" s="8">
        <v>4114445</v>
      </c>
      <c r="S26" s="8">
        <v>2274530</v>
      </c>
      <c r="T26" s="8">
        <v>1450713</v>
      </c>
      <c r="U26" s="8">
        <v>1404810</v>
      </c>
      <c r="V26" s="8">
        <v>5130053</v>
      </c>
      <c r="W26" s="8">
        <v>16834473</v>
      </c>
      <c r="X26" s="8">
        <v>18543750</v>
      </c>
      <c r="Y26" s="8">
        <v>-1709277</v>
      </c>
      <c r="Z26" s="2">
        <v>-9.22</v>
      </c>
      <c r="AA26" s="6">
        <v>16543572</v>
      </c>
    </row>
    <row r="27" spans="1:27" ht="13.5">
      <c r="A27" s="25" t="s">
        <v>53</v>
      </c>
      <c r="B27" s="24"/>
      <c r="C27" s="6">
        <v>142149354</v>
      </c>
      <c r="D27" s="6">
        <v>0</v>
      </c>
      <c r="E27" s="7">
        <v>114773224</v>
      </c>
      <c r="F27" s="8">
        <v>125984376</v>
      </c>
      <c r="G27" s="8">
        <v>7979</v>
      </c>
      <c r="H27" s="8">
        <v>0</v>
      </c>
      <c r="I27" s="8">
        <v>0</v>
      </c>
      <c r="J27" s="8">
        <v>7979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7979</v>
      </c>
      <c r="X27" s="8">
        <v>114773220</v>
      </c>
      <c r="Y27" s="8">
        <v>-114765241</v>
      </c>
      <c r="Z27" s="2">
        <v>-99.99</v>
      </c>
      <c r="AA27" s="6">
        <v>125984376</v>
      </c>
    </row>
    <row r="28" spans="1:27" ht="13.5">
      <c r="A28" s="25" t="s">
        <v>54</v>
      </c>
      <c r="B28" s="24"/>
      <c r="C28" s="6">
        <v>188840840</v>
      </c>
      <c r="D28" s="6">
        <v>0</v>
      </c>
      <c r="E28" s="7">
        <v>322883601</v>
      </c>
      <c r="F28" s="8">
        <v>190526196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322883604</v>
      </c>
      <c r="Y28" s="8">
        <v>-322883604</v>
      </c>
      <c r="Z28" s="2">
        <v>-100</v>
      </c>
      <c r="AA28" s="6">
        <v>190526196</v>
      </c>
    </row>
    <row r="29" spans="1:27" ht="13.5">
      <c r="A29" s="25" t="s">
        <v>55</v>
      </c>
      <c r="B29" s="24"/>
      <c r="C29" s="6">
        <v>20940578</v>
      </c>
      <c r="D29" s="6">
        <v>0</v>
      </c>
      <c r="E29" s="7">
        <v>6510113</v>
      </c>
      <c r="F29" s="8">
        <v>2726952</v>
      </c>
      <c r="G29" s="8">
        <v>155272</v>
      </c>
      <c r="H29" s="8">
        <v>1373387</v>
      </c>
      <c r="I29" s="8">
        <v>1503467</v>
      </c>
      <c r="J29" s="8">
        <v>3032126</v>
      </c>
      <c r="K29" s="8">
        <v>1481492</v>
      </c>
      <c r="L29" s="8">
        <v>1641678</v>
      </c>
      <c r="M29" s="8">
        <v>998399</v>
      </c>
      <c r="N29" s="8">
        <v>4121569</v>
      </c>
      <c r="O29" s="8">
        <v>5291561</v>
      </c>
      <c r="P29" s="8">
        <v>984265</v>
      </c>
      <c r="Q29" s="8">
        <v>4340971</v>
      </c>
      <c r="R29" s="8">
        <v>10616797</v>
      </c>
      <c r="S29" s="8">
        <v>186357</v>
      </c>
      <c r="T29" s="8">
        <v>5717088</v>
      </c>
      <c r="U29" s="8">
        <v>6231986</v>
      </c>
      <c r="V29" s="8">
        <v>12135431</v>
      </c>
      <c r="W29" s="8">
        <v>29905923</v>
      </c>
      <c r="X29" s="8">
        <v>6510108</v>
      </c>
      <c r="Y29" s="8">
        <v>23395815</v>
      </c>
      <c r="Z29" s="2">
        <v>359.38</v>
      </c>
      <c r="AA29" s="6">
        <v>2726952</v>
      </c>
    </row>
    <row r="30" spans="1:27" ht="13.5">
      <c r="A30" s="25" t="s">
        <v>56</v>
      </c>
      <c r="B30" s="24"/>
      <c r="C30" s="6">
        <v>556918671</v>
      </c>
      <c r="D30" s="6">
        <v>0</v>
      </c>
      <c r="E30" s="7">
        <v>572152115</v>
      </c>
      <c r="F30" s="8">
        <v>537742152</v>
      </c>
      <c r="G30" s="8">
        <v>179947</v>
      </c>
      <c r="H30" s="8">
        <v>73528516</v>
      </c>
      <c r="I30" s="8">
        <v>77324674</v>
      </c>
      <c r="J30" s="8">
        <v>151033137</v>
      </c>
      <c r="K30" s="8">
        <v>28961278</v>
      </c>
      <c r="L30" s="8">
        <v>40211939</v>
      </c>
      <c r="M30" s="8">
        <v>11609715</v>
      </c>
      <c r="N30" s="8">
        <v>80782932</v>
      </c>
      <c r="O30" s="8">
        <v>97890924</v>
      </c>
      <c r="P30" s="8">
        <v>8662085</v>
      </c>
      <c r="Q30" s="8">
        <v>81827205</v>
      </c>
      <c r="R30" s="8">
        <v>188380214</v>
      </c>
      <c r="S30" s="8">
        <v>14188602</v>
      </c>
      <c r="T30" s="8">
        <v>63283971</v>
      </c>
      <c r="U30" s="8">
        <v>114123320</v>
      </c>
      <c r="V30" s="8">
        <v>191595893</v>
      </c>
      <c r="W30" s="8">
        <v>611792176</v>
      </c>
      <c r="X30" s="8">
        <v>572152116</v>
      </c>
      <c r="Y30" s="8">
        <v>39640060</v>
      </c>
      <c r="Z30" s="2">
        <v>6.93</v>
      </c>
      <c r="AA30" s="6">
        <v>537742152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75975572</v>
      </c>
      <c r="D32" s="6">
        <v>0</v>
      </c>
      <c r="E32" s="7">
        <v>95636318</v>
      </c>
      <c r="F32" s="8">
        <v>64706004</v>
      </c>
      <c r="G32" s="8">
        <v>1976997</v>
      </c>
      <c r="H32" s="8">
        <v>3740832</v>
      </c>
      <c r="I32" s="8">
        <v>8590920</v>
      </c>
      <c r="J32" s="8">
        <v>14308749</v>
      </c>
      <c r="K32" s="8">
        <v>5916897</v>
      </c>
      <c r="L32" s="8">
        <v>8032908</v>
      </c>
      <c r="M32" s="8">
        <v>5500498</v>
      </c>
      <c r="N32" s="8">
        <v>19450303</v>
      </c>
      <c r="O32" s="8">
        <v>5678024</v>
      </c>
      <c r="P32" s="8">
        <v>4919841</v>
      </c>
      <c r="Q32" s="8">
        <v>6753197</v>
      </c>
      <c r="R32" s="8">
        <v>17351062</v>
      </c>
      <c r="S32" s="8">
        <v>3094774</v>
      </c>
      <c r="T32" s="8">
        <v>4843234</v>
      </c>
      <c r="U32" s="8">
        <v>4848967</v>
      </c>
      <c r="V32" s="8">
        <v>12786975</v>
      </c>
      <c r="W32" s="8">
        <v>63897089</v>
      </c>
      <c r="X32" s="8">
        <v>95636316</v>
      </c>
      <c r="Y32" s="8">
        <v>-31739227</v>
      </c>
      <c r="Z32" s="2">
        <v>-33.19</v>
      </c>
      <c r="AA32" s="6">
        <v>64706004</v>
      </c>
    </row>
    <row r="33" spans="1:27" ht="13.5">
      <c r="A33" s="25" t="s">
        <v>59</v>
      </c>
      <c r="B33" s="24"/>
      <c r="C33" s="6">
        <v>49732937</v>
      </c>
      <c r="D33" s="6">
        <v>0</v>
      </c>
      <c r="E33" s="7">
        <v>58375219</v>
      </c>
      <c r="F33" s="8">
        <v>58795224</v>
      </c>
      <c r="G33" s="8">
        <v>17971392</v>
      </c>
      <c r="H33" s="8">
        <v>4862252</v>
      </c>
      <c r="I33" s="8">
        <v>3570998</v>
      </c>
      <c r="J33" s="8">
        <v>26404642</v>
      </c>
      <c r="K33" s="8">
        <v>3504007</v>
      </c>
      <c r="L33" s="8">
        <v>3504007</v>
      </c>
      <c r="M33" s="8">
        <v>10465</v>
      </c>
      <c r="N33" s="8">
        <v>7018479</v>
      </c>
      <c r="O33" s="8">
        <v>3724416</v>
      </c>
      <c r="P33" s="8">
        <v>3476496</v>
      </c>
      <c r="Q33" s="8">
        <v>3341613</v>
      </c>
      <c r="R33" s="8">
        <v>10542525</v>
      </c>
      <c r="S33" s="8">
        <v>236199</v>
      </c>
      <c r="T33" s="8">
        <v>847</v>
      </c>
      <c r="U33" s="8">
        <v>1430867</v>
      </c>
      <c r="V33" s="8">
        <v>1667913</v>
      </c>
      <c r="W33" s="8">
        <v>45633559</v>
      </c>
      <c r="X33" s="8">
        <v>58375224</v>
      </c>
      <c r="Y33" s="8">
        <v>-12741665</v>
      </c>
      <c r="Z33" s="2">
        <v>-21.83</v>
      </c>
      <c r="AA33" s="6">
        <v>58795224</v>
      </c>
    </row>
    <row r="34" spans="1:27" ht="13.5">
      <c r="A34" s="25" t="s">
        <v>60</v>
      </c>
      <c r="B34" s="24"/>
      <c r="C34" s="6">
        <v>262905021</v>
      </c>
      <c r="D34" s="6">
        <v>0</v>
      </c>
      <c r="E34" s="7">
        <v>282425485</v>
      </c>
      <c r="F34" s="8">
        <v>177558756</v>
      </c>
      <c r="G34" s="8">
        <v>10834141</v>
      </c>
      <c r="H34" s="8">
        <v>16112517</v>
      </c>
      <c r="I34" s="8">
        <v>24038685</v>
      </c>
      <c r="J34" s="8">
        <v>50985343</v>
      </c>
      <c r="K34" s="8">
        <v>6470464</v>
      </c>
      <c r="L34" s="8">
        <v>17575100</v>
      </c>
      <c r="M34" s="8">
        <v>18103638</v>
      </c>
      <c r="N34" s="8">
        <v>42149202</v>
      </c>
      <c r="O34" s="8">
        <v>21953406</v>
      </c>
      <c r="P34" s="8">
        <v>33839976</v>
      </c>
      <c r="Q34" s="8">
        <v>19656599</v>
      </c>
      <c r="R34" s="8">
        <v>75449981</v>
      </c>
      <c r="S34" s="8">
        <v>13160587</v>
      </c>
      <c r="T34" s="8">
        <v>8526426</v>
      </c>
      <c r="U34" s="8">
        <v>18955396</v>
      </c>
      <c r="V34" s="8">
        <v>40642409</v>
      </c>
      <c r="W34" s="8">
        <v>209226935</v>
      </c>
      <c r="X34" s="8">
        <v>282425484</v>
      </c>
      <c r="Y34" s="8">
        <v>-73198549</v>
      </c>
      <c r="Z34" s="2">
        <v>-25.92</v>
      </c>
      <c r="AA34" s="6">
        <v>177558756</v>
      </c>
    </row>
    <row r="35" spans="1:27" ht="13.5">
      <c r="A35" s="23" t="s">
        <v>61</v>
      </c>
      <c r="B35" s="29"/>
      <c r="C35" s="6">
        <v>60383443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1716797587</v>
      </c>
      <c r="D36" s="33">
        <f>SUM(D25:D35)</f>
        <v>0</v>
      </c>
      <c r="E36" s="34">
        <f t="shared" si="1"/>
        <v>1833009195</v>
      </c>
      <c r="F36" s="35">
        <f t="shared" si="1"/>
        <v>1539115337</v>
      </c>
      <c r="G36" s="35">
        <f t="shared" si="1"/>
        <v>62968202</v>
      </c>
      <c r="H36" s="35">
        <f t="shared" si="1"/>
        <v>130763313</v>
      </c>
      <c r="I36" s="35">
        <f t="shared" si="1"/>
        <v>146657159</v>
      </c>
      <c r="J36" s="35">
        <f t="shared" si="1"/>
        <v>340388674</v>
      </c>
      <c r="K36" s="35">
        <f t="shared" si="1"/>
        <v>78884783</v>
      </c>
      <c r="L36" s="35">
        <f t="shared" si="1"/>
        <v>103516286</v>
      </c>
      <c r="M36" s="35">
        <f t="shared" si="1"/>
        <v>69319479</v>
      </c>
      <c r="N36" s="35">
        <f t="shared" si="1"/>
        <v>251720548</v>
      </c>
      <c r="O36" s="35">
        <f t="shared" si="1"/>
        <v>167915417</v>
      </c>
      <c r="P36" s="35">
        <f t="shared" si="1"/>
        <v>85288629</v>
      </c>
      <c r="Q36" s="35">
        <f t="shared" si="1"/>
        <v>149574941</v>
      </c>
      <c r="R36" s="35">
        <f t="shared" si="1"/>
        <v>402778987</v>
      </c>
      <c r="S36" s="35">
        <f t="shared" si="1"/>
        <v>65702866</v>
      </c>
      <c r="T36" s="35">
        <f t="shared" si="1"/>
        <v>116390760</v>
      </c>
      <c r="U36" s="35">
        <f t="shared" si="1"/>
        <v>179821718</v>
      </c>
      <c r="V36" s="35">
        <f t="shared" si="1"/>
        <v>361915344</v>
      </c>
      <c r="W36" s="35">
        <f t="shared" si="1"/>
        <v>1356803553</v>
      </c>
      <c r="X36" s="35">
        <f t="shared" si="1"/>
        <v>1833009186</v>
      </c>
      <c r="Y36" s="35">
        <f t="shared" si="1"/>
        <v>-476205633</v>
      </c>
      <c r="Z36" s="36">
        <f>+IF(X36&lt;&gt;0,+(Y36/X36)*100,0)</f>
        <v>-25.97944607354521</v>
      </c>
      <c r="AA36" s="33">
        <f>SUM(AA25:AA35)</f>
        <v>1539115337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-337908122</v>
      </c>
      <c r="D38" s="46">
        <f>+D22-D36</f>
        <v>0</v>
      </c>
      <c r="E38" s="47">
        <f t="shared" si="2"/>
        <v>-240011452</v>
      </c>
      <c r="F38" s="48">
        <f t="shared" si="2"/>
        <v>7361467</v>
      </c>
      <c r="G38" s="48">
        <f t="shared" si="2"/>
        <v>117735092</v>
      </c>
      <c r="H38" s="48">
        <f t="shared" si="2"/>
        <v>-13839472</v>
      </c>
      <c r="I38" s="48">
        <f t="shared" si="2"/>
        <v>-51993817</v>
      </c>
      <c r="J38" s="48">
        <f t="shared" si="2"/>
        <v>51901803</v>
      </c>
      <c r="K38" s="48">
        <f t="shared" si="2"/>
        <v>19420205</v>
      </c>
      <c r="L38" s="48">
        <f t="shared" si="2"/>
        <v>-5211303</v>
      </c>
      <c r="M38" s="48">
        <f t="shared" si="2"/>
        <v>88780968</v>
      </c>
      <c r="N38" s="48">
        <f t="shared" si="2"/>
        <v>102989870</v>
      </c>
      <c r="O38" s="48">
        <f t="shared" si="2"/>
        <v>-53537168</v>
      </c>
      <c r="P38" s="48">
        <f t="shared" si="2"/>
        <v>23924007</v>
      </c>
      <c r="Q38" s="48">
        <f t="shared" si="2"/>
        <v>-42434041</v>
      </c>
      <c r="R38" s="48">
        <f t="shared" si="2"/>
        <v>-72047202</v>
      </c>
      <c r="S38" s="48">
        <f t="shared" si="2"/>
        <v>28071993</v>
      </c>
      <c r="T38" s="48">
        <f t="shared" si="2"/>
        <v>-30496783</v>
      </c>
      <c r="U38" s="48">
        <f t="shared" si="2"/>
        <v>-23290550</v>
      </c>
      <c r="V38" s="48">
        <f t="shared" si="2"/>
        <v>-25715340</v>
      </c>
      <c r="W38" s="48">
        <f t="shared" si="2"/>
        <v>57129131</v>
      </c>
      <c r="X38" s="48">
        <f>IF(F22=F36,0,X22-X36)</f>
        <v>-240011434</v>
      </c>
      <c r="Y38" s="48">
        <f t="shared" si="2"/>
        <v>297140565</v>
      </c>
      <c r="Z38" s="49">
        <f>+IF(X38&lt;&gt;0,+(Y38/X38)*100,0)</f>
        <v>-123.80267058443557</v>
      </c>
      <c r="AA38" s="46">
        <f>+AA22-AA36</f>
        <v>7361467</v>
      </c>
    </row>
    <row r="39" spans="1:27" ht="13.5">
      <c r="A39" s="23" t="s">
        <v>64</v>
      </c>
      <c r="B39" s="29"/>
      <c r="C39" s="6">
        <v>189226437</v>
      </c>
      <c r="D39" s="6">
        <v>0</v>
      </c>
      <c r="E39" s="7">
        <v>71781000</v>
      </c>
      <c r="F39" s="8">
        <v>81781000</v>
      </c>
      <c r="G39" s="8">
        <v>36353000</v>
      </c>
      <c r="H39" s="8">
        <v>-1860</v>
      </c>
      <c r="I39" s="8">
        <v>0</v>
      </c>
      <c r="J39" s="8">
        <v>36351140</v>
      </c>
      <c r="K39" s="8">
        <v>0</v>
      </c>
      <c r="L39" s="8">
        <v>0</v>
      </c>
      <c r="M39" s="8">
        <v>1860</v>
      </c>
      <c r="N39" s="8">
        <v>1860</v>
      </c>
      <c r="O39" s="8">
        <v>-38691</v>
      </c>
      <c r="P39" s="8">
        <v>530</v>
      </c>
      <c r="Q39" s="8">
        <v>23000740</v>
      </c>
      <c r="R39" s="8">
        <v>22962579</v>
      </c>
      <c r="S39" s="8">
        <v>7600</v>
      </c>
      <c r="T39" s="8">
        <v>-36156</v>
      </c>
      <c r="U39" s="8">
        <v>-1350</v>
      </c>
      <c r="V39" s="8">
        <v>-29906</v>
      </c>
      <c r="W39" s="8">
        <v>59285673</v>
      </c>
      <c r="X39" s="8">
        <v>71781000</v>
      </c>
      <c r="Y39" s="8">
        <v>-12495327</v>
      </c>
      <c r="Z39" s="2">
        <v>-17.41</v>
      </c>
      <c r="AA39" s="6">
        <v>81781000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-14009571</v>
      </c>
      <c r="D41" s="50">
        <v>0</v>
      </c>
      <c r="E41" s="7">
        <v>-5300000</v>
      </c>
      <c r="F41" s="8">
        <v>-76416960</v>
      </c>
      <c r="G41" s="51">
        <v>-6133528</v>
      </c>
      <c r="H41" s="51">
        <v>-10720492</v>
      </c>
      <c r="I41" s="51">
        <v>-7705248</v>
      </c>
      <c r="J41" s="8">
        <v>-24559268</v>
      </c>
      <c r="K41" s="51">
        <v>-11430371</v>
      </c>
      <c r="L41" s="51">
        <v>-11430371</v>
      </c>
      <c r="M41" s="8">
        <v>-15116475</v>
      </c>
      <c r="N41" s="51">
        <v>-37977217</v>
      </c>
      <c r="O41" s="51">
        <v>0</v>
      </c>
      <c r="P41" s="51">
        <v>0</v>
      </c>
      <c r="Q41" s="8">
        <v>-5082657</v>
      </c>
      <c r="R41" s="51">
        <v>-5082657</v>
      </c>
      <c r="S41" s="51">
        <v>0</v>
      </c>
      <c r="T41" s="8">
        <v>0</v>
      </c>
      <c r="U41" s="51">
        <v>-9277</v>
      </c>
      <c r="V41" s="51">
        <v>-9277</v>
      </c>
      <c r="W41" s="51">
        <v>-67628419</v>
      </c>
      <c r="X41" s="8">
        <v>5300000</v>
      </c>
      <c r="Y41" s="51">
        <v>-72928419</v>
      </c>
      <c r="Z41" s="52">
        <v>-1376.01</v>
      </c>
      <c r="AA41" s="53">
        <v>-76416960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-162691256</v>
      </c>
      <c r="D42" s="55">
        <f>SUM(D38:D41)</f>
        <v>0</v>
      </c>
      <c r="E42" s="56">
        <f t="shared" si="3"/>
        <v>-173530452</v>
      </c>
      <c r="F42" s="57">
        <f t="shared" si="3"/>
        <v>12725507</v>
      </c>
      <c r="G42" s="57">
        <f t="shared" si="3"/>
        <v>147954564</v>
      </c>
      <c r="H42" s="57">
        <f t="shared" si="3"/>
        <v>-24561824</v>
      </c>
      <c r="I42" s="57">
        <f t="shared" si="3"/>
        <v>-59699065</v>
      </c>
      <c r="J42" s="57">
        <f t="shared" si="3"/>
        <v>63693675</v>
      </c>
      <c r="K42" s="57">
        <f t="shared" si="3"/>
        <v>7989834</v>
      </c>
      <c r="L42" s="57">
        <f t="shared" si="3"/>
        <v>-16641674</v>
      </c>
      <c r="M42" s="57">
        <f t="shared" si="3"/>
        <v>73666353</v>
      </c>
      <c r="N42" s="57">
        <f t="shared" si="3"/>
        <v>65014513</v>
      </c>
      <c r="O42" s="57">
        <f t="shared" si="3"/>
        <v>-53575859</v>
      </c>
      <c r="P42" s="57">
        <f t="shared" si="3"/>
        <v>23924537</v>
      </c>
      <c r="Q42" s="57">
        <f t="shared" si="3"/>
        <v>-24515958</v>
      </c>
      <c r="R42" s="57">
        <f t="shared" si="3"/>
        <v>-54167280</v>
      </c>
      <c r="S42" s="57">
        <f t="shared" si="3"/>
        <v>28079593</v>
      </c>
      <c r="T42" s="57">
        <f t="shared" si="3"/>
        <v>-30532939</v>
      </c>
      <c r="U42" s="57">
        <f t="shared" si="3"/>
        <v>-23301177</v>
      </c>
      <c r="V42" s="57">
        <f t="shared" si="3"/>
        <v>-25754523</v>
      </c>
      <c r="W42" s="57">
        <f t="shared" si="3"/>
        <v>48786385</v>
      </c>
      <c r="X42" s="57">
        <f t="shared" si="3"/>
        <v>-162930434</v>
      </c>
      <c r="Y42" s="57">
        <f t="shared" si="3"/>
        <v>211716819</v>
      </c>
      <c r="Z42" s="58">
        <f>+IF(X42&lt;&gt;0,+(Y42/X42)*100,0)</f>
        <v>-129.94307681031526</v>
      </c>
      <c r="AA42" s="55">
        <f>SUM(AA38:AA41)</f>
        <v>12725507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-162691256</v>
      </c>
      <c r="D44" s="63">
        <f>+D42-D43</f>
        <v>0</v>
      </c>
      <c r="E44" s="64">
        <f t="shared" si="4"/>
        <v>-173530452</v>
      </c>
      <c r="F44" s="65">
        <f t="shared" si="4"/>
        <v>12725507</v>
      </c>
      <c r="G44" s="65">
        <f t="shared" si="4"/>
        <v>147954564</v>
      </c>
      <c r="H44" s="65">
        <f t="shared" si="4"/>
        <v>-24561824</v>
      </c>
      <c r="I44" s="65">
        <f t="shared" si="4"/>
        <v>-59699065</v>
      </c>
      <c r="J44" s="65">
        <f t="shared" si="4"/>
        <v>63693675</v>
      </c>
      <c r="K44" s="65">
        <f t="shared" si="4"/>
        <v>7989834</v>
      </c>
      <c r="L44" s="65">
        <f t="shared" si="4"/>
        <v>-16641674</v>
      </c>
      <c r="M44" s="65">
        <f t="shared" si="4"/>
        <v>73666353</v>
      </c>
      <c r="N44" s="65">
        <f t="shared" si="4"/>
        <v>65014513</v>
      </c>
      <c r="O44" s="65">
        <f t="shared" si="4"/>
        <v>-53575859</v>
      </c>
      <c r="P44" s="65">
        <f t="shared" si="4"/>
        <v>23924537</v>
      </c>
      <c r="Q44" s="65">
        <f t="shared" si="4"/>
        <v>-24515958</v>
      </c>
      <c r="R44" s="65">
        <f t="shared" si="4"/>
        <v>-54167280</v>
      </c>
      <c r="S44" s="65">
        <f t="shared" si="4"/>
        <v>28079593</v>
      </c>
      <c r="T44" s="65">
        <f t="shared" si="4"/>
        <v>-30532939</v>
      </c>
      <c r="U44" s="65">
        <f t="shared" si="4"/>
        <v>-23301177</v>
      </c>
      <c r="V44" s="65">
        <f t="shared" si="4"/>
        <v>-25754523</v>
      </c>
      <c r="W44" s="65">
        <f t="shared" si="4"/>
        <v>48786385</v>
      </c>
      <c r="X44" s="65">
        <f t="shared" si="4"/>
        <v>-162930434</v>
      </c>
      <c r="Y44" s="65">
        <f t="shared" si="4"/>
        <v>211716819</v>
      </c>
      <c r="Z44" s="66">
        <f>+IF(X44&lt;&gt;0,+(Y44/X44)*100,0)</f>
        <v>-129.94307681031526</v>
      </c>
      <c r="AA44" s="63">
        <f>+AA42-AA43</f>
        <v>12725507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-162691256</v>
      </c>
      <c r="D46" s="55">
        <f>SUM(D44:D45)</f>
        <v>0</v>
      </c>
      <c r="E46" s="56">
        <f t="shared" si="5"/>
        <v>-173530452</v>
      </c>
      <c r="F46" s="57">
        <f t="shared" si="5"/>
        <v>12725507</v>
      </c>
      <c r="G46" s="57">
        <f t="shared" si="5"/>
        <v>147954564</v>
      </c>
      <c r="H46" s="57">
        <f t="shared" si="5"/>
        <v>-24561824</v>
      </c>
      <c r="I46" s="57">
        <f t="shared" si="5"/>
        <v>-59699065</v>
      </c>
      <c r="J46" s="57">
        <f t="shared" si="5"/>
        <v>63693675</v>
      </c>
      <c r="K46" s="57">
        <f t="shared" si="5"/>
        <v>7989834</v>
      </c>
      <c r="L46" s="57">
        <f t="shared" si="5"/>
        <v>-16641674</v>
      </c>
      <c r="M46" s="57">
        <f t="shared" si="5"/>
        <v>73666353</v>
      </c>
      <c r="N46" s="57">
        <f t="shared" si="5"/>
        <v>65014513</v>
      </c>
      <c r="O46" s="57">
        <f t="shared" si="5"/>
        <v>-53575859</v>
      </c>
      <c r="P46" s="57">
        <f t="shared" si="5"/>
        <v>23924537</v>
      </c>
      <c r="Q46" s="57">
        <f t="shared" si="5"/>
        <v>-24515958</v>
      </c>
      <c r="R46" s="57">
        <f t="shared" si="5"/>
        <v>-54167280</v>
      </c>
      <c r="S46" s="57">
        <f t="shared" si="5"/>
        <v>28079593</v>
      </c>
      <c r="T46" s="57">
        <f t="shared" si="5"/>
        <v>-30532939</v>
      </c>
      <c r="U46" s="57">
        <f t="shared" si="5"/>
        <v>-23301177</v>
      </c>
      <c r="V46" s="57">
        <f t="shared" si="5"/>
        <v>-25754523</v>
      </c>
      <c r="W46" s="57">
        <f t="shared" si="5"/>
        <v>48786385</v>
      </c>
      <c r="X46" s="57">
        <f t="shared" si="5"/>
        <v>-162930434</v>
      </c>
      <c r="Y46" s="57">
        <f t="shared" si="5"/>
        <v>211716819</v>
      </c>
      <c r="Z46" s="58">
        <f>+IF(X46&lt;&gt;0,+(Y46/X46)*100,0)</f>
        <v>-129.94307681031526</v>
      </c>
      <c r="AA46" s="55">
        <f>SUM(AA44:AA45)</f>
        <v>12725507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-162691256</v>
      </c>
      <c r="D48" s="71">
        <f>SUM(D46:D47)</f>
        <v>0</v>
      </c>
      <c r="E48" s="72">
        <f t="shared" si="6"/>
        <v>-173530452</v>
      </c>
      <c r="F48" s="73">
        <f t="shared" si="6"/>
        <v>12725507</v>
      </c>
      <c r="G48" s="73">
        <f t="shared" si="6"/>
        <v>147954564</v>
      </c>
      <c r="H48" s="74">
        <f t="shared" si="6"/>
        <v>-24561824</v>
      </c>
      <c r="I48" s="74">
        <f t="shared" si="6"/>
        <v>-59699065</v>
      </c>
      <c r="J48" s="74">
        <f t="shared" si="6"/>
        <v>63693675</v>
      </c>
      <c r="K48" s="74">
        <f t="shared" si="6"/>
        <v>7989834</v>
      </c>
      <c r="L48" s="74">
        <f t="shared" si="6"/>
        <v>-16641674</v>
      </c>
      <c r="M48" s="73">
        <f t="shared" si="6"/>
        <v>73666353</v>
      </c>
      <c r="N48" s="73">
        <f t="shared" si="6"/>
        <v>65014513</v>
      </c>
      <c r="O48" s="74">
        <f t="shared" si="6"/>
        <v>-53575859</v>
      </c>
      <c r="P48" s="74">
        <f t="shared" si="6"/>
        <v>23924537</v>
      </c>
      <c r="Q48" s="74">
        <f t="shared" si="6"/>
        <v>-24515958</v>
      </c>
      <c r="R48" s="74">
        <f t="shared" si="6"/>
        <v>-54167280</v>
      </c>
      <c r="S48" s="74">
        <f t="shared" si="6"/>
        <v>28079593</v>
      </c>
      <c r="T48" s="73">
        <f t="shared" si="6"/>
        <v>-30532939</v>
      </c>
      <c r="U48" s="73">
        <f t="shared" si="6"/>
        <v>-23301177</v>
      </c>
      <c r="V48" s="74">
        <f t="shared" si="6"/>
        <v>-25754523</v>
      </c>
      <c r="W48" s="74">
        <f t="shared" si="6"/>
        <v>48786385</v>
      </c>
      <c r="X48" s="74">
        <f t="shared" si="6"/>
        <v>-162930434</v>
      </c>
      <c r="Y48" s="74">
        <f t="shared" si="6"/>
        <v>211716819</v>
      </c>
      <c r="Z48" s="75">
        <f>+IF(X48&lt;&gt;0,+(Y48/X48)*100,0)</f>
        <v>-129.94307681031526</v>
      </c>
      <c r="AA48" s="76">
        <f>SUM(AA46:AA47)</f>
        <v>12725507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52600000</v>
      </c>
      <c r="F5" s="8">
        <v>52600000</v>
      </c>
      <c r="G5" s="8">
        <v>4427356</v>
      </c>
      <c r="H5" s="8">
        <v>4281056</v>
      </c>
      <c r="I5" s="8">
        <v>4408497</v>
      </c>
      <c r="J5" s="8">
        <v>13116909</v>
      </c>
      <c r="K5" s="8">
        <v>4566192</v>
      </c>
      <c r="L5" s="8">
        <v>0</v>
      </c>
      <c r="M5" s="8">
        <v>4480830</v>
      </c>
      <c r="N5" s="8">
        <v>9047022</v>
      </c>
      <c r="O5" s="8">
        <v>4330732</v>
      </c>
      <c r="P5" s="8">
        <v>4114889</v>
      </c>
      <c r="Q5" s="8">
        <v>4199981</v>
      </c>
      <c r="R5" s="8">
        <v>12645602</v>
      </c>
      <c r="S5" s="8">
        <v>4349145</v>
      </c>
      <c r="T5" s="8">
        <v>4339608</v>
      </c>
      <c r="U5" s="8">
        <v>4422249</v>
      </c>
      <c r="V5" s="8">
        <v>13111002</v>
      </c>
      <c r="W5" s="8">
        <v>47920535</v>
      </c>
      <c r="X5" s="8">
        <v>52599996</v>
      </c>
      <c r="Y5" s="8">
        <v>-4679461</v>
      </c>
      <c r="Z5" s="2">
        <v>-8.9</v>
      </c>
      <c r="AA5" s="6">
        <v>52600000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227984000</v>
      </c>
      <c r="F7" s="8">
        <v>227984000</v>
      </c>
      <c r="G7" s="8">
        <v>18906363</v>
      </c>
      <c r="H7" s="8">
        <v>15352795</v>
      </c>
      <c r="I7" s="8">
        <v>16285714</v>
      </c>
      <c r="J7" s="8">
        <v>50544872</v>
      </c>
      <c r="K7" s="8">
        <v>14010860</v>
      </c>
      <c r="L7" s="8">
        <v>0</v>
      </c>
      <c r="M7" s="8">
        <v>22168520</v>
      </c>
      <c r="N7" s="8">
        <v>36179380</v>
      </c>
      <c r="O7" s="8">
        <v>12324810</v>
      </c>
      <c r="P7" s="8">
        <v>19606070</v>
      </c>
      <c r="Q7" s="8">
        <v>12318649</v>
      </c>
      <c r="R7" s="8">
        <v>44249529</v>
      </c>
      <c r="S7" s="8">
        <v>18596060</v>
      </c>
      <c r="T7" s="8">
        <v>20312717</v>
      </c>
      <c r="U7" s="8">
        <v>27066274</v>
      </c>
      <c r="V7" s="8">
        <v>65975051</v>
      </c>
      <c r="W7" s="8">
        <v>196948832</v>
      </c>
      <c r="X7" s="8">
        <v>227984004</v>
      </c>
      <c r="Y7" s="8">
        <v>-31035172</v>
      </c>
      <c r="Z7" s="2">
        <v>-13.61</v>
      </c>
      <c r="AA7" s="6">
        <v>227984000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40977890</v>
      </c>
      <c r="F8" s="8">
        <v>40977890</v>
      </c>
      <c r="G8" s="8">
        <v>3119957</v>
      </c>
      <c r="H8" s="8">
        <v>3050697</v>
      </c>
      <c r="I8" s="8">
        <v>3142519</v>
      </c>
      <c r="J8" s="8">
        <v>9313173</v>
      </c>
      <c r="K8" s="8">
        <v>3573288</v>
      </c>
      <c r="L8" s="8">
        <v>0</v>
      </c>
      <c r="M8" s="8">
        <v>1246001</v>
      </c>
      <c r="N8" s="8">
        <v>4819289</v>
      </c>
      <c r="O8" s="8">
        <v>6425656</v>
      </c>
      <c r="P8" s="8">
        <v>1625070</v>
      </c>
      <c r="Q8" s="8">
        <v>3365809</v>
      </c>
      <c r="R8" s="8">
        <v>11416535</v>
      </c>
      <c r="S8" s="8">
        <v>3522209</v>
      </c>
      <c r="T8" s="8">
        <v>1363743</v>
      </c>
      <c r="U8" s="8">
        <v>5852205</v>
      </c>
      <c r="V8" s="8">
        <v>10738157</v>
      </c>
      <c r="W8" s="8">
        <v>36287154</v>
      </c>
      <c r="X8" s="8">
        <v>40977888</v>
      </c>
      <c r="Y8" s="8">
        <v>-4690734</v>
      </c>
      <c r="Z8" s="2">
        <v>-11.45</v>
      </c>
      <c r="AA8" s="6">
        <v>40977890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24729600</v>
      </c>
      <c r="F9" s="8">
        <v>24729600</v>
      </c>
      <c r="G9" s="8">
        <v>1756679</v>
      </c>
      <c r="H9" s="8">
        <v>1565997</v>
      </c>
      <c r="I9" s="8">
        <v>1698888</v>
      </c>
      <c r="J9" s="8">
        <v>5021564</v>
      </c>
      <c r="K9" s="8">
        <v>1644061</v>
      </c>
      <c r="L9" s="8">
        <v>0</v>
      </c>
      <c r="M9" s="8">
        <v>111352</v>
      </c>
      <c r="N9" s="8">
        <v>1755413</v>
      </c>
      <c r="O9" s="8">
        <v>2441707</v>
      </c>
      <c r="P9" s="8">
        <v>863228</v>
      </c>
      <c r="Q9" s="8">
        <v>2368886</v>
      </c>
      <c r="R9" s="8">
        <v>5673821</v>
      </c>
      <c r="S9" s="8">
        <v>1901538</v>
      </c>
      <c r="T9" s="8">
        <v>1899269</v>
      </c>
      <c r="U9" s="8">
        <v>2679400</v>
      </c>
      <c r="V9" s="8">
        <v>6480207</v>
      </c>
      <c r="W9" s="8">
        <v>18931005</v>
      </c>
      <c r="X9" s="8">
        <v>24729600</v>
      </c>
      <c r="Y9" s="8">
        <v>-5798595</v>
      </c>
      <c r="Z9" s="2">
        <v>-23.45</v>
      </c>
      <c r="AA9" s="6">
        <v>24729600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13861320</v>
      </c>
      <c r="F10" s="26">
        <v>13861320</v>
      </c>
      <c r="G10" s="26">
        <v>1314603</v>
      </c>
      <c r="H10" s="26">
        <v>1176097</v>
      </c>
      <c r="I10" s="26">
        <v>1155412</v>
      </c>
      <c r="J10" s="26">
        <v>3646112</v>
      </c>
      <c r="K10" s="26">
        <v>1148679</v>
      </c>
      <c r="L10" s="26">
        <v>0</v>
      </c>
      <c r="M10" s="26">
        <v>1138067</v>
      </c>
      <c r="N10" s="26">
        <v>2286746</v>
      </c>
      <c r="O10" s="26">
        <v>1129003</v>
      </c>
      <c r="P10" s="26">
        <v>1125011</v>
      </c>
      <c r="Q10" s="26">
        <v>1113826</v>
      </c>
      <c r="R10" s="26">
        <v>3367840</v>
      </c>
      <c r="S10" s="26">
        <v>1126860</v>
      </c>
      <c r="T10" s="26">
        <v>1112332</v>
      </c>
      <c r="U10" s="26">
        <v>2226813</v>
      </c>
      <c r="V10" s="26">
        <v>4466005</v>
      </c>
      <c r="W10" s="26">
        <v>13766703</v>
      </c>
      <c r="X10" s="26">
        <v>13861320</v>
      </c>
      <c r="Y10" s="26">
        <v>-94617</v>
      </c>
      <c r="Z10" s="27">
        <v>-0.68</v>
      </c>
      <c r="AA10" s="28">
        <v>13861320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594790</v>
      </c>
      <c r="F12" s="8">
        <v>594790</v>
      </c>
      <c r="G12" s="8">
        <v>47471</v>
      </c>
      <c r="H12" s="8">
        <v>41116</v>
      </c>
      <c r="I12" s="8">
        <v>46496</v>
      </c>
      <c r="J12" s="8">
        <v>135083</v>
      </c>
      <c r="K12" s="8">
        <v>148028</v>
      </c>
      <c r="L12" s="8">
        <v>0</v>
      </c>
      <c r="M12" s="8">
        <v>41433</v>
      </c>
      <c r="N12" s="8">
        <v>189461</v>
      </c>
      <c r="O12" s="8">
        <v>133495</v>
      </c>
      <c r="P12" s="8">
        <v>142229</v>
      </c>
      <c r="Q12" s="8">
        <v>141028</v>
      </c>
      <c r="R12" s="8">
        <v>416752</v>
      </c>
      <c r="S12" s="8">
        <v>14189</v>
      </c>
      <c r="T12" s="8">
        <v>50100</v>
      </c>
      <c r="U12" s="8">
        <v>85817</v>
      </c>
      <c r="V12" s="8">
        <v>150106</v>
      </c>
      <c r="W12" s="8">
        <v>891402</v>
      </c>
      <c r="X12" s="8">
        <v>594792</v>
      </c>
      <c r="Y12" s="8">
        <v>296610</v>
      </c>
      <c r="Z12" s="2">
        <v>49.87</v>
      </c>
      <c r="AA12" s="6">
        <v>594790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254890</v>
      </c>
      <c r="F13" s="8">
        <v>254890</v>
      </c>
      <c r="G13" s="8">
        <v>12816</v>
      </c>
      <c r="H13" s="8">
        <v>0</v>
      </c>
      <c r="I13" s="8">
        <v>0</v>
      </c>
      <c r="J13" s="8">
        <v>12816</v>
      </c>
      <c r="K13" s="8">
        <v>0</v>
      </c>
      <c r="L13" s="8">
        <v>0</v>
      </c>
      <c r="M13" s="8">
        <v>51792</v>
      </c>
      <c r="N13" s="8">
        <v>51792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22152</v>
      </c>
      <c r="U13" s="8">
        <v>0</v>
      </c>
      <c r="V13" s="8">
        <v>22152</v>
      </c>
      <c r="W13" s="8">
        <v>86760</v>
      </c>
      <c r="X13" s="8">
        <v>254892</v>
      </c>
      <c r="Y13" s="8">
        <v>-168132</v>
      </c>
      <c r="Z13" s="2">
        <v>-65.96</v>
      </c>
      <c r="AA13" s="6">
        <v>254890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18200400</v>
      </c>
      <c r="F14" s="8">
        <v>18200400</v>
      </c>
      <c r="G14" s="8">
        <v>1955381</v>
      </c>
      <c r="H14" s="8">
        <v>1973171</v>
      </c>
      <c r="I14" s="8">
        <v>2088873</v>
      </c>
      <c r="J14" s="8">
        <v>6017425</v>
      </c>
      <c r="K14" s="8">
        <v>1685541</v>
      </c>
      <c r="L14" s="8">
        <v>0</v>
      </c>
      <c r="M14" s="8">
        <v>2158388</v>
      </c>
      <c r="N14" s="8">
        <v>3843929</v>
      </c>
      <c r="O14" s="8">
        <v>2209201</v>
      </c>
      <c r="P14" s="8">
        <v>2120156</v>
      </c>
      <c r="Q14" s="8">
        <v>2224147</v>
      </c>
      <c r="R14" s="8">
        <v>6553504</v>
      </c>
      <c r="S14" s="8">
        <v>2022427</v>
      </c>
      <c r="T14" s="8">
        <v>2270378</v>
      </c>
      <c r="U14" s="8">
        <v>1943397</v>
      </c>
      <c r="V14" s="8">
        <v>6236202</v>
      </c>
      <c r="W14" s="8">
        <v>22651060</v>
      </c>
      <c r="X14" s="8">
        <v>18200400</v>
      </c>
      <c r="Y14" s="8">
        <v>4450660</v>
      </c>
      <c r="Z14" s="2">
        <v>24.45</v>
      </c>
      <c r="AA14" s="6">
        <v>18200400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2907070</v>
      </c>
      <c r="F16" s="8">
        <v>2907070</v>
      </c>
      <c r="G16" s="8">
        <v>9103</v>
      </c>
      <c r="H16" s="8">
        <v>5263</v>
      </c>
      <c r="I16" s="8">
        <v>94915</v>
      </c>
      <c r="J16" s="8">
        <v>109281</v>
      </c>
      <c r="K16" s="8">
        <v>15425</v>
      </c>
      <c r="L16" s="8">
        <v>0</v>
      </c>
      <c r="M16" s="8">
        <v>11912</v>
      </c>
      <c r="N16" s="8">
        <v>27337</v>
      </c>
      <c r="O16" s="8">
        <v>83137</v>
      </c>
      <c r="P16" s="8">
        <v>46689</v>
      </c>
      <c r="Q16" s="8">
        <v>20961</v>
      </c>
      <c r="R16" s="8">
        <v>150787</v>
      </c>
      <c r="S16" s="8">
        <v>91768</v>
      </c>
      <c r="T16" s="8">
        <v>82330</v>
      </c>
      <c r="U16" s="8">
        <v>15154</v>
      </c>
      <c r="V16" s="8">
        <v>189252</v>
      </c>
      <c r="W16" s="8">
        <v>476657</v>
      </c>
      <c r="X16" s="8">
        <v>2907072</v>
      </c>
      <c r="Y16" s="8">
        <v>-2430415</v>
      </c>
      <c r="Z16" s="2">
        <v>-83.6</v>
      </c>
      <c r="AA16" s="6">
        <v>2907070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16331260</v>
      </c>
      <c r="F18" s="8">
        <v>16331260</v>
      </c>
      <c r="G18" s="8">
        <v>1912331</v>
      </c>
      <c r="H18" s="8">
        <v>95009</v>
      </c>
      <c r="I18" s="8">
        <v>5684015</v>
      </c>
      <c r="J18" s="8">
        <v>7691355</v>
      </c>
      <c r="K18" s="8">
        <v>1645211</v>
      </c>
      <c r="L18" s="8">
        <v>0</v>
      </c>
      <c r="M18" s="8">
        <v>8872256</v>
      </c>
      <c r="N18" s="8">
        <v>10517467</v>
      </c>
      <c r="O18" s="8">
        <v>9210096</v>
      </c>
      <c r="P18" s="8">
        <v>5195967</v>
      </c>
      <c r="Q18" s="8">
        <v>7159351</v>
      </c>
      <c r="R18" s="8">
        <v>21565414</v>
      </c>
      <c r="S18" s="8">
        <v>942826</v>
      </c>
      <c r="T18" s="8">
        <v>920600</v>
      </c>
      <c r="U18" s="8">
        <v>348591</v>
      </c>
      <c r="V18" s="8">
        <v>2212017</v>
      </c>
      <c r="W18" s="8">
        <v>41986253</v>
      </c>
      <c r="X18" s="8">
        <v>16331256</v>
      </c>
      <c r="Y18" s="8">
        <v>25654997</v>
      </c>
      <c r="Z18" s="2">
        <v>157.09</v>
      </c>
      <c r="AA18" s="6">
        <v>16331260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90234900</v>
      </c>
      <c r="F19" s="8">
        <v>90234900</v>
      </c>
      <c r="G19" s="8">
        <v>35258000</v>
      </c>
      <c r="H19" s="8">
        <v>0</v>
      </c>
      <c r="I19" s="8">
        <v>0</v>
      </c>
      <c r="J19" s="8">
        <v>35258000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23031000</v>
      </c>
      <c r="V19" s="8">
        <v>23031000</v>
      </c>
      <c r="W19" s="8">
        <v>58289000</v>
      </c>
      <c r="X19" s="8">
        <v>90234900</v>
      </c>
      <c r="Y19" s="8">
        <v>-31945900</v>
      </c>
      <c r="Z19" s="2">
        <v>-35.4</v>
      </c>
      <c r="AA19" s="6">
        <v>90234900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1539670</v>
      </c>
      <c r="F20" s="26">
        <v>1539670</v>
      </c>
      <c r="G20" s="26">
        <v>188611</v>
      </c>
      <c r="H20" s="26">
        <v>89688</v>
      </c>
      <c r="I20" s="26">
        <v>246413</v>
      </c>
      <c r="J20" s="26">
        <v>524712</v>
      </c>
      <c r="K20" s="26">
        <v>91859</v>
      </c>
      <c r="L20" s="26">
        <v>0</v>
      </c>
      <c r="M20" s="26">
        <v>321622</v>
      </c>
      <c r="N20" s="26">
        <v>413481</v>
      </c>
      <c r="O20" s="26">
        <v>124966</v>
      </c>
      <c r="P20" s="26">
        <v>104084</v>
      </c>
      <c r="Q20" s="26">
        <v>168739</v>
      </c>
      <c r="R20" s="26">
        <v>397789</v>
      </c>
      <c r="S20" s="26">
        <v>112215</v>
      </c>
      <c r="T20" s="26">
        <v>211457</v>
      </c>
      <c r="U20" s="26">
        <v>136123</v>
      </c>
      <c r="V20" s="26">
        <v>459795</v>
      </c>
      <c r="W20" s="26">
        <v>1795777</v>
      </c>
      <c r="X20" s="26">
        <v>1539672</v>
      </c>
      <c r="Y20" s="26">
        <v>256105</v>
      </c>
      <c r="Z20" s="27">
        <v>16.63</v>
      </c>
      <c r="AA20" s="28">
        <v>1539670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490215790</v>
      </c>
      <c r="F22" s="35">
        <f t="shared" si="0"/>
        <v>490215790</v>
      </c>
      <c r="G22" s="35">
        <f t="shared" si="0"/>
        <v>68908671</v>
      </c>
      <c r="H22" s="35">
        <f t="shared" si="0"/>
        <v>27630889</v>
      </c>
      <c r="I22" s="35">
        <f t="shared" si="0"/>
        <v>34851742</v>
      </c>
      <c r="J22" s="35">
        <f t="shared" si="0"/>
        <v>131391302</v>
      </c>
      <c r="K22" s="35">
        <f t="shared" si="0"/>
        <v>28529144</v>
      </c>
      <c r="L22" s="35">
        <f t="shared" si="0"/>
        <v>0</v>
      </c>
      <c r="M22" s="35">
        <f t="shared" si="0"/>
        <v>40602173</v>
      </c>
      <c r="N22" s="35">
        <f t="shared" si="0"/>
        <v>69131317</v>
      </c>
      <c r="O22" s="35">
        <f t="shared" si="0"/>
        <v>38412803</v>
      </c>
      <c r="P22" s="35">
        <f t="shared" si="0"/>
        <v>34943393</v>
      </c>
      <c r="Q22" s="35">
        <f t="shared" si="0"/>
        <v>33081377</v>
      </c>
      <c r="R22" s="35">
        <f t="shared" si="0"/>
        <v>106437573</v>
      </c>
      <c r="S22" s="35">
        <f t="shared" si="0"/>
        <v>32679237</v>
      </c>
      <c r="T22" s="35">
        <f t="shared" si="0"/>
        <v>32584686</v>
      </c>
      <c r="U22" s="35">
        <f t="shared" si="0"/>
        <v>67807023</v>
      </c>
      <c r="V22" s="35">
        <f t="shared" si="0"/>
        <v>133070946</v>
      </c>
      <c r="W22" s="35">
        <f t="shared" si="0"/>
        <v>440031138</v>
      </c>
      <c r="X22" s="35">
        <f t="shared" si="0"/>
        <v>490215792</v>
      </c>
      <c r="Y22" s="35">
        <f t="shared" si="0"/>
        <v>-50184654</v>
      </c>
      <c r="Z22" s="36">
        <f>+IF(X22&lt;&gt;0,+(Y22/X22)*100,0)</f>
        <v>-10.237257717719547</v>
      </c>
      <c r="AA22" s="33">
        <f>SUM(AA5:AA21)</f>
        <v>490215790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127067559</v>
      </c>
      <c r="F25" s="8">
        <v>127067559</v>
      </c>
      <c r="G25" s="8">
        <v>10487650</v>
      </c>
      <c r="H25" s="8">
        <v>10389435</v>
      </c>
      <c r="I25" s="8">
        <v>10190850</v>
      </c>
      <c r="J25" s="8">
        <v>31067935</v>
      </c>
      <c r="K25" s="8">
        <v>10864991</v>
      </c>
      <c r="L25" s="8">
        <v>0</v>
      </c>
      <c r="M25" s="8">
        <v>10305533</v>
      </c>
      <c r="N25" s="8">
        <v>21170524</v>
      </c>
      <c r="O25" s="8">
        <v>11177818</v>
      </c>
      <c r="P25" s="8">
        <v>9435529</v>
      </c>
      <c r="Q25" s="8">
        <v>6737287</v>
      </c>
      <c r="R25" s="8">
        <v>27350634</v>
      </c>
      <c r="S25" s="8">
        <v>10343598</v>
      </c>
      <c r="T25" s="8">
        <v>6323255</v>
      </c>
      <c r="U25" s="8">
        <v>15272945</v>
      </c>
      <c r="V25" s="8">
        <v>31939798</v>
      </c>
      <c r="W25" s="8">
        <v>111528891</v>
      </c>
      <c r="X25" s="8">
        <v>127067556</v>
      </c>
      <c r="Y25" s="8">
        <v>-15538665</v>
      </c>
      <c r="Z25" s="2">
        <v>-12.23</v>
      </c>
      <c r="AA25" s="6">
        <v>127067559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10503060</v>
      </c>
      <c r="F26" s="8">
        <v>10503060</v>
      </c>
      <c r="G26" s="8">
        <v>772839</v>
      </c>
      <c r="H26" s="8">
        <v>894963</v>
      </c>
      <c r="I26" s="8">
        <v>895603</v>
      </c>
      <c r="J26" s="8">
        <v>2563405</v>
      </c>
      <c r="K26" s="8">
        <v>897078</v>
      </c>
      <c r="L26" s="8">
        <v>0</v>
      </c>
      <c r="M26" s="8">
        <v>770990</v>
      </c>
      <c r="N26" s="8">
        <v>1668068</v>
      </c>
      <c r="O26" s="8">
        <v>769848</v>
      </c>
      <c r="P26" s="8">
        <v>791060</v>
      </c>
      <c r="Q26" s="8">
        <v>774688</v>
      </c>
      <c r="R26" s="8">
        <v>2335596</v>
      </c>
      <c r="S26" s="8">
        <v>1157616</v>
      </c>
      <c r="T26" s="8">
        <v>817461</v>
      </c>
      <c r="U26" s="8">
        <v>1911683</v>
      </c>
      <c r="V26" s="8">
        <v>3886760</v>
      </c>
      <c r="W26" s="8">
        <v>10453829</v>
      </c>
      <c r="X26" s="8">
        <v>10503060</v>
      </c>
      <c r="Y26" s="8">
        <v>-49231</v>
      </c>
      <c r="Z26" s="2">
        <v>-0.47</v>
      </c>
      <c r="AA26" s="6">
        <v>10503060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90817600</v>
      </c>
      <c r="F27" s="8">
        <v>90817600</v>
      </c>
      <c r="G27" s="8">
        <v>27955</v>
      </c>
      <c r="H27" s="8">
        <v>46535</v>
      </c>
      <c r="I27" s="8">
        <v>0</v>
      </c>
      <c r="J27" s="8">
        <v>74490</v>
      </c>
      <c r="K27" s="8">
        <v>0</v>
      </c>
      <c r="L27" s="8">
        <v>0</v>
      </c>
      <c r="M27" s="8">
        <v>10294</v>
      </c>
      <c r="N27" s="8">
        <v>10294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84784</v>
      </c>
      <c r="X27" s="8">
        <v>90817596</v>
      </c>
      <c r="Y27" s="8">
        <v>-90732812</v>
      </c>
      <c r="Z27" s="2">
        <v>-99.91</v>
      </c>
      <c r="AA27" s="6">
        <v>90817600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139196260</v>
      </c>
      <c r="F28" s="8">
        <v>139196260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139196256</v>
      </c>
      <c r="Y28" s="8">
        <v>-139196256</v>
      </c>
      <c r="Z28" s="2">
        <v>-100</v>
      </c>
      <c r="AA28" s="6">
        <v>139196260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764360</v>
      </c>
      <c r="F29" s="8">
        <v>764360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764364</v>
      </c>
      <c r="Y29" s="8">
        <v>-764364</v>
      </c>
      <c r="Z29" s="2">
        <v>-100</v>
      </c>
      <c r="AA29" s="6">
        <v>764360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213085330</v>
      </c>
      <c r="F30" s="8">
        <v>213085330</v>
      </c>
      <c r="G30" s="8">
        <v>6265528</v>
      </c>
      <c r="H30" s="8">
        <v>13782795</v>
      </c>
      <c r="I30" s="8">
        <v>5000000</v>
      </c>
      <c r="J30" s="8">
        <v>25048323</v>
      </c>
      <c r="K30" s="8">
        <v>11066218</v>
      </c>
      <c r="L30" s="8">
        <v>0</v>
      </c>
      <c r="M30" s="8">
        <v>22227052</v>
      </c>
      <c r="N30" s="8">
        <v>33293270</v>
      </c>
      <c r="O30" s="8">
        <v>17327621</v>
      </c>
      <c r="P30" s="8">
        <v>18666542</v>
      </c>
      <c r="Q30" s="8">
        <v>17307521</v>
      </c>
      <c r="R30" s="8">
        <v>53301684</v>
      </c>
      <c r="S30" s="8">
        <v>17908760</v>
      </c>
      <c r="T30" s="8">
        <v>17969931</v>
      </c>
      <c r="U30" s="8">
        <v>24159516</v>
      </c>
      <c r="V30" s="8">
        <v>60038207</v>
      </c>
      <c r="W30" s="8">
        <v>171681484</v>
      </c>
      <c r="X30" s="8">
        <v>213085332</v>
      </c>
      <c r="Y30" s="8">
        <v>-41403848</v>
      </c>
      <c r="Z30" s="2">
        <v>-19.43</v>
      </c>
      <c r="AA30" s="6">
        <v>213085330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5089300</v>
      </c>
      <c r="F31" s="8">
        <v>5089300</v>
      </c>
      <c r="G31" s="8">
        <v>550460</v>
      </c>
      <c r="H31" s="8">
        <v>129523</v>
      </c>
      <c r="I31" s="8">
        <v>188529</v>
      </c>
      <c r="J31" s="8">
        <v>868512</v>
      </c>
      <c r="K31" s="8">
        <v>219349</v>
      </c>
      <c r="L31" s="8">
        <v>0</v>
      </c>
      <c r="M31" s="8">
        <v>601578</v>
      </c>
      <c r="N31" s="8">
        <v>820927</v>
      </c>
      <c r="O31" s="8">
        <v>1082438</v>
      </c>
      <c r="P31" s="8">
        <v>56694</v>
      </c>
      <c r="Q31" s="8">
        <v>130495</v>
      </c>
      <c r="R31" s="8">
        <v>1269627</v>
      </c>
      <c r="S31" s="8">
        <v>1221374</v>
      </c>
      <c r="T31" s="8">
        <v>102585</v>
      </c>
      <c r="U31" s="8">
        <v>764445</v>
      </c>
      <c r="V31" s="8">
        <v>2088404</v>
      </c>
      <c r="W31" s="8">
        <v>5047470</v>
      </c>
      <c r="X31" s="8">
        <v>5089296</v>
      </c>
      <c r="Y31" s="8">
        <v>-41826</v>
      </c>
      <c r="Z31" s="2">
        <v>-0.82</v>
      </c>
      <c r="AA31" s="6">
        <v>5089300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26339660</v>
      </c>
      <c r="F32" s="8">
        <v>26339660</v>
      </c>
      <c r="G32" s="8">
        <v>1477193</v>
      </c>
      <c r="H32" s="8">
        <v>2852572</v>
      </c>
      <c r="I32" s="8">
        <v>2535763</v>
      </c>
      <c r="J32" s="8">
        <v>6865528</v>
      </c>
      <c r="K32" s="8">
        <v>2120482</v>
      </c>
      <c r="L32" s="8">
        <v>0</v>
      </c>
      <c r="M32" s="8">
        <v>2482392</v>
      </c>
      <c r="N32" s="8">
        <v>4602874</v>
      </c>
      <c r="O32" s="8">
        <v>1643898</v>
      </c>
      <c r="P32" s="8">
        <v>1833348</v>
      </c>
      <c r="Q32" s="8">
        <v>3025483</v>
      </c>
      <c r="R32" s="8">
        <v>6502729</v>
      </c>
      <c r="S32" s="8">
        <v>2063862</v>
      </c>
      <c r="T32" s="8">
        <v>3754477</v>
      </c>
      <c r="U32" s="8">
        <v>2868250</v>
      </c>
      <c r="V32" s="8">
        <v>8686589</v>
      </c>
      <c r="W32" s="8">
        <v>26657720</v>
      </c>
      <c r="X32" s="8">
        <v>26339664</v>
      </c>
      <c r="Y32" s="8">
        <v>318056</v>
      </c>
      <c r="Z32" s="2">
        <v>1.21</v>
      </c>
      <c r="AA32" s="6">
        <v>26339660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11393470</v>
      </c>
      <c r="F33" s="8">
        <v>11393470</v>
      </c>
      <c r="G33" s="8">
        <v>131778</v>
      </c>
      <c r="H33" s="8">
        <v>130675</v>
      </c>
      <c r="I33" s="8">
        <v>165311</v>
      </c>
      <c r="J33" s="8">
        <v>427764</v>
      </c>
      <c r="K33" s="8">
        <v>0</v>
      </c>
      <c r="L33" s="8">
        <v>0</v>
      </c>
      <c r="M33" s="8">
        <v>150519</v>
      </c>
      <c r="N33" s="8">
        <v>150519</v>
      </c>
      <c r="O33" s="8">
        <v>136683</v>
      </c>
      <c r="P33" s="8">
        <v>0</v>
      </c>
      <c r="Q33" s="8">
        <v>0</v>
      </c>
      <c r="R33" s="8">
        <v>136683</v>
      </c>
      <c r="S33" s="8">
        <v>0</v>
      </c>
      <c r="T33" s="8">
        <v>0</v>
      </c>
      <c r="U33" s="8">
        <v>0</v>
      </c>
      <c r="V33" s="8">
        <v>0</v>
      </c>
      <c r="W33" s="8">
        <v>714966</v>
      </c>
      <c r="X33" s="8">
        <v>11393472</v>
      </c>
      <c r="Y33" s="8">
        <v>-10678506</v>
      </c>
      <c r="Z33" s="2">
        <v>-93.72</v>
      </c>
      <c r="AA33" s="6">
        <v>11393470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58793231</v>
      </c>
      <c r="F34" s="8">
        <v>58793231</v>
      </c>
      <c r="G34" s="8">
        <v>3684045</v>
      </c>
      <c r="H34" s="8">
        <v>3325345</v>
      </c>
      <c r="I34" s="8">
        <v>3635030</v>
      </c>
      <c r="J34" s="8">
        <v>10644420</v>
      </c>
      <c r="K34" s="8">
        <v>5301510</v>
      </c>
      <c r="L34" s="8">
        <v>0</v>
      </c>
      <c r="M34" s="8">
        <v>3383387</v>
      </c>
      <c r="N34" s="8">
        <v>8684897</v>
      </c>
      <c r="O34" s="8">
        <v>4829983</v>
      </c>
      <c r="P34" s="8">
        <v>4190506</v>
      </c>
      <c r="Q34" s="8">
        <v>3969658</v>
      </c>
      <c r="R34" s="8">
        <v>12990147</v>
      </c>
      <c r="S34" s="8">
        <v>3143125</v>
      </c>
      <c r="T34" s="8">
        <v>2996262</v>
      </c>
      <c r="U34" s="8">
        <v>4951780</v>
      </c>
      <c r="V34" s="8">
        <v>11091167</v>
      </c>
      <c r="W34" s="8">
        <v>43410631</v>
      </c>
      <c r="X34" s="8">
        <v>58793232</v>
      </c>
      <c r="Y34" s="8">
        <v>-15382601</v>
      </c>
      <c r="Z34" s="2">
        <v>-26.16</v>
      </c>
      <c r="AA34" s="6">
        <v>58793231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683049830</v>
      </c>
      <c r="F36" s="35">
        <f t="shared" si="1"/>
        <v>683049830</v>
      </c>
      <c r="G36" s="35">
        <f t="shared" si="1"/>
        <v>23397448</v>
      </c>
      <c r="H36" s="35">
        <f t="shared" si="1"/>
        <v>31551843</v>
      </c>
      <c r="I36" s="35">
        <f t="shared" si="1"/>
        <v>22611086</v>
      </c>
      <c r="J36" s="35">
        <f t="shared" si="1"/>
        <v>77560377</v>
      </c>
      <c r="K36" s="35">
        <f t="shared" si="1"/>
        <v>30469628</v>
      </c>
      <c r="L36" s="35">
        <f t="shared" si="1"/>
        <v>0</v>
      </c>
      <c r="M36" s="35">
        <f t="shared" si="1"/>
        <v>39931745</v>
      </c>
      <c r="N36" s="35">
        <f t="shared" si="1"/>
        <v>70401373</v>
      </c>
      <c r="O36" s="35">
        <f t="shared" si="1"/>
        <v>36968289</v>
      </c>
      <c r="P36" s="35">
        <f t="shared" si="1"/>
        <v>34973679</v>
      </c>
      <c r="Q36" s="35">
        <f t="shared" si="1"/>
        <v>31945132</v>
      </c>
      <c r="R36" s="35">
        <f t="shared" si="1"/>
        <v>103887100</v>
      </c>
      <c r="S36" s="35">
        <f t="shared" si="1"/>
        <v>35838335</v>
      </c>
      <c r="T36" s="35">
        <f t="shared" si="1"/>
        <v>31963971</v>
      </c>
      <c r="U36" s="35">
        <f t="shared" si="1"/>
        <v>49928619</v>
      </c>
      <c r="V36" s="35">
        <f t="shared" si="1"/>
        <v>117730925</v>
      </c>
      <c r="W36" s="35">
        <f t="shared" si="1"/>
        <v>369579775</v>
      </c>
      <c r="X36" s="35">
        <f t="shared" si="1"/>
        <v>683049828</v>
      </c>
      <c r="Y36" s="35">
        <f t="shared" si="1"/>
        <v>-313470053</v>
      </c>
      <c r="Z36" s="36">
        <f>+IF(X36&lt;&gt;0,+(Y36/X36)*100,0)</f>
        <v>-45.89270652740725</v>
      </c>
      <c r="AA36" s="33">
        <f>SUM(AA25:AA35)</f>
        <v>683049830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-192834040</v>
      </c>
      <c r="F38" s="48">
        <f t="shared" si="2"/>
        <v>-192834040</v>
      </c>
      <c r="G38" s="48">
        <f t="shared" si="2"/>
        <v>45511223</v>
      </c>
      <c r="H38" s="48">
        <f t="shared" si="2"/>
        <v>-3920954</v>
      </c>
      <c r="I38" s="48">
        <f t="shared" si="2"/>
        <v>12240656</v>
      </c>
      <c r="J38" s="48">
        <f t="shared" si="2"/>
        <v>53830925</v>
      </c>
      <c r="K38" s="48">
        <f t="shared" si="2"/>
        <v>-1940484</v>
      </c>
      <c r="L38" s="48">
        <f t="shared" si="2"/>
        <v>0</v>
      </c>
      <c r="M38" s="48">
        <f t="shared" si="2"/>
        <v>670428</v>
      </c>
      <c r="N38" s="48">
        <f t="shared" si="2"/>
        <v>-1270056</v>
      </c>
      <c r="O38" s="48">
        <f t="shared" si="2"/>
        <v>1444514</v>
      </c>
      <c r="P38" s="48">
        <f t="shared" si="2"/>
        <v>-30286</v>
      </c>
      <c r="Q38" s="48">
        <f t="shared" si="2"/>
        <v>1136245</v>
      </c>
      <c r="R38" s="48">
        <f t="shared" si="2"/>
        <v>2550473</v>
      </c>
      <c r="S38" s="48">
        <f t="shared" si="2"/>
        <v>-3159098</v>
      </c>
      <c r="T38" s="48">
        <f t="shared" si="2"/>
        <v>620715</v>
      </c>
      <c r="U38" s="48">
        <f t="shared" si="2"/>
        <v>17878404</v>
      </c>
      <c r="V38" s="48">
        <f t="shared" si="2"/>
        <v>15340021</v>
      </c>
      <c r="W38" s="48">
        <f t="shared" si="2"/>
        <v>70451363</v>
      </c>
      <c r="X38" s="48">
        <f>IF(F22=F36,0,X22-X36)</f>
        <v>-192834036</v>
      </c>
      <c r="Y38" s="48">
        <f t="shared" si="2"/>
        <v>263285399</v>
      </c>
      <c r="Z38" s="49">
        <f>+IF(X38&lt;&gt;0,+(Y38/X38)*100,0)</f>
        <v>-136.5347137162031</v>
      </c>
      <c r="AA38" s="46">
        <f>+AA22-AA36</f>
        <v>-192834040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-192834040</v>
      </c>
      <c r="F42" s="57">
        <f t="shared" si="3"/>
        <v>-192834040</v>
      </c>
      <c r="G42" s="57">
        <f t="shared" si="3"/>
        <v>45511223</v>
      </c>
      <c r="H42" s="57">
        <f t="shared" si="3"/>
        <v>-3920954</v>
      </c>
      <c r="I42" s="57">
        <f t="shared" si="3"/>
        <v>12240656</v>
      </c>
      <c r="J42" s="57">
        <f t="shared" si="3"/>
        <v>53830925</v>
      </c>
      <c r="K42" s="57">
        <f t="shared" si="3"/>
        <v>-1940484</v>
      </c>
      <c r="L42" s="57">
        <f t="shared" si="3"/>
        <v>0</v>
      </c>
      <c r="M42" s="57">
        <f t="shared" si="3"/>
        <v>670428</v>
      </c>
      <c r="N42" s="57">
        <f t="shared" si="3"/>
        <v>-1270056</v>
      </c>
      <c r="O42" s="57">
        <f t="shared" si="3"/>
        <v>1444514</v>
      </c>
      <c r="P42" s="57">
        <f t="shared" si="3"/>
        <v>-30286</v>
      </c>
      <c r="Q42" s="57">
        <f t="shared" si="3"/>
        <v>1136245</v>
      </c>
      <c r="R42" s="57">
        <f t="shared" si="3"/>
        <v>2550473</v>
      </c>
      <c r="S42" s="57">
        <f t="shared" si="3"/>
        <v>-3159098</v>
      </c>
      <c r="T42" s="57">
        <f t="shared" si="3"/>
        <v>620715</v>
      </c>
      <c r="U42" s="57">
        <f t="shared" si="3"/>
        <v>17878404</v>
      </c>
      <c r="V42" s="57">
        <f t="shared" si="3"/>
        <v>15340021</v>
      </c>
      <c r="W42" s="57">
        <f t="shared" si="3"/>
        <v>70451363</v>
      </c>
      <c r="X42" s="57">
        <f t="shared" si="3"/>
        <v>-192834036</v>
      </c>
      <c r="Y42" s="57">
        <f t="shared" si="3"/>
        <v>263285399</v>
      </c>
      <c r="Z42" s="58">
        <f>+IF(X42&lt;&gt;0,+(Y42/X42)*100,0)</f>
        <v>-136.5347137162031</v>
      </c>
      <c r="AA42" s="55">
        <f>SUM(AA38:AA41)</f>
        <v>-192834040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-192834040</v>
      </c>
      <c r="F44" s="65">
        <f t="shared" si="4"/>
        <v>-192834040</v>
      </c>
      <c r="G44" s="65">
        <f t="shared" si="4"/>
        <v>45511223</v>
      </c>
      <c r="H44" s="65">
        <f t="shared" si="4"/>
        <v>-3920954</v>
      </c>
      <c r="I44" s="65">
        <f t="shared" si="4"/>
        <v>12240656</v>
      </c>
      <c r="J44" s="65">
        <f t="shared" si="4"/>
        <v>53830925</v>
      </c>
      <c r="K44" s="65">
        <f t="shared" si="4"/>
        <v>-1940484</v>
      </c>
      <c r="L44" s="65">
        <f t="shared" si="4"/>
        <v>0</v>
      </c>
      <c r="M44" s="65">
        <f t="shared" si="4"/>
        <v>670428</v>
      </c>
      <c r="N44" s="65">
        <f t="shared" si="4"/>
        <v>-1270056</v>
      </c>
      <c r="O44" s="65">
        <f t="shared" si="4"/>
        <v>1444514</v>
      </c>
      <c r="P44" s="65">
        <f t="shared" si="4"/>
        <v>-30286</v>
      </c>
      <c r="Q44" s="65">
        <f t="shared" si="4"/>
        <v>1136245</v>
      </c>
      <c r="R44" s="65">
        <f t="shared" si="4"/>
        <v>2550473</v>
      </c>
      <c r="S44" s="65">
        <f t="shared" si="4"/>
        <v>-3159098</v>
      </c>
      <c r="T44" s="65">
        <f t="shared" si="4"/>
        <v>620715</v>
      </c>
      <c r="U44" s="65">
        <f t="shared" si="4"/>
        <v>17878404</v>
      </c>
      <c r="V44" s="65">
        <f t="shared" si="4"/>
        <v>15340021</v>
      </c>
      <c r="W44" s="65">
        <f t="shared" si="4"/>
        <v>70451363</v>
      </c>
      <c r="X44" s="65">
        <f t="shared" si="4"/>
        <v>-192834036</v>
      </c>
      <c r="Y44" s="65">
        <f t="shared" si="4"/>
        <v>263285399</v>
      </c>
      <c r="Z44" s="66">
        <f>+IF(X44&lt;&gt;0,+(Y44/X44)*100,0)</f>
        <v>-136.5347137162031</v>
      </c>
      <c r="AA44" s="63">
        <f>+AA42-AA43</f>
        <v>-192834040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-192834040</v>
      </c>
      <c r="F46" s="57">
        <f t="shared" si="5"/>
        <v>-192834040</v>
      </c>
      <c r="G46" s="57">
        <f t="shared" si="5"/>
        <v>45511223</v>
      </c>
      <c r="H46" s="57">
        <f t="shared" si="5"/>
        <v>-3920954</v>
      </c>
      <c r="I46" s="57">
        <f t="shared" si="5"/>
        <v>12240656</v>
      </c>
      <c r="J46" s="57">
        <f t="shared" si="5"/>
        <v>53830925</v>
      </c>
      <c r="K46" s="57">
        <f t="shared" si="5"/>
        <v>-1940484</v>
      </c>
      <c r="L46" s="57">
        <f t="shared" si="5"/>
        <v>0</v>
      </c>
      <c r="M46" s="57">
        <f t="shared" si="5"/>
        <v>670428</v>
      </c>
      <c r="N46" s="57">
        <f t="shared" si="5"/>
        <v>-1270056</v>
      </c>
      <c r="O46" s="57">
        <f t="shared" si="5"/>
        <v>1444514</v>
      </c>
      <c r="P46" s="57">
        <f t="shared" si="5"/>
        <v>-30286</v>
      </c>
      <c r="Q46" s="57">
        <f t="shared" si="5"/>
        <v>1136245</v>
      </c>
      <c r="R46" s="57">
        <f t="shared" si="5"/>
        <v>2550473</v>
      </c>
      <c r="S46" s="57">
        <f t="shared" si="5"/>
        <v>-3159098</v>
      </c>
      <c r="T46" s="57">
        <f t="shared" si="5"/>
        <v>620715</v>
      </c>
      <c r="U46" s="57">
        <f t="shared" si="5"/>
        <v>17878404</v>
      </c>
      <c r="V46" s="57">
        <f t="shared" si="5"/>
        <v>15340021</v>
      </c>
      <c r="W46" s="57">
        <f t="shared" si="5"/>
        <v>70451363</v>
      </c>
      <c r="X46" s="57">
        <f t="shared" si="5"/>
        <v>-192834036</v>
      </c>
      <c r="Y46" s="57">
        <f t="shared" si="5"/>
        <v>263285399</v>
      </c>
      <c r="Z46" s="58">
        <f>+IF(X46&lt;&gt;0,+(Y46/X46)*100,0)</f>
        <v>-136.5347137162031</v>
      </c>
      <c r="AA46" s="55">
        <f>SUM(AA44:AA45)</f>
        <v>-192834040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-192834040</v>
      </c>
      <c r="F48" s="73">
        <f t="shared" si="6"/>
        <v>-192834040</v>
      </c>
      <c r="G48" s="73">
        <f t="shared" si="6"/>
        <v>45511223</v>
      </c>
      <c r="H48" s="74">
        <f t="shared" si="6"/>
        <v>-3920954</v>
      </c>
      <c r="I48" s="74">
        <f t="shared" si="6"/>
        <v>12240656</v>
      </c>
      <c r="J48" s="74">
        <f t="shared" si="6"/>
        <v>53830925</v>
      </c>
      <c r="K48" s="74">
        <f t="shared" si="6"/>
        <v>-1940484</v>
      </c>
      <c r="L48" s="74">
        <f t="shared" si="6"/>
        <v>0</v>
      </c>
      <c r="M48" s="73">
        <f t="shared" si="6"/>
        <v>670428</v>
      </c>
      <c r="N48" s="73">
        <f t="shared" si="6"/>
        <v>-1270056</v>
      </c>
      <c r="O48" s="74">
        <f t="shared" si="6"/>
        <v>1444514</v>
      </c>
      <c r="P48" s="74">
        <f t="shared" si="6"/>
        <v>-30286</v>
      </c>
      <c r="Q48" s="74">
        <f t="shared" si="6"/>
        <v>1136245</v>
      </c>
      <c r="R48" s="74">
        <f t="shared" si="6"/>
        <v>2550473</v>
      </c>
      <c r="S48" s="74">
        <f t="shared" si="6"/>
        <v>-3159098</v>
      </c>
      <c r="T48" s="73">
        <f t="shared" si="6"/>
        <v>620715</v>
      </c>
      <c r="U48" s="73">
        <f t="shared" si="6"/>
        <v>17878404</v>
      </c>
      <c r="V48" s="74">
        <f t="shared" si="6"/>
        <v>15340021</v>
      </c>
      <c r="W48" s="74">
        <f t="shared" si="6"/>
        <v>70451363</v>
      </c>
      <c r="X48" s="74">
        <f t="shared" si="6"/>
        <v>-192834036</v>
      </c>
      <c r="Y48" s="74">
        <f t="shared" si="6"/>
        <v>263285399</v>
      </c>
      <c r="Z48" s="75">
        <f>+IF(X48&lt;&gt;0,+(Y48/X48)*100,0)</f>
        <v>-136.5347137162031</v>
      </c>
      <c r="AA48" s="76">
        <f>SUM(AA46:AA47)</f>
        <v>-192834040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290608403</v>
      </c>
      <c r="D5" s="6">
        <v>0</v>
      </c>
      <c r="E5" s="7">
        <v>324307862</v>
      </c>
      <c r="F5" s="8">
        <v>334062904</v>
      </c>
      <c r="G5" s="8">
        <v>29394315</v>
      </c>
      <c r="H5" s="8">
        <v>29258828</v>
      </c>
      <c r="I5" s="8">
        <v>28349194</v>
      </c>
      <c r="J5" s="8">
        <v>87002337</v>
      </c>
      <c r="K5" s="8">
        <v>26469873</v>
      </c>
      <c r="L5" s="8">
        <v>27803999</v>
      </c>
      <c r="M5" s="8">
        <v>28082506</v>
      </c>
      <c r="N5" s="8">
        <v>82356378</v>
      </c>
      <c r="O5" s="8">
        <v>28078482</v>
      </c>
      <c r="P5" s="8">
        <v>28449455</v>
      </c>
      <c r="Q5" s="8">
        <v>27814016</v>
      </c>
      <c r="R5" s="8">
        <v>84341953</v>
      </c>
      <c r="S5" s="8">
        <v>27583586</v>
      </c>
      <c r="T5" s="8">
        <v>27082578</v>
      </c>
      <c r="U5" s="8">
        <v>24767589</v>
      </c>
      <c r="V5" s="8">
        <v>79433753</v>
      </c>
      <c r="W5" s="8">
        <v>333134421</v>
      </c>
      <c r="X5" s="8">
        <v>324307862</v>
      </c>
      <c r="Y5" s="8">
        <v>8826559</v>
      </c>
      <c r="Z5" s="2">
        <v>2.72</v>
      </c>
      <c r="AA5" s="6">
        <v>334062904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600816891</v>
      </c>
      <c r="D7" s="6">
        <v>0</v>
      </c>
      <c r="E7" s="7">
        <v>681348254</v>
      </c>
      <c r="F7" s="8">
        <v>660924298</v>
      </c>
      <c r="G7" s="8">
        <v>54956148</v>
      </c>
      <c r="H7" s="8">
        <v>61306202</v>
      </c>
      <c r="I7" s="8">
        <v>57903260</v>
      </c>
      <c r="J7" s="8">
        <v>174165610</v>
      </c>
      <c r="K7" s="8">
        <v>56347360</v>
      </c>
      <c r="L7" s="8">
        <v>50173141</v>
      </c>
      <c r="M7" s="8">
        <v>48804057</v>
      </c>
      <c r="N7" s="8">
        <v>155324558</v>
      </c>
      <c r="O7" s="8">
        <v>54011518</v>
      </c>
      <c r="P7" s="8">
        <v>58442092</v>
      </c>
      <c r="Q7" s="8">
        <v>67504911</v>
      </c>
      <c r="R7" s="8">
        <v>179958521</v>
      </c>
      <c r="S7" s="8">
        <v>57125463</v>
      </c>
      <c r="T7" s="8">
        <v>50402701</v>
      </c>
      <c r="U7" s="8">
        <v>51319987</v>
      </c>
      <c r="V7" s="8">
        <v>158848151</v>
      </c>
      <c r="W7" s="8">
        <v>668296840</v>
      </c>
      <c r="X7" s="8">
        <v>681348255</v>
      </c>
      <c r="Y7" s="8">
        <v>-13051415</v>
      </c>
      <c r="Z7" s="2">
        <v>-1.92</v>
      </c>
      <c r="AA7" s="6">
        <v>660924298</v>
      </c>
    </row>
    <row r="8" spans="1:27" ht="13.5">
      <c r="A8" s="25" t="s">
        <v>35</v>
      </c>
      <c r="B8" s="24"/>
      <c r="C8" s="6">
        <v>27481996</v>
      </c>
      <c r="D8" s="6">
        <v>0</v>
      </c>
      <c r="E8" s="7">
        <v>30074473</v>
      </c>
      <c r="F8" s="8">
        <v>10138667</v>
      </c>
      <c r="G8" s="8">
        <v>2437390</v>
      </c>
      <c r="H8" s="8">
        <v>2412152</v>
      </c>
      <c r="I8" s="8">
        <v>2879835</v>
      </c>
      <c r="J8" s="8">
        <v>7729377</v>
      </c>
      <c r="K8" s="8">
        <v>2863942</v>
      </c>
      <c r="L8" s="8">
        <v>1963441</v>
      </c>
      <c r="M8" s="8">
        <v>2421277</v>
      </c>
      <c r="N8" s="8">
        <v>7248660</v>
      </c>
      <c r="O8" s="8">
        <v>2062943</v>
      </c>
      <c r="P8" s="8">
        <v>17467446</v>
      </c>
      <c r="Q8" s="8">
        <v>-11741197</v>
      </c>
      <c r="R8" s="8">
        <v>7789192</v>
      </c>
      <c r="S8" s="8">
        <v>2519622</v>
      </c>
      <c r="T8" s="8">
        <v>2513359</v>
      </c>
      <c r="U8" s="8">
        <v>2355502</v>
      </c>
      <c r="V8" s="8">
        <v>7388483</v>
      </c>
      <c r="W8" s="8">
        <v>30155712</v>
      </c>
      <c r="X8" s="8">
        <v>30074473</v>
      </c>
      <c r="Y8" s="8">
        <v>81239</v>
      </c>
      <c r="Z8" s="2">
        <v>0.27</v>
      </c>
      <c r="AA8" s="6">
        <v>10138667</v>
      </c>
    </row>
    <row r="9" spans="1:27" ht="13.5">
      <c r="A9" s="25" t="s">
        <v>36</v>
      </c>
      <c r="B9" s="24"/>
      <c r="C9" s="6">
        <v>15874061</v>
      </c>
      <c r="D9" s="6">
        <v>0</v>
      </c>
      <c r="E9" s="7">
        <v>19652618</v>
      </c>
      <c r="F9" s="8">
        <v>19652619</v>
      </c>
      <c r="G9" s="8">
        <v>1643225</v>
      </c>
      <c r="H9" s="8">
        <v>1532202</v>
      </c>
      <c r="I9" s="8">
        <v>1941756</v>
      </c>
      <c r="J9" s="8">
        <v>5117183</v>
      </c>
      <c r="K9" s="8">
        <v>1706264</v>
      </c>
      <c r="L9" s="8">
        <v>1398974</v>
      </c>
      <c r="M9" s="8">
        <v>1464673</v>
      </c>
      <c r="N9" s="8">
        <v>4569911</v>
      </c>
      <c r="O9" s="8">
        <v>1346138</v>
      </c>
      <c r="P9" s="8">
        <v>1610929</v>
      </c>
      <c r="Q9" s="8">
        <v>1541414</v>
      </c>
      <c r="R9" s="8">
        <v>4498481</v>
      </c>
      <c r="S9" s="8">
        <v>1605043</v>
      </c>
      <c r="T9" s="8">
        <v>1514957</v>
      </c>
      <c r="U9" s="8">
        <v>1582588</v>
      </c>
      <c r="V9" s="8">
        <v>4702588</v>
      </c>
      <c r="W9" s="8">
        <v>18888163</v>
      </c>
      <c r="X9" s="8">
        <v>19652619</v>
      </c>
      <c r="Y9" s="8">
        <v>-764456</v>
      </c>
      <c r="Z9" s="2">
        <v>-3.89</v>
      </c>
      <c r="AA9" s="6">
        <v>19652619</v>
      </c>
    </row>
    <row r="10" spans="1:27" ht="13.5">
      <c r="A10" s="25" t="s">
        <v>37</v>
      </c>
      <c r="B10" s="24"/>
      <c r="C10" s="6">
        <v>65065595</v>
      </c>
      <c r="D10" s="6">
        <v>0</v>
      </c>
      <c r="E10" s="7">
        <v>69157718</v>
      </c>
      <c r="F10" s="26">
        <v>57658739</v>
      </c>
      <c r="G10" s="26">
        <v>6023670</v>
      </c>
      <c r="H10" s="26">
        <v>6080873</v>
      </c>
      <c r="I10" s="26">
        <v>6034217</v>
      </c>
      <c r="J10" s="26">
        <v>18138760</v>
      </c>
      <c r="K10" s="26">
        <v>5983012</v>
      </c>
      <c r="L10" s="26">
        <v>5989391</v>
      </c>
      <c r="M10" s="26">
        <v>6069988</v>
      </c>
      <c r="N10" s="26">
        <v>18042391</v>
      </c>
      <c r="O10" s="26">
        <v>5997450</v>
      </c>
      <c r="P10" s="26">
        <v>6016248</v>
      </c>
      <c r="Q10" s="26">
        <v>6091572</v>
      </c>
      <c r="R10" s="26">
        <v>18105270</v>
      </c>
      <c r="S10" s="26">
        <v>6021227</v>
      </c>
      <c r="T10" s="26">
        <v>6063714</v>
      </c>
      <c r="U10" s="26">
        <v>6078673</v>
      </c>
      <c r="V10" s="26">
        <v>18163614</v>
      </c>
      <c r="W10" s="26">
        <v>72450035</v>
      </c>
      <c r="X10" s="26">
        <v>69157715</v>
      </c>
      <c r="Y10" s="26">
        <v>3292320</v>
      </c>
      <c r="Z10" s="27">
        <v>4.76</v>
      </c>
      <c r="AA10" s="28">
        <v>57658739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55110758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55110758</v>
      </c>
    </row>
    <row r="12" spans="1:27" ht="13.5">
      <c r="A12" s="25" t="s">
        <v>39</v>
      </c>
      <c r="B12" s="29"/>
      <c r="C12" s="6">
        <v>18592108</v>
      </c>
      <c r="D12" s="6">
        <v>0</v>
      </c>
      <c r="E12" s="7">
        <v>18849394</v>
      </c>
      <c r="F12" s="8">
        <v>21224388</v>
      </c>
      <c r="G12" s="8">
        <v>679397</v>
      </c>
      <c r="H12" s="8">
        <v>646748</v>
      </c>
      <c r="I12" s="8">
        <v>1375535</v>
      </c>
      <c r="J12" s="8">
        <v>2701680</v>
      </c>
      <c r="K12" s="8">
        <v>704884</v>
      </c>
      <c r="L12" s="8">
        <v>1008823</v>
      </c>
      <c r="M12" s="8">
        <v>701571</v>
      </c>
      <c r="N12" s="8">
        <v>2415278</v>
      </c>
      <c r="O12" s="8">
        <v>576638</v>
      </c>
      <c r="P12" s="8">
        <v>702990</v>
      </c>
      <c r="Q12" s="8">
        <v>540128</v>
      </c>
      <c r="R12" s="8">
        <v>1819756</v>
      </c>
      <c r="S12" s="8">
        <v>563571</v>
      </c>
      <c r="T12" s="8">
        <v>550447</v>
      </c>
      <c r="U12" s="8">
        <v>643164</v>
      </c>
      <c r="V12" s="8">
        <v>1757182</v>
      </c>
      <c r="W12" s="8">
        <v>8693896</v>
      </c>
      <c r="X12" s="8">
        <v>18849393</v>
      </c>
      <c r="Y12" s="8">
        <v>-10155497</v>
      </c>
      <c r="Z12" s="2">
        <v>-53.88</v>
      </c>
      <c r="AA12" s="6">
        <v>21224388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6225821</v>
      </c>
      <c r="F13" s="8">
        <v>6225821</v>
      </c>
      <c r="G13" s="8">
        <v>64663</v>
      </c>
      <c r="H13" s="8">
        <v>928684</v>
      </c>
      <c r="I13" s="8">
        <v>260447</v>
      </c>
      <c r="J13" s="8">
        <v>1253794</v>
      </c>
      <c r="K13" s="8">
        <v>1057013</v>
      </c>
      <c r="L13" s="8">
        <v>143524</v>
      </c>
      <c r="M13" s="8">
        <v>1021236</v>
      </c>
      <c r="N13" s="8">
        <v>2221773</v>
      </c>
      <c r="O13" s="8">
        <v>-1332025</v>
      </c>
      <c r="P13" s="8">
        <v>214740</v>
      </c>
      <c r="Q13" s="8">
        <v>276601</v>
      </c>
      <c r="R13" s="8">
        <v>-840684</v>
      </c>
      <c r="S13" s="8">
        <v>726409</v>
      </c>
      <c r="T13" s="8">
        <v>232285</v>
      </c>
      <c r="U13" s="8">
        <v>199304</v>
      </c>
      <c r="V13" s="8">
        <v>1157998</v>
      </c>
      <c r="W13" s="8">
        <v>3792881</v>
      </c>
      <c r="X13" s="8">
        <v>6225819</v>
      </c>
      <c r="Y13" s="8">
        <v>-2432938</v>
      </c>
      <c r="Z13" s="2">
        <v>-39.08</v>
      </c>
      <c r="AA13" s="6">
        <v>6225821</v>
      </c>
    </row>
    <row r="14" spans="1:27" ht="13.5">
      <c r="A14" s="23" t="s">
        <v>41</v>
      </c>
      <c r="B14" s="29"/>
      <c r="C14" s="6">
        <v>26495129</v>
      </c>
      <c r="D14" s="6">
        <v>0</v>
      </c>
      <c r="E14" s="7">
        <v>27716216</v>
      </c>
      <c r="F14" s="8">
        <v>16321762</v>
      </c>
      <c r="G14" s="8">
        <v>1430672</v>
      </c>
      <c r="H14" s="8">
        <v>1324177</v>
      </c>
      <c r="I14" s="8">
        <v>339559</v>
      </c>
      <c r="J14" s="8">
        <v>3094408</v>
      </c>
      <c r="K14" s="8">
        <v>1404696</v>
      </c>
      <c r="L14" s="8">
        <v>1667277</v>
      </c>
      <c r="M14" s="8">
        <v>1519518</v>
      </c>
      <c r="N14" s="8">
        <v>4591491</v>
      </c>
      <c r="O14" s="8">
        <v>4637047</v>
      </c>
      <c r="P14" s="8">
        <v>1601582</v>
      </c>
      <c r="Q14" s="8">
        <v>1555511</v>
      </c>
      <c r="R14" s="8">
        <v>7794140</v>
      </c>
      <c r="S14" s="8">
        <v>1569566</v>
      </c>
      <c r="T14" s="8">
        <v>1495806</v>
      </c>
      <c r="U14" s="8">
        <v>-7200687</v>
      </c>
      <c r="V14" s="8">
        <v>-4135315</v>
      </c>
      <c r="W14" s="8">
        <v>11344724</v>
      </c>
      <c r="X14" s="8">
        <v>27716215</v>
      </c>
      <c r="Y14" s="8">
        <v>-16371491</v>
      </c>
      <c r="Z14" s="2">
        <v>-59.07</v>
      </c>
      <c r="AA14" s="6">
        <v>16321762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15327210</v>
      </c>
      <c r="D16" s="6">
        <v>0</v>
      </c>
      <c r="E16" s="7">
        <v>4011559</v>
      </c>
      <c r="F16" s="8">
        <v>14116682</v>
      </c>
      <c r="G16" s="8">
        <v>391495</v>
      </c>
      <c r="H16" s="8">
        <v>214183</v>
      </c>
      <c r="I16" s="8">
        <v>233241</v>
      </c>
      <c r="J16" s="8">
        <v>838919</v>
      </c>
      <c r="K16" s="8">
        <v>281314</v>
      </c>
      <c r="L16" s="8">
        <v>437739</v>
      </c>
      <c r="M16" s="8">
        <v>427345</v>
      </c>
      <c r="N16" s="8">
        <v>1146398</v>
      </c>
      <c r="O16" s="8">
        <v>247912</v>
      </c>
      <c r="P16" s="8">
        <v>223598</v>
      </c>
      <c r="Q16" s="8">
        <v>329735</v>
      </c>
      <c r="R16" s="8">
        <v>801245</v>
      </c>
      <c r="S16" s="8">
        <v>385596</v>
      </c>
      <c r="T16" s="8">
        <v>288377</v>
      </c>
      <c r="U16" s="8">
        <v>820771</v>
      </c>
      <c r="V16" s="8">
        <v>1494744</v>
      </c>
      <c r="W16" s="8">
        <v>4281306</v>
      </c>
      <c r="X16" s="8">
        <v>4011559</v>
      </c>
      <c r="Y16" s="8">
        <v>269747</v>
      </c>
      <c r="Z16" s="2">
        <v>6.72</v>
      </c>
      <c r="AA16" s="6">
        <v>14116682</v>
      </c>
    </row>
    <row r="17" spans="1:27" ht="13.5">
      <c r="A17" s="23" t="s">
        <v>44</v>
      </c>
      <c r="B17" s="29"/>
      <c r="C17" s="6">
        <v>4374</v>
      </c>
      <c r="D17" s="6">
        <v>0</v>
      </c>
      <c r="E17" s="7">
        <v>49636</v>
      </c>
      <c r="F17" s="8">
        <v>1800</v>
      </c>
      <c r="G17" s="8">
        <v>0</v>
      </c>
      <c r="H17" s="8">
        <v>210</v>
      </c>
      <c r="I17" s="8">
        <v>270</v>
      </c>
      <c r="J17" s="8">
        <v>480</v>
      </c>
      <c r="K17" s="8">
        <v>0</v>
      </c>
      <c r="L17" s="8">
        <v>270</v>
      </c>
      <c r="M17" s="8">
        <v>50</v>
      </c>
      <c r="N17" s="8">
        <v>320</v>
      </c>
      <c r="O17" s="8">
        <v>90</v>
      </c>
      <c r="P17" s="8">
        <v>210</v>
      </c>
      <c r="Q17" s="8">
        <v>0</v>
      </c>
      <c r="R17" s="8">
        <v>300</v>
      </c>
      <c r="S17" s="8">
        <v>0</v>
      </c>
      <c r="T17" s="8">
        <v>210</v>
      </c>
      <c r="U17" s="8">
        <v>50</v>
      </c>
      <c r="V17" s="8">
        <v>260</v>
      </c>
      <c r="W17" s="8">
        <v>1360</v>
      </c>
      <c r="X17" s="8">
        <v>49637</v>
      </c>
      <c r="Y17" s="8">
        <v>-48277</v>
      </c>
      <c r="Z17" s="2">
        <v>-97.26</v>
      </c>
      <c r="AA17" s="6">
        <v>1800</v>
      </c>
    </row>
    <row r="18" spans="1:27" ht="13.5">
      <c r="A18" s="25" t="s">
        <v>45</v>
      </c>
      <c r="B18" s="24"/>
      <c r="C18" s="6">
        <v>28456300</v>
      </c>
      <c r="D18" s="6">
        <v>0</v>
      </c>
      <c r="E18" s="7">
        <v>119451645</v>
      </c>
      <c r="F18" s="8">
        <v>125361683</v>
      </c>
      <c r="G18" s="8">
        <v>8654111</v>
      </c>
      <c r="H18" s="8">
        <v>11677500</v>
      </c>
      <c r="I18" s="8">
        <v>12340510</v>
      </c>
      <c r="J18" s="8">
        <v>32672121</v>
      </c>
      <c r="K18" s="8">
        <v>10956447</v>
      </c>
      <c r="L18" s="8">
        <v>8605466</v>
      </c>
      <c r="M18" s="8">
        <v>11349694</v>
      </c>
      <c r="N18" s="8">
        <v>30911607</v>
      </c>
      <c r="O18" s="8">
        <v>9975409</v>
      </c>
      <c r="P18" s="8">
        <v>9531851</v>
      </c>
      <c r="Q18" s="8">
        <v>10679361</v>
      </c>
      <c r="R18" s="8">
        <v>30186621</v>
      </c>
      <c r="S18" s="8">
        <v>10661903</v>
      </c>
      <c r="T18" s="8">
        <v>10579788</v>
      </c>
      <c r="U18" s="8">
        <v>12115620</v>
      </c>
      <c r="V18" s="8">
        <v>33357311</v>
      </c>
      <c r="W18" s="8">
        <v>127127660</v>
      </c>
      <c r="X18" s="8">
        <v>119451646</v>
      </c>
      <c r="Y18" s="8">
        <v>7676014</v>
      </c>
      <c r="Z18" s="2">
        <v>6.43</v>
      </c>
      <c r="AA18" s="6">
        <v>125361683</v>
      </c>
    </row>
    <row r="19" spans="1:27" ht="13.5">
      <c r="A19" s="23" t="s">
        <v>46</v>
      </c>
      <c r="B19" s="29"/>
      <c r="C19" s="6">
        <v>359287316</v>
      </c>
      <c r="D19" s="6">
        <v>0</v>
      </c>
      <c r="E19" s="7">
        <v>397237000</v>
      </c>
      <c r="F19" s="8">
        <v>395322171</v>
      </c>
      <c r="G19" s="8">
        <v>154661060</v>
      </c>
      <c r="H19" s="8">
        <v>1525913</v>
      </c>
      <c r="I19" s="8">
        <v>2987426</v>
      </c>
      <c r="J19" s="8">
        <v>159174399</v>
      </c>
      <c r="K19" s="8">
        <v>4266501</v>
      </c>
      <c r="L19" s="8">
        <v>7737643</v>
      </c>
      <c r="M19" s="8">
        <v>131054324</v>
      </c>
      <c r="N19" s="8">
        <v>143058468</v>
      </c>
      <c r="O19" s="8">
        <v>28698722</v>
      </c>
      <c r="P19" s="8">
        <v>5474124</v>
      </c>
      <c r="Q19" s="8">
        <v>15944240</v>
      </c>
      <c r="R19" s="8">
        <v>50117086</v>
      </c>
      <c r="S19" s="8">
        <v>109009721</v>
      </c>
      <c r="T19" s="8">
        <v>6382754</v>
      </c>
      <c r="U19" s="8">
        <v>3165910</v>
      </c>
      <c r="V19" s="8">
        <v>118558385</v>
      </c>
      <c r="W19" s="8">
        <v>470908338</v>
      </c>
      <c r="X19" s="8">
        <v>397237000</v>
      </c>
      <c r="Y19" s="8">
        <v>73671338</v>
      </c>
      <c r="Z19" s="2">
        <v>18.55</v>
      </c>
      <c r="AA19" s="6">
        <v>395322171</v>
      </c>
    </row>
    <row r="20" spans="1:27" ht="13.5">
      <c r="A20" s="23" t="s">
        <v>47</v>
      </c>
      <c r="B20" s="29"/>
      <c r="C20" s="6">
        <v>87845147</v>
      </c>
      <c r="D20" s="6">
        <v>0</v>
      </c>
      <c r="E20" s="7">
        <v>26149076</v>
      </c>
      <c r="F20" s="26">
        <v>26398927</v>
      </c>
      <c r="G20" s="26">
        <v>2054362</v>
      </c>
      <c r="H20" s="26">
        <v>922113</v>
      </c>
      <c r="I20" s="26">
        <v>266468</v>
      </c>
      <c r="J20" s="26">
        <v>3242943</v>
      </c>
      <c r="K20" s="26">
        <v>934528</v>
      </c>
      <c r="L20" s="26">
        <v>490023</v>
      </c>
      <c r="M20" s="26">
        <v>4893676</v>
      </c>
      <c r="N20" s="26">
        <v>6318227</v>
      </c>
      <c r="O20" s="26">
        <v>1504927</v>
      </c>
      <c r="P20" s="26">
        <v>7736043</v>
      </c>
      <c r="Q20" s="26">
        <v>113624</v>
      </c>
      <c r="R20" s="26">
        <v>9354594</v>
      </c>
      <c r="S20" s="26">
        <v>3750841</v>
      </c>
      <c r="T20" s="26">
        <v>1917580</v>
      </c>
      <c r="U20" s="26">
        <v>8262918</v>
      </c>
      <c r="V20" s="26">
        <v>13931339</v>
      </c>
      <c r="W20" s="26">
        <v>32847103</v>
      </c>
      <c r="X20" s="26">
        <v>26149077</v>
      </c>
      <c r="Y20" s="26">
        <v>6698026</v>
      </c>
      <c r="Z20" s="27">
        <v>25.61</v>
      </c>
      <c r="AA20" s="28">
        <v>26398927</v>
      </c>
    </row>
    <row r="21" spans="1:27" ht="13.5">
      <c r="A21" s="23" t="s">
        <v>48</v>
      </c>
      <c r="B21" s="29"/>
      <c r="C21" s="6">
        <v>1816084</v>
      </c>
      <c r="D21" s="6">
        <v>0</v>
      </c>
      <c r="E21" s="7">
        <v>3920000</v>
      </c>
      <c r="F21" s="8">
        <v>3920000</v>
      </c>
      <c r="G21" s="8">
        <v>19897143</v>
      </c>
      <c r="H21" s="8">
        <v>-19895649</v>
      </c>
      <c r="I21" s="30">
        <v>0</v>
      </c>
      <c r="J21" s="8">
        <v>1494</v>
      </c>
      <c r="K21" s="8">
        <v>61327</v>
      </c>
      <c r="L21" s="8">
        <v>401981</v>
      </c>
      <c r="M21" s="8">
        <v>11401</v>
      </c>
      <c r="N21" s="8">
        <v>474709</v>
      </c>
      <c r="O21" s="8">
        <v>-476203</v>
      </c>
      <c r="P21" s="30">
        <v>0</v>
      </c>
      <c r="Q21" s="8">
        <v>0</v>
      </c>
      <c r="R21" s="8">
        <v>-476203</v>
      </c>
      <c r="S21" s="8">
        <v>0</v>
      </c>
      <c r="T21" s="8">
        <v>0</v>
      </c>
      <c r="U21" s="8">
        <v>1</v>
      </c>
      <c r="V21" s="8">
        <v>1</v>
      </c>
      <c r="W21" s="30">
        <v>1</v>
      </c>
      <c r="X21" s="8">
        <v>3920000</v>
      </c>
      <c r="Y21" s="8">
        <v>-3919999</v>
      </c>
      <c r="Z21" s="2">
        <v>-100</v>
      </c>
      <c r="AA21" s="6">
        <v>3920000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1537670614</v>
      </c>
      <c r="D22" s="33">
        <f>SUM(D5:D21)</f>
        <v>0</v>
      </c>
      <c r="E22" s="34">
        <f t="shared" si="0"/>
        <v>1728151272</v>
      </c>
      <c r="F22" s="35">
        <f t="shared" si="0"/>
        <v>1746441219</v>
      </c>
      <c r="G22" s="35">
        <f t="shared" si="0"/>
        <v>282287651</v>
      </c>
      <c r="H22" s="35">
        <f t="shared" si="0"/>
        <v>97934136</v>
      </c>
      <c r="I22" s="35">
        <f t="shared" si="0"/>
        <v>114911718</v>
      </c>
      <c r="J22" s="35">
        <f t="shared" si="0"/>
        <v>495133505</v>
      </c>
      <c r="K22" s="35">
        <f t="shared" si="0"/>
        <v>113037161</v>
      </c>
      <c r="L22" s="35">
        <f t="shared" si="0"/>
        <v>107821692</v>
      </c>
      <c r="M22" s="35">
        <f t="shared" si="0"/>
        <v>237821316</v>
      </c>
      <c r="N22" s="35">
        <f t="shared" si="0"/>
        <v>458680169</v>
      </c>
      <c r="O22" s="35">
        <f t="shared" si="0"/>
        <v>135329048</v>
      </c>
      <c r="P22" s="35">
        <f t="shared" si="0"/>
        <v>137471308</v>
      </c>
      <c r="Q22" s="35">
        <f t="shared" si="0"/>
        <v>120649916</v>
      </c>
      <c r="R22" s="35">
        <f t="shared" si="0"/>
        <v>393450272</v>
      </c>
      <c r="S22" s="35">
        <f t="shared" si="0"/>
        <v>221522548</v>
      </c>
      <c r="T22" s="35">
        <f t="shared" si="0"/>
        <v>109024556</v>
      </c>
      <c r="U22" s="35">
        <f t="shared" si="0"/>
        <v>104111390</v>
      </c>
      <c r="V22" s="35">
        <f t="shared" si="0"/>
        <v>434658494</v>
      </c>
      <c r="W22" s="35">
        <f t="shared" si="0"/>
        <v>1781922440</v>
      </c>
      <c r="X22" s="35">
        <f t="shared" si="0"/>
        <v>1728151270</v>
      </c>
      <c r="Y22" s="35">
        <f t="shared" si="0"/>
        <v>53771170</v>
      </c>
      <c r="Z22" s="36">
        <f>+IF(X22&lt;&gt;0,+(Y22/X22)*100,0)</f>
        <v>3.1114851421542515</v>
      </c>
      <c r="AA22" s="33">
        <f>SUM(AA5:AA21)</f>
        <v>1746441219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459896517</v>
      </c>
      <c r="D25" s="6">
        <v>0</v>
      </c>
      <c r="E25" s="7">
        <v>483443112</v>
      </c>
      <c r="F25" s="8">
        <v>492573950</v>
      </c>
      <c r="G25" s="8">
        <v>34635112</v>
      </c>
      <c r="H25" s="8">
        <v>40571711</v>
      </c>
      <c r="I25" s="8">
        <v>40482219</v>
      </c>
      <c r="J25" s="8">
        <v>115689042</v>
      </c>
      <c r="K25" s="8">
        <v>41690296</v>
      </c>
      <c r="L25" s="8">
        <v>39495051</v>
      </c>
      <c r="M25" s="8">
        <v>43268626</v>
      </c>
      <c r="N25" s="8">
        <v>124453973</v>
      </c>
      <c r="O25" s="8">
        <v>54556957</v>
      </c>
      <c r="P25" s="8">
        <v>40417815</v>
      </c>
      <c r="Q25" s="8">
        <v>39533390</v>
      </c>
      <c r="R25" s="8">
        <v>134508162</v>
      </c>
      <c r="S25" s="8">
        <v>42546069</v>
      </c>
      <c r="T25" s="8">
        <v>43370479</v>
      </c>
      <c r="U25" s="8">
        <v>43221181</v>
      </c>
      <c r="V25" s="8">
        <v>129137729</v>
      </c>
      <c r="W25" s="8">
        <v>503788906</v>
      </c>
      <c r="X25" s="8">
        <v>483443111</v>
      </c>
      <c r="Y25" s="8">
        <v>20345795</v>
      </c>
      <c r="Z25" s="2">
        <v>4.21</v>
      </c>
      <c r="AA25" s="6">
        <v>492573950</v>
      </c>
    </row>
    <row r="26" spans="1:27" ht="13.5">
      <c r="A26" s="25" t="s">
        <v>52</v>
      </c>
      <c r="B26" s="24"/>
      <c r="C26" s="6">
        <v>25891785</v>
      </c>
      <c r="D26" s="6">
        <v>0</v>
      </c>
      <c r="E26" s="7">
        <v>27723928</v>
      </c>
      <c r="F26" s="8">
        <v>27723930</v>
      </c>
      <c r="G26" s="8">
        <v>2163647</v>
      </c>
      <c r="H26" s="8">
        <v>2163647</v>
      </c>
      <c r="I26" s="8">
        <v>2163647</v>
      </c>
      <c r="J26" s="8">
        <v>6490941</v>
      </c>
      <c r="K26" s="8">
        <v>2196080</v>
      </c>
      <c r="L26" s="8">
        <v>2189031</v>
      </c>
      <c r="M26" s="8">
        <v>2186295</v>
      </c>
      <c r="N26" s="8">
        <v>6571406</v>
      </c>
      <c r="O26" s="8">
        <v>2131275</v>
      </c>
      <c r="P26" s="8">
        <v>2132732</v>
      </c>
      <c r="Q26" s="8">
        <v>2156453</v>
      </c>
      <c r="R26" s="8">
        <v>6420460</v>
      </c>
      <c r="S26" s="8">
        <v>3748484</v>
      </c>
      <c r="T26" s="8">
        <v>2327641</v>
      </c>
      <c r="U26" s="8">
        <v>2327641</v>
      </c>
      <c r="V26" s="8">
        <v>8403766</v>
      </c>
      <c r="W26" s="8">
        <v>27886573</v>
      </c>
      <c r="X26" s="8">
        <v>27723930</v>
      </c>
      <c r="Y26" s="8">
        <v>162643</v>
      </c>
      <c r="Z26" s="2">
        <v>0.59</v>
      </c>
      <c r="AA26" s="6">
        <v>27723930</v>
      </c>
    </row>
    <row r="27" spans="1:27" ht="13.5">
      <c r="A27" s="25" t="s">
        <v>53</v>
      </c>
      <c r="B27" s="24"/>
      <c r="C27" s="6">
        <v>48538777</v>
      </c>
      <c r="D27" s="6">
        <v>0</v>
      </c>
      <c r="E27" s="7">
        <v>101208684</v>
      </c>
      <c r="F27" s="8">
        <v>91224727</v>
      </c>
      <c r="G27" s="8">
        <v>0</v>
      </c>
      <c r="H27" s="8">
        <v>16868114</v>
      </c>
      <c r="I27" s="8">
        <v>8434057</v>
      </c>
      <c r="J27" s="8">
        <v>25302171</v>
      </c>
      <c r="K27" s="8">
        <v>8434057</v>
      </c>
      <c r="L27" s="8">
        <v>8434057</v>
      </c>
      <c r="M27" s="8">
        <v>8434057</v>
      </c>
      <c r="N27" s="8">
        <v>25302171</v>
      </c>
      <c r="O27" s="8">
        <v>8434057</v>
      </c>
      <c r="P27" s="8">
        <v>13111071</v>
      </c>
      <c r="Q27" s="8">
        <v>8434057</v>
      </c>
      <c r="R27" s="8">
        <v>29979185</v>
      </c>
      <c r="S27" s="8">
        <v>8434057</v>
      </c>
      <c r="T27" s="8">
        <v>8434057</v>
      </c>
      <c r="U27" s="8">
        <v>8434057</v>
      </c>
      <c r="V27" s="8">
        <v>25302171</v>
      </c>
      <c r="W27" s="8">
        <v>105885698</v>
      </c>
      <c r="X27" s="8">
        <v>101208683</v>
      </c>
      <c r="Y27" s="8">
        <v>4677015</v>
      </c>
      <c r="Z27" s="2">
        <v>4.62</v>
      </c>
      <c r="AA27" s="6">
        <v>91224727</v>
      </c>
    </row>
    <row r="28" spans="1:27" ht="13.5">
      <c r="A28" s="25" t="s">
        <v>54</v>
      </c>
      <c r="B28" s="24"/>
      <c r="C28" s="6">
        <v>217954807</v>
      </c>
      <c r="D28" s="6">
        <v>0</v>
      </c>
      <c r="E28" s="7">
        <v>234411102</v>
      </c>
      <c r="F28" s="8">
        <v>211097846</v>
      </c>
      <c r="G28" s="8">
        <v>0</v>
      </c>
      <c r="H28" s="8">
        <v>0</v>
      </c>
      <c r="I28" s="8">
        <v>53311726</v>
      </c>
      <c r="J28" s="8">
        <v>53311726</v>
      </c>
      <c r="K28" s="8">
        <v>17291717</v>
      </c>
      <c r="L28" s="8">
        <v>17353999</v>
      </c>
      <c r="M28" s="8">
        <v>17294264</v>
      </c>
      <c r="N28" s="8">
        <v>51939980</v>
      </c>
      <c r="O28" s="8">
        <v>17294230</v>
      </c>
      <c r="P28" s="8">
        <v>0</v>
      </c>
      <c r="Q28" s="8">
        <v>35525431</v>
      </c>
      <c r="R28" s="8">
        <v>52819661</v>
      </c>
      <c r="S28" s="8">
        <v>17544425</v>
      </c>
      <c r="T28" s="8">
        <v>0</v>
      </c>
      <c r="U28" s="8">
        <v>36164329</v>
      </c>
      <c r="V28" s="8">
        <v>53708754</v>
      </c>
      <c r="W28" s="8">
        <v>211780121</v>
      </c>
      <c r="X28" s="8">
        <v>234411101</v>
      </c>
      <c r="Y28" s="8">
        <v>-22630980</v>
      </c>
      <c r="Z28" s="2">
        <v>-9.65</v>
      </c>
      <c r="AA28" s="6">
        <v>211097846</v>
      </c>
    </row>
    <row r="29" spans="1:27" ht="13.5">
      <c r="A29" s="25" t="s">
        <v>55</v>
      </c>
      <c r="B29" s="24"/>
      <c r="C29" s="6">
        <v>52684475</v>
      </c>
      <c r="D29" s="6">
        <v>0</v>
      </c>
      <c r="E29" s="7">
        <v>51682413</v>
      </c>
      <c r="F29" s="8">
        <v>52563197</v>
      </c>
      <c r="G29" s="8">
        <v>60000</v>
      </c>
      <c r="H29" s="8">
        <v>79833</v>
      </c>
      <c r="I29" s="8">
        <v>635228</v>
      </c>
      <c r="J29" s="8">
        <v>775061</v>
      </c>
      <c r="K29" s="8">
        <v>74405</v>
      </c>
      <c r="L29" s="8">
        <v>156862</v>
      </c>
      <c r="M29" s="8">
        <v>13362048</v>
      </c>
      <c r="N29" s="8">
        <v>13593315</v>
      </c>
      <c r="O29" s="8">
        <v>10246754</v>
      </c>
      <c r="P29" s="8">
        <v>-12080</v>
      </c>
      <c r="Q29" s="8">
        <v>551628</v>
      </c>
      <c r="R29" s="8">
        <v>10786302</v>
      </c>
      <c r="S29" s="8">
        <v>9857499</v>
      </c>
      <c r="T29" s="8">
        <v>4</v>
      </c>
      <c r="U29" s="8">
        <v>14409531</v>
      </c>
      <c r="V29" s="8">
        <v>24267034</v>
      </c>
      <c r="W29" s="8">
        <v>49421712</v>
      </c>
      <c r="X29" s="8">
        <v>51682414</v>
      </c>
      <c r="Y29" s="8">
        <v>-2260702</v>
      </c>
      <c r="Z29" s="2">
        <v>-4.37</v>
      </c>
      <c r="AA29" s="6">
        <v>52563197</v>
      </c>
    </row>
    <row r="30" spans="1:27" ht="13.5">
      <c r="A30" s="25" t="s">
        <v>56</v>
      </c>
      <c r="B30" s="24"/>
      <c r="C30" s="6">
        <v>437830995</v>
      </c>
      <c r="D30" s="6">
        <v>0</v>
      </c>
      <c r="E30" s="7">
        <v>446195293</v>
      </c>
      <c r="F30" s="8">
        <v>446681757</v>
      </c>
      <c r="G30" s="8">
        <v>0</v>
      </c>
      <c r="H30" s="8">
        <v>30338491</v>
      </c>
      <c r="I30" s="8">
        <v>54888559</v>
      </c>
      <c r="J30" s="8">
        <v>85227050</v>
      </c>
      <c r="K30" s="8">
        <v>34572998</v>
      </c>
      <c r="L30" s="8">
        <v>73309235</v>
      </c>
      <c r="M30" s="8">
        <v>82160349</v>
      </c>
      <c r="N30" s="8">
        <v>190042582</v>
      </c>
      <c r="O30" s="8">
        <v>-30078302</v>
      </c>
      <c r="P30" s="8">
        <v>34745310</v>
      </c>
      <c r="Q30" s="8">
        <v>31639371</v>
      </c>
      <c r="R30" s="8">
        <v>36306379</v>
      </c>
      <c r="S30" s="8">
        <v>36902832</v>
      </c>
      <c r="T30" s="8">
        <v>32824475</v>
      </c>
      <c r="U30" s="8">
        <v>1398796</v>
      </c>
      <c r="V30" s="8">
        <v>71126103</v>
      </c>
      <c r="W30" s="8">
        <v>382702114</v>
      </c>
      <c r="X30" s="8">
        <v>446195293</v>
      </c>
      <c r="Y30" s="8">
        <v>-63493179</v>
      </c>
      <c r="Z30" s="2">
        <v>-14.23</v>
      </c>
      <c r="AA30" s="6">
        <v>446681757</v>
      </c>
    </row>
    <row r="31" spans="1:27" ht="13.5">
      <c r="A31" s="25" t="s">
        <v>57</v>
      </c>
      <c r="B31" s="24"/>
      <c r="C31" s="6">
        <v>1</v>
      </c>
      <c r="D31" s="6">
        <v>0</v>
      </c>
      <c r="E31" s="7">
        <v>43035117</v>
      </c>
      <c r="F31" s="8">
        <v>45871895</v>
      </c>
      <c r="G31" s="8">
        <v>2626389</v>
      </c>
      <c r="H31" s="8">
        <v>3564282</v>
      </c>
      <c r="I31" s="8">
        <v>4179951</v>
      </c>
      <c r="J31" s="8">
        <v>10370622</v>
      </c>
      <c r="K31" s="8">
        <v>5815081</v>
      </c>
      <c r="L31" s="8">
        <v>4423084</v>
      </c>
      <c r="M31" s="8">
        <v>4152640</v>
      </c>
      <c r="N31" s="8">
        <v>14390805</v>
      </c>
      <c r="O31" s="8">
        <v>2701295</v>
      </c>
      <c r="P31" s="8">
        <v>4399843</v>
      </c>
      <c r="Q31" s="8">
        <v>5508720</v>
      </c>
      <c r="R31" s="8">
        <v>12609858</v>
      </c>
      <c r="S31" s="8">
        <v>2497076</v>
      </c>
      <c r="T31" s="8">
        <v>2586770</v>
      </c>
      <c r="U31" s="8">
        <v>2269760</v>
      </c>
      <c r="V31" s="8">
        <v>7353606</v>
      </c>
      <c r="W31" s="8">
        <v>44724891</v>
      </c>
      <c r="X31" s="8">
        <v>43035116</v>
      </c>
      <c r="Y31" s="8">
        <v>1689775</v>
      </c>
      <c r="Z31" s="2">
        <v>3.93</v>
      </c>
      <c r="AA31" s="6">
        <v>45871895</v>
      </c>
    </row>
    <row r="32" spans="1:27" ht="13.5">
      <c r="A32" s="25" t="s">
        <v>58</v>
      </c>
      <c r="B32" s="24"/>
      <c r="C32" s="6">
        <v>244593597</v>
      </c>
      <c r="D32" s="6">
        <v>0</v>
      </c>
      <c r="E32" s="7">
        <v>218204107</v>
      </c>
      <c r="F32" s="8">
        <v>290555840</v>
      </c>
      <c r="G32" s="8">
        <v>5906856</v>
      </c>
      <c r="H32" s="8">
        <v>15365699</v>
      </c>
      <c r="I32" s="8">
        <v>14248928</v>
      </c>
      <c r="J32" s="8">
        <v>35521483</v>
      </c>
      <c r="K32" s="8">
        <v>24578510</v>
      </c>
      <c r="L32" s="8">
        <v>21739959</v>
      </c>
      <c r="M32" s="8">
        <v>47227849</v>
      </c>
      <c r="N32" s="8">
        <v>93546318</v>
      </c>
      <c r="O32" s="8">
        <v>4871535</v>
      </c>
      <c r="P32" s="8">
        <v>29208000</v>
      </c>
      <c r="Q32" s="8">
        <v>38684414</v>
      </c>
      <c r="R32" s="8">
        <v>72763949</v>
      </c>
      <c r="S32" s="8">
        <v>22695594</v>
      </c>
      <c r="T32" s="8">
        <v>21413641</v>
      </c>
      <c r="U32" s="8">
        <v>35900079</v>
      </c>
      <c r="V32" s="8">
        <v>80009314</v>
      </c>
      <c r="W32" s="8">
        <v>281841064</v>
      </c>
      <c r="X32" s="8">
        <v>218204108</v>
      </c>
      <c r="Y32" s="8">
        <v>63636956</v>
      </c>
      <c r="Z32" s="2">
        <v>29.16</v>
      </c>
      <c r="AA32" s="6">
        <v>290555840</v>
      </c>
    </row>
    <row r="33" spans="1:27" ht="13.5">
      <c r="A33" s="25" t="s">
        <v>59</v>
      </c>
      <c r="B33" s="24"/>
      <c r="C33" s="6">
        <v>23707021</v>
      </c>
      <c r="D33" s="6">
        <v>0</v>
      </c>
      <c r="E33" s="7">
        <v>138362950</v>
      </c>
      <c r="F33" s="8">
        <v>148696923</v>
      </c>
      <c r="G33" s="8">
        <v>67716</v>
      </c>
      <c r="H33" s="8">
        <v>6843649</v>
      </c>
      <c r="I33" s="8">
        <v>13773473</v>
      </c>
      <c r="J33" s="8">
        <v>20684838</v>
      </c>
      <c r="K33" s="8">
        <v>13776343</v>
      </c>
      <c r="L33" s="8">
        <v>16492187</v>
      </c>
      <c r="M33" s="8">
        <v>18128562</v>
      </c>
      <c r="N33" s="8">
        <v>48397092</v>
      </c>
      <c r="O33" s="8">
        <v>4350099</v>
      </c>
      <c r="P33" s="8">
        <v>8022039</v>
      </c>
      <c r="Q33" s="8">
        <v>13624565</v>
      </c>
      <c r="R33" s="8">
        <v>25996703</v>
      </c>
      <c r="S33" s="8">
        <v>12976825</v>
      </c>
      <c r="T33" s="8">
        <v>24764959</v>
      </c>
      <c r="U33" s="8">
        <v>8160740</v>
      </c>
      <c r="V33" s="8">
        <v>45902524</v>
      </c>
      <c r="W33" s="8">
        <v>140981157</v>
      </c>
      <c r="X33" s="8">
        <v>138362948</v>
      </c>
      <c r="Y33" s="8">
        <v>2618209</v>
      </c>
      <c r="Z33" s="2">
        <v>1.89</v>
      </c>
      <c r="AA33" s="6">
        <v>148696923</v>
      </c>
    </row>
    <row r="34" spans="1:27" ht="13.5">
      <c r="A34" s="25" t="s">
        <v>60</v>
      </c>
      <c r="B34" s="24"/>
      <c r="C34" s="6">
        <v>336602196</v>
      </c>
      <c r="D34" s="6">
        <v>0</v>
      </c>
      <c r="E34" s="7">
        <v>174186808</v>
      </c>
      <c r="F34" s="8">
        <v>166501448</v>
      </c>
      <c r="G34" s="8">
        <v>8085395</v>
      </c>
      <c r="H34" s="8">
        <v>19431318</v>
      </c>
      <c r="I34" s="8">
        <v>16031733</v>
      </c>
      <c r="J34" s="8">
        <v>43548446</v>
      </c>
      <c r="K34" s="8">
        <v>13328911</v>
      </c>
      <c r="L34" s="8">
        <v>9454233</v>
      </c>
      <c r="M34" s="8">
        <v>52898488</v>
      </c>
      <c r="N34" s="8">
        <v>75681632</v>
      </c>
      <c r="O34" s="8">
        <v>-18431771</v>
      </c>
      <c r="P34" s="8">
        <v>11948818</v>
      </c>
      <c r="Q34" s="8">
        <v>27417976</v>
      </c>
      <c r="R34" s="8">
        <v>20935023</v>
      </c>
      <c r="S34" s="8">
        <v>13802434</v>
      </c>
      <c r="T34" s="8">
        <v>9289007</v>
      </c>
      <c r="U34" s="8">
        <v>19102524</v>
      </c>
      <c r="V34" s="8">
        <v>42193965</v>
      </c>
      <c r="W34" s="8">
        <v>182359066</v>
      </c>
      <c r="X34" s="8">
        <v>174186806</v>
      </c>
      <c r="Y34" s="8">
        <v>8172260</v>
      </c>
      <c r="Z34" s="2">
        <v>4.69</v>
      </c>
      <c r="AA34" s="6">
        <v>166501448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1847700171</v>
      </c>
      <c r="D36" s="33">
        <f>SUM(D25:D35)</f>
        <v>0</v>
      </c>
      <c r="E36" s="34">
        <f t="shared" si="1"/>
        <v>1918453514</v>
      </c>
      <c r="F36" s="35">
        <f t="shared" si="1"/>
        <v>1973491513</v>
      </c>
      <c r="G36" s="35">
        <f t="shared" si="1"/>
        <v>53545115</v>
      </c>
      <c r="H36" s="35">
        <f t="shared" si="1"/>
        <v>135226744</v>
      </c>
      <c r="I36" s="35">
        <f t="shared" si="1"/>
        <v>208149521</v>
      </c>
      <c r="J36" s="35">
        <f t="shared" si="1"/>
        <v>396921380</v>
      </c>
      <c r="K36" s="35">
        <f t="shared" si="1"/>
        <v>161758398</v>
      </c>
      <c r="L36" s="35">
        <f t="shared" si="1"/>
        <v>193047698</v>
      </c>
      <c r="M36" s="35">
        <f t="shared" si="1"/>
        <v>289113178</v>
      </c>
      <c r="N36" s="35">
        <f t="shared" si="1"/>
        <v>643919274</v>
      </c>
      <c r="O36" s="35">
        <f t="shared" si="1"/>
        <v>56076129</v>
      </c>
      <c r="P36" s="35">
        <f t="shared" si="1"/>
        <v>143973548</v>
      </c>
      <c r="Q36" s="35">
        <f t="shared" si="1"/>
        <v>203076005</v>
      </c>
      <c r="R36" s="35">
        <f t="shared" si="1"/>
        <v>403125682</v>
      </c>
      <c r="S36" s="35">
        <f t="shared" si="1"/>
        <v>171005295</v>
      </c>
      <c r="T36" s="35">
        <f t="shared" si="1"/>
        <v>145011033</v>
      </c>
      <c r="U36" s="35">
        <f t="shared" si="1"/>
        <v>171388638</v>
      </c>
      <c r="V36" s="35">
        <f t="shared" si="1"/>
        <v>487404966</v>
      </c>
      <c r="W36" s="35">
        <f t="shared" si="1"/>
        <v>1931371302</v>
      </c>
      <c r="X36" s="35">
        <f t="shared" si="1"/>
        <v>1918453510</v>
      </c>
      <c r="Y36" s="35">
        <f t="shared" si="1"/>
        <v>12917792</v>
      </c>
      <c r="Z36" s="36">
        <f>+IF(X36&lt;&gt;0,+(Y36/X36)*100,0)</f>
        <v>0.673344020726361</v>
      </c>
      <c r="AA36" s="33">
        <f>SUM(AA25:AA35)</f>
        <v>1973491513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-310029557</v>
      </c>
      <c r="D38" s="46">
        <f>+D22-D36</f>
        <v>0</v>
      </c>
      <c r="E38" s="47">
        <f t="shared" si="2"/>
        <v>-190302242</v>
      </c>
      <c r="F38" s="48">
        <f t="shared" si="2"/>
        <v>-227050294</v>
      </c>
      <c r="G38" s="48">
        <f t="shared" si="2"/>
        <v>228742536</v>
      </c>
      <c r="H38" s="48">
        <f t="shared" si="2"/>
        <v>-37292608</v>
      </c>
      <c r="I38" s="48">
        <f t="shared" si="2"/>
        <v>-93237803</v>
      </c>
      <c r="J38" s="48">
        <f t="shared" si="2"/>
        <v>98212125</v>
      </c>
      <c r="K38" s="48">
        <f t="shared" si="2"/>
        <v>-48721237</v>
      </c>
      <c r="L38" s="48">
        <f t="shared" si="2"/>
        <v>-85226006</v>
      </c>
      <c r="M38" s="48">
        <f t="shared" si="2"/>
        <v>-51291862</v>
      </c>
      <c r="N38" s="48">
        <f t="shared" si="2"/>
        <v>-185239105</v>
      </c>
      <c r="O38" s="48">
        <f t="shared" si="2"/>
        <v>79252919</v>
      </c>
      <c r="P38" s="48">
        <f t="shared" si="2"/>
        <v>-6502240</v>
      </c>
      <c r="Q38" s="48">
        <f t="shared" si="2"/>
        <v>-82426089</v>
      </c>
      <c r="R38" s="48">
        <f t="shared" si="2"/>
        <v>-9675410</v>
      </c>
      <c r="S38" s="48">
        <f t="shared" si="2"/>
        <v>50517253</v>
      </c>
      <c r="T38" s="48">
        <f t="shared" si="2"/>
        <v>-35986477</v>
      </c>
      <c r="U38" s="48">
        <f t="shared" si="2"/>
        <v>-67277248</v>
      </c>
      <c r="V38" s="48">
        <f t="shared" si="2"/>
        <v>-52746472</v>
      </c>
      <c r="W38" s="48">
        <f t="shared" si="2"/>
        <v>-149448862</v>
      </c>
      <c r="X38" s="48">
        <f>IF(F22=F36,0,X22-X36)</f>
        <v>-190302240</v>
      </c>
      <c r="Y38" s="48">
        <f t="shared" si="2"/>
        <v>40853378</v>
      </c>
      <c r="Z38" s="49">
        <f>+IF(X38&lt;&gt;0,+(Y38/X38)*100,0)</f>
        <v>-21.467628547094346</v>
      </c>
      <c r="AA38" s="46">
        <f>+AA22-AA36</f>
        <v>-227050294</v>
      </c>
    </row>
    <row r="39" spans="1:27" ht="13.5">
      <c r="A39" s="23" t="s">
        <v>64</v>
      </c>
      <c r="B39" s="29"/>
      <c r="C39" s="6">
        <v>170643341</v>
      </c>
      <c r="D39" s="6">
        <v>0</v>
      </c>
      <c r="E39" s="7">
        <v>511234000</v>
      </c>
      <c r="F39" s="8">
        <v>615304103</v>
      </c>
      <c r="G39" s="8">
        <v>27955</v>
      </c>
      <c r="H39" s="8">
        <v>-27955</v>
      </c>
      <c r="I39" s="8">
        <v>24643766</v>
      </c>
      <c r="J39" s="8">
        <v>24643766</v>
      </c>
      <c r="K39" s="8">
        <v>25657567</v>
      </c>
      <c r="L39" s="8">
        <v>27532705</v>
      </c>
      <c r="M39" s="8">
        <v>51821577</v>
      </c>
      <c r="N39" s="8">
        <v>105011849</v>
      </c>
      <c r="O39" s="8">
        <v>2000853</v>
      </c>
      <c r="P39" s="8">
        <v>53067865</v>
      </c>
      <c r="Q39" s="8">
        <v>32362281</v>
      </c>
      <c r="R39" s="8">
        <v>87430999</v>
      </c>
      <c r="S39" s="8">
        <v>30257595</v>
      </c>
      <c r="T39" s="8">
        <v>37317276</v>
      </c>
      <c r="U39" s="8">
        <v>14357743</v>
      </c>
      <c r="V39" s="8">
        <v>81932614</v>
      </c>
      <c r="W39" s="8">
        <v>299019228</v>
      </c>
      <c r="X39" s="8">
        <v>511234000</v>
      </c>
      <c r="Y39" s="8">
        <v>-212214772</v>
      </c>
      <c r="Z39" s="2">
        <v>-41.51</v>
      </c>
      <c r="AA39" s="6">
        <v>615304103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-139386216</v>
      </c>
      <c r="D42" s="55">
        <f>SUM(D38:D41)</f>
        <v>0</v>
      </c>
      <c r="E42" s="56">
        <f t="shared" si="3"/>
        <v>320931758</v>
      </c>
      <c r="F42" s="57">
        <f t="shared" si="3"/>
        <v>388253809</v>
      </c>
      <c r="G42" s="57">
        <f t="shared" si="3"/>
        <v>228770491</v>
      </c>
      <c r="H42" s="57">
        <f t="shared" si="3"/>
        <v>-37320563</v>
      </c>
      <c r="I42" s="57">
        <f t="shared" si="3"/>
        <v>-68594037</v>
      </c>
      <c r="J42" s="57">
        <f t="shared" si="3"/>
        <v>122855891</v>
      </c>
      <c r="K42" s="57">
        <f t="shared" si="3"/>
        <v>-23063670</v>
      </c>
      <c r="L42" s="57">
        <f t="shared" si="3"/>
        <v>-57693301</v>
      </c>
      <c r="M42" s="57">
        <f t="shared" si="3"/>
        <v>529715</v>
      </c>
      <c r="N42" s="57">
        <f t="shared" si="3"/>
        <v>-80227256</v>
      </c>
      <c r="O42" s="57">
        <f t="shared" si="3"/>
        <v>81253772</v>
      </c>
      <c r="P42" s="57">
        <f t="shared" si="3"/>
        <v>46565625</v>
      </c>
      <c r="Q42" s="57">
        <f t="shared" si="3"/>
        <v>-50063808</v>
      </c>
      <c r="R42" s="57">
        <f t="shared" si="3"/>
        <v>77755589</v>
      </c>
      <c r="S42" s="57">
        <f t="shared" si="3"/>
        <v>80774848</v>
      </c>
      <c r="T42" s="57">
        <f t="shared" si="3"/>
        <v>1330799</v>
      </c>
      <c r="U42" s="57">
        <f t="shared" si="3"/>
        <v>-52919505</v>
      </c>
      <c r="V42" s="57">
        <f t="shared" si="3"/>
        <v>29186142</v>
      </c>
      <c r="W42" s="57">
        <f t="shared" si="3"/>
        <v>149570366</v>
      </c>
      <c r="X42" s="57">
        <f t="shared" si="3"/>
        <v>320931760</v>
      </c>
      <c r="Y42" s="57">
        <f t="shared" si="3"/>
        <v>-171361394</v>
      </c>
      <c r="Z42" s="58">
        <f>+IF(X42&lt;&gt;0,+(Y42/X42)*100,0)</f>
        <v>-53.394962841944974</v>
      </c>
      <c r="AA42" s="55">
        <f>SUM(AA38:AA41)</f>
        <v>388253809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-139386216</v>
      </c>
      <c r="D44" s="63">
        <f>+D42-D43</f>
        <v>0</v>
      </c>
      <c r="E44" s="64">
        <f t="shared" si="4"/>
        <v>320931758</v>
      </c>
      <c r="F44" s="65">
        <f t="shared" si="4"/>
        <v>388253809</v>
      </c>
      <c r="G44" s="65">
        <f t="shared" si="4"/>
        <v>228770491</v>
      </c>
      <c r="H44" s="65">
        <f t="shared" si="4"/>
        <v>-37320563</v>
      </c>
      <c r="I44" s="65">
        <f t="shared" si="4"/>
        <v>-68594037</v>
      </c>
      <c r="J44" s="65">
        <f t="shared" si="4"/>
        <v>122855891</v>
      </c>
      <c r="K44" s="65">
        <f t="shared" si="4"/>
        <v>-23063670</v>
      </c>
      <c r="L44" s="65">
        <f t="shared" si="4"/>
        <v>-57693301</v>
      </c>
      <c r="M44" s="65">
        <f t="shared" si="4"/>
        <v>529715</v>
      </c>
      <c r="N44" s="65">
        <f t="shared" si="4"/>
        <v>-80227256</v>
      </c>
      <c r="O44" s="65">
        <f t="shared" si="4"/>
        <v>81253772</v>
      </c>
      <c r="P44" s="65">
        <f t="shared" si="4"/>
        <v>46565625</v>
      </c>
      <c r="Q44" s="65">
        <f t="shared" si="4"/>
        <v>-50063808</v>
      </c>
      <c r="R44" s="65">
        <f t="shared" si="4"/>
        <v>77755589</v>
      </c>
      <c r="S44" s="65">
        <f t="shared" si="4"/>
        <v>80774848</v>
      </c>
      <c r="T44" s="65">
        <f t="shared" si="4"/>
        <v>1330799</v>
      </c>
      <c r="U44" s="65">
        <f t="shared" si="4"/>
        <v>-52919505</v>
      </c>
      <c r="V44" s="65">
        <f t="shared" si="4"/>
        <v>29186142</v>
      </c>
      <c r="W44" s="65">
        <f t="shared" si="4"/>
        <v>149570366</v>
      </c>
      <c r="X44" s="65">
        <f t="shared" si="4"/>
        <v>320931760</v>
      </c>
      <c r="Y44" s="65">
        <f t="shared" si="4"/>
        <v>-171361394</v>
      </c>
      <c r="Z44" s="66">
        <f>+IF(X44&lt;&gt;0,+(Y44/X44)*100,0)</f>
        <v>-53.394962841944974</v>
      </c>
      <c r="AA44" s="63">
        <f>+AA42-AA43</f>
        <v>388253809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-139386216</v>
      </c>
      <c r="D46" s="55">
        <f>SUM(D44:D45)</f>
        <v>0</v>
      </c>
      <c r="E46" s="56">
        <f t="shared" si="5"/>
        <v>320931758</v>
      </c>
      <c r="F46" s="57">
        <f t="shared" si="5"/>
        <v>388253809</v>
      </c>
      <c r="G46" s="57">
        <f t="shared" si="5"/>
        <v>228770491</v>
      </c>
      <c r="H46" s="57">
        <f t="shared" si="5"/>
        <v>-37320563</v>
      </c>
      <c r="I46" s="57">
        <f t="shared" si="5"/>
        <v>-68594037</v>
      </c>
      <c r="J46" s="57">
        <f t="shared" si="5"/>
        <v>122855891</v>
      </c>
      <c r="K46" s="57">
        <f t="shared" si="5"/>
        <v>-23063670</v>
      </c>
      <c r="L46" s="57">
        <f t="shared" si="5"/>
        <v>-57693301</v>
      </c>
      <c r="M46" s="57">
        <f t="shared" si="5"/>
        <v>529715</v>
      </c>
      <c r="N46" s="57">
        <f t="shared" si="5"/>
        <v>-80227256</v>
      </c>
      <c r="O46" s="57">
        <f t="shared" si="5"/>
        <v>81253772</v>
      </c>
      <c r="P46" s="57">
        <f t="shared" si="5"/>
        <v>46565625</v>
      </c>
      <c r="Q46" s="57">
        <f t="shared" si="5"/>
        <v>-50063808</v>
      </c>
      <c r="R46" s="57">
        <f t="shared" si="5"/>
        <v>77755589</v>
      </c>
      <c r="S46" s="57">
        <f t="shared" si="5"/>
        <v>80774848</v>
      </c>
      <c r="T46" s="57">
        <f t="shared" si="5"/>
        <v>1330799</v>
      </c>
      <c r="U46" s="57">
        <f t="shared" si="5"/>
        <v>-52919505</v>
      </c>
      <c r="V46" s="57">
        <f t="shared" si="5"/>
        <v>29186142</v>
      </c>
      <c r="W46" s="57">
        <f t="shared" si="5"/>
        <v>149570366</v>
      </c>
      <c r="X46" s="57">
        <f t="shared" si="5"/>
        <v>320931760</v>
      </c>
      <c r="Y46" s="57">
        <f t="shared" si="5"/>
        <v>-171361394</v>
      </c>
      <c r="Z46" s="58">
        <f>+IF(X46&lt;&gt;0,+(Y46/X46)*100,0)</f>
        <v>-53.394962841944974</v>
      </c>
      <c r="AA46" s="55">
        <f>SUM(AA44:AA45)</f>
        <v>388253809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-139386216</v>
      </c>
      <c r="D48" s="71">
        <f>SUM(D46:D47)</f>
        <v>0</v>
      </c>
      <c r="E48" s="72">
        <f t="shared" si="6"/>
        <v>320931758</v>
      </c>
      <c r="F48" s="73">
        <f t="shared" si="6"/>
        <v>388253809</v>
      </c>
      <c r="G48" s="73">
        <f t="shared" si="6"/>
        <v>228770491</v>
      </c>
      <c r="H48" s="74">
        <f t="shared" si="6"/>
        <v>-37320563</v>
      </c>
      <c r="I48" s="74">
        <f t="shared" si="6"/>
        <v>-68594037</v>
      </c>
      <c r="J48" s="74">
        <f t="shared" si="6"/>
        <v>122855891</v>
      </c>
      <c r="K48" s="74">
        <f t="shared" si="6"/>
        <v>-23063670</v>
      </c>
      <c r="L48" s="74">
        <f t="shared" si="6"/>
        <v>-57693301</v>
      </c>
      <c r="M48" s="73">
        <f t="shared" si="6"/>
        <v>529715</v>
      </c>
      <c r="N48" s="73">
        <f t="shared" si="6"/>
        <v>-80227256</v>
      </c>
      <c r="O48" s="74">
        <f t="shared" si="6"/>
        <v>81253772</v>
      </c>
      <c r="P48" s="74">
        <f t="shared" si="6"/>
        <v>46565625</v>
      </c>
      <c r="Q48" s="74">
        <f t="shared" si="6"/>
        <v>-50063808</v>
      </c>
      <c r="R48" s="74">
        <f t="shared" si="6"/>
        <v>77755589</v>
      </c>
      <c r="S48" s="74">
        <f t="shared" si="6"/>
        <v>80774848</v>
      </c>
      <c r="T48" s="73">
        <f t="shared" si="6"/>
        <v>1330799</v>
      </c>
      <c r="U48" s="73">
        <f t="shared" si="6"/>
        <v>-52919505</v>
      </c>
      <c r="V48" s="74">
        <f t="shared" si="6"/>
        <v>29186142</v>
      </c>
      <c r="W48" s="74">
        <f t="shared" si="6"/>
        <v>149570366</v>
      </c>
      <c r="X48" s="74">
        <f t="shared" si="6"/>
        <v>320931760</v>
      </c>
      <c r="Y48" s="74">
        <f t="shared" si="6"/>
        <v>-171361394</v>
      </c>
      <c r="Z48" s="75">
        <f>+IF(X48&lt;&gt;0,+(Y48/X48)*100,0)</f>
        <v>-53.394962841944974</v>
      </c>
      <c r="AA48" s="76">
        <f>SUM(AA46:AA47)</f>
        <v>388253809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19951677</v>
      </c>
      <c r="D5" s="6">
        <v>0</v>
      </c>
      <c r="E5" s="7">
        <v>29672153</v>
      </c>
      <c r="F5" s="8">
        <v>38077314</v>
      </c>
      <c r="G5" s="8">
        <v>2458545</v>
      </c>
      <c r="H5" s="8">
        <v>2436193</v>
      </c>
      <c r="I5" s="8">
        <v>2458759</v>
      </c>
      <c r="J5" s="8">
        <v>7353497</v>
      </c>
      <c r="K5" s="8">
        <v>3850500</v>
      </c>
      <c r="L5" s="8">
        <v>3857716</v>
      </c>
      <c r="M5" s="8">
        <v>3126644</v>
      </c>
      <c r="N5" s="8">
        <v>10834860</v>
      </c>
      <c r="O5" s="8">
        <v>3091574</v>
      </c>
      <c r="P5" s="8">
        <v>3207987</v>
      </c>
      <c r="Q5" s="8">
        <v>3175357</v>
      </c>
      <c r="R5" s="8">
        <v>9474918</v>
      </c>
      <c r="S5" s="8">
        <v>3268562</v>
      </c>
      <c r="T5" s="8">
        <v>3039777</v>
      </c>
      <c r="U5" s="8">
        <v>3039777</v>
      </c>
      <c r="V5" s="8">
        <v>9348116</v>
      </c>
      <c r="W5" s="8">
        <v>37011391</v>
      </c>
      <c r="X5" s="8">
        <v>29672153</v>
      </c>
      <c r="Y5" s="8">
        <v>7339238</v>
      </c>
      <c r="Z5" s="2">
        <v>24.73</v>
      </c>
      <c r="AA5" s="6">
        <v>38077314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31935</v>
      </c>
      <c r="I6" s="8">
        <v>116246</v>
      </c>
      <c r="J6" s="8">
        <v>148181</v>
      </c>
      <c r="K6" s="8">
        <v>26038</v>
      </c>
      <c r="L6" s="8">
        <v>36467</v>
      </c>
      <c r="M6" s="8">
        <v>4608</v>
      </c>
      <c r="N6" s="8">
        <v>67113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215294</v>
      </c>
      <c r="X6" s="8"/>
      <c r="Y6" s="8">
        <v>215294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80990521</v>
      </c>
      <c r="D7" s="6">
        <v>0</v>
      </c>
      <c r="E7" s="7">
        <v>93339468</v>
      </c>
      <c r="F7" s="8">
        <v>90622224</v>
      </c>
      <c r="G7" s="8">
        <v>3855681</v>
      </c>
      <c r="H7" s="8">
        <v>3519474</v>
      </c>
      <c r="I7" s="8">
        <v>3262205</v>
      </c>
      <c r="J7" s="8">
        <v>10637360</v>
      </c>
      <c r="K7" s="8">
        <v>13329783</v>
      </c>
      <c r="L7" s="8">
        <v>13329261</v>
      </c>
      <c r="M7" s="8">
        <v>6974317</v>
      </c>
      <c r="N7" s="8">
        <v>33633361</v>
      </c>
      <c r="O7" s="8">
        <v>6885093</v>
      </c>
      <c r="P7" s="8">
        <v>7833345</v>
      </c>
      <c r="Q7" s="8">
        <v>7460220</v>
      </c>
      <c r="R7" s="8">
        <v>22178658</v>
      </c>
      <c r="S7" s="8">
        <v>6701663</v>
      </c>
      <c r="T7" s="8">
        <v>6896843</v>
      </c>
      <c r="U7" s="8">
        <v>6896843</v>
      </c>
      <c r="V7" s="8">
        <v>20495349</v>
      </c>
      <c r="W7" s="8">
        <v>86944728</v>
      </c>
      <c r="X7" s="8">
        <v>93339468</v>
      </c>
      <c r="Y7" s="8">
        <v>-6394740</v>
      </c>
      <c r="Z7" s="2">
        <v>-6.85</v>
      </c>
      <c r="AA7" s="6">
        <v>90622224</v>
      </c>
    </row>
    <row r="8" spans="1:27" ht="13.5">
      <c r="A8" s="25" t="s">
        <v>35</v>
      </c>
      <c r="B8" s="24"/>
      <c r="C8" s="6">
        <v>9344699</v>
      </c>
      <c r="D8" s="6">
        <v>0</v>
      </c>
      <c r="E8" s="7">
        <v>15073014</v>
      </c>
      <c r="F8" s="8">
        <v>10529308</v>
      </c>
      <c r="G8" s="8">
        <v>1377165</v>
      </c>
      <c r="H8" s="8">
        <v>1265858</v>
      </c>
      <c r="I8" s="8">
        <v>967440</v>
      </c>
      <c r="J8" s="8">
        <v>3610463</v>
      </c>
      <c r="K8" s="8">
        <v>1216855</v>
      </c>
      <c r="L8" s="8">
        <v>1153443</v>
      </c>
      <c r="M8" s="8">
        <v>884755</v>
      </c>
      <c r="N8" s="8">
        <v>3255053</v>
      </c>
      <c r="O8" s="8">
        <v>1137440</v>
      </c>
      <c r="P8" s="8">
        <v>1012373</v>
      </c>
      <c r="Q8" s="8">
        <v>951899</v>
      </c>
      <c r="R8" s="8">
        <v>3101712</v>
      </c>
      <c r="S8" s="8">
        <v>919575</v>
      </c>
      <c r="T8" s="8">
        <v>954007</v>
      </c>
      <c r="U8" s="8">
        <v>954007</v>
      </c>
      <c r="V8" s="8">
        <v>2827589</v>
      </c>
      <c r="W8" s="8">
        <v>12794817</v>
      </c>
      <c r="X8" s="8">
        <v>15073014</v>
      </c>
      <c r="Y8" s="8">
        <v>-2278197</v>
      </c>
      <c r="Z8" s="2">
        <v>-15.11</v>
      </c>
      <c r="AA8" s="6">
        <v>10529308</v>
      </c>
    </row>
    <row r="9" spans="1:27" ht="13.5">
      <c r="A9" s="25" t="s">
        <v>36</v>
      </c>
      <c r="B9" s="24"/>
      <c r="C9" s="6">
        <v>5742279</v>
      </c>
      <c r="D9" s="6">
        <v>0</v>
      </c>
      <c r="E9" s="7">
        <v>10777779</v>
      </c>
      <c r="F9" s="8">
        <v>9704746</v>
      </c>
      <c r="G9" s="8">
        <v>583511</v>
      </c>
      <c r="H9" s="8">
        <v>536601</v>
      </c>
      <c r="I9" s="8">
        <v>591396</v>
      </c>
      <c r="J9" s="8">
        <v>1711508</v>
      </c>
      <c r="K9" s="8">
        <v>567910</v>
      </c>
      <c r="L9" s="8">
        <v>579224</v>
      </c>
      <c r="M9" s="8">
        <v>625734</v>
      </c>
      <c r="N9" s="8">
        <v>1772868</v>
      </c>
      <c r="O9" s="8">
        <v>581361</v>
      </c>
      <c r="P9" s="8">
        <v>581197</v>
      </c>
      <c r="Q9" s="8">
        <v>558946</v>
      </c>
      <c r="R9" s="8">
        <v>1721504</v>
      </c>
      <c r="S9" s="8">
        <v>582668</v>
      </c>
      <c r="T9" s="8">
        <v>586363</v>
      </c>
      <c r="U9" s="8">
        <v>586363</v>
      </c>
      <c r="V9" s="8">
        <v>1755394</v>
      </c>
      <c r="W9" s="8">
        <v>6961274</v>
      </c>
      <c r="X9" s="8">
        <v>10777779</v>
      </c>
      <c r="Y9" s="8">
        <v>-3816505</v>
      </c>
      <c r="Z9" s="2">
        <v>-35.41</v>
      </c>
      <c r="AA9" s="6">
        <v>9704746</v>
      </c>
    </row>
    <row r="10" spans="1:27" ht="13.5">
      <c r="A10" s="25" t="s">
        <v>37</v>
      </c>
      <c r="B10" s="24"/>
      <c r="C10" s="6">
        <v>7094518</v>
      </c>
      <c r="D10" s="6">
        <v>0</v>
      </c>
      <c r="E10" s="7">
        <v>7599872</v>
      </c>
      <c r="F10" s="26">
        <v>7858307</v>
      </c>
      <c r="G10" s="26">
        <v>642924</v>
      </c>
      <c r="H10" s="26">
        <v>643108</v>
      </c>
      <c r="I10" s="26">
        <v>643130</v>
      </c>
      <c r="J10" s="26">
        <v>1929162</v>
      </c>
      <c r="K10" s="26">
        <v>644991</v>
      </c>
      <c r="L10" s="26">
        <v>631864</v>
      </c>
      <c r="M10" s="26">
        <v>665561</v>
      </c>
      <c r="N10" s="26">
        <v>1942416</v>
      </c>
      <c r="O10" s="26">
        <v>645129</v>
      </c>
      <c r="P10" s="26">
        <v>643750</v>
      </c>
      <c r="Q10" s="26">
        <v>646054</v>
      </c>
      <c r="R10" s="26">
        <v>1934933</v>
      </c>
      <c r="S10" s="26">
        <v>646753</v>
      </c>
      <c r="T10" s="26">
        <v>651191</v>
      </c>
      <c r="U10" s="26">
        <v>651191</v>
      </c>
      <c r="V10" s="26">
        <v>1949135</v>
      </c>
      <c r="W10" s="26">
        <v>7755646</v>
      </c>
      <c r="X10" s="26">
        <v>7599872</v>
      </c>
      <c r="Y10" s="26">
        <v>155774</v>
      </c>
      <c r="Z10" s="27">
        <v>2.05</v>
      </c>
      <c r="AA10" s="28">
        <v>7858307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528131</v>
      </c>
      <c r="D12" s="6">
        <v>0</v>
      </c>
      <c r="E12" s="7">
        <v>979741</v>
      </c>
      <c r="F12" s="8">
        <v>1116611</v>
      </c>
      <c r="G12" s="8">
        <v>26883</v>
      </c>
      <c r="H12" s="8">
        <v>50187</v>
      </c>
      <c r="I12" s="8">
        <v>40533</v>
      </c>
      <c r="J12" s="8">
        <v>117603</v>
      </c>
      <c r="K12" s="8">
        <v>187328</v>
      </c>
      <c r="L12" s="8">
        <v>41312</v>
      </c>
      <c r="M12" s="8">
        <v>49477</v>
      </c>
      <c r="N12" s="8">
        <v>278117</v>
      </c>
      <c r="O12" s="8">
        <v>56304</v>
      </c>
      <c r="P12" s="8">
        <v>49705</v>
      </c>
      <c r="Q12" s="8">
        <v>30303</v>
      </c>
      <c r="R12" s="8">
        <v>136312</v>
      </c>
      <c r="S12" s="8">
        <v>21277</v>
      </c>
      <c r="T12" s="8">
        <v>59398</v>
      </c>
      <c r="U12" s="8">
        <v>59398</v>
      </c>
      <c r="V12" s="8">
        <v>140073</v>
      </c>
      <c r="W12" s="8">
        <v>672105</v>
      </c>
      <c r="X12" s="8">
        <v>979298</v>
      </c>
      <c r="Y12" s="8">
        <v>-307193</v>
      </c>
      <c r="Z12" s="2">
        <v>-31.37</v>
      </c>
      <c r="AA12" s="6">
        <v>1116611</v>
      </c>
    </row>
    <row r="13" spans="1:27" ht="13.5">
      <c r="A13" s="23" t="s">
        <v>40</v>
      </c>
      <c r="B13" s="29"/>
      <c r="C13" s="6">
        <v>2514374</v>
      </c>
      <c r="D13" s="6">
        <v>0</v>
      </c>
      <c r="E13" s="7">
        <v>2800000</v>
      </c>
      <c r="F13" s="8">
        <v>1382342</v>
      </c>
      <c r="G13" s="8">
        <v>143278</v>
      </c>
      <c r="H13" s="8">
        <v>136461</v>
      </c>
      <c r="I13" s="8">
        <v>150660</v>
      </c>
      <c r="J13" s="8">
        <v>430399</v>
      </c>
      <c r="K13" s="8">
        <v>93369</v>
      </c>
      <c r="L13" s="8">
        <v>63193</v>
      </c>
      <c r="M13" s="8">
        <v>104210</v>
      </c>
      <c r="N13" s="8">
        <v>260772</v>
      </c>
      <c r="O13" s="8">
        <v>163801</v>
      </c>
      <c r="P13" s="8">
        <v>124722</v>
      </c>
      <c r="Q13" s="8">
        <v>85180</v>
      </c>
      <c r="R13" s="8">
        <v>373703</v>
      </c>
      <c r="S13" s="8">
        <v>87885</v>
      </c>
      <c r="T13" s="8">
        <v>53724</v>
      </c>
      <c r="U13" s="8">
        <v>53724</v>
      </c>
      <c r="V13" s="8">
        <v>195333</v>
      </c>
      <c r="W13" s="8">
        <v>1260207</v>
      </c>
      <c r="X13" s="8">
        <v>2800000</v>
      </c>
      <c r="Y13" s="8">
        <v>-1539793</v>
      </c>
      <c r="Z13" s="2">
        <v>-54.99</v>
      </c>
      <c r="AA13" s="6">
        <v>1382342</v>
      </c>
    </row>
    <row r="14" spans="1:27" ht="13.5">
      <c r="A14" s="23" t="s">
        <v>41</v>
      </c>
      <c r="B14" s="29"/>
      <c r="C14" s="6">
        <v>2820022</v>
      </c>
      <c r="D14" s="6">
        <v>0</v>
      </c>
      <c r="E14" s="7">
        <v>9000000</v>
      </c>
      <c r="F14" s="8">
        <v>6355792</v>
      </c>
      <c r="G14" s="8">
        <v>724834</v>
      </c>
      <c r="H14" s="8">
        <v>0</v>
      </c>
      <c r="I14" s="8">
        <v>0</v>
      </c>
      <c r="J14" s="8">
        <v>724834</v>
      </c>
      <c r="K14" s="8">
        <v>809282</v>
      </c>
      <c r="L14" s="8">
        <v>805157</v>
      </c>
      <c r="M14" s="8">
        <v>838623</v>
      </c>
      <c r="N14" s="8">
        <v>2453062</v>
      </c>
      <c r="O14" s="8">
        <v>850286</v>
      </c>
      <c r="P14" s="8">
        <v>866602</v>
      </c>
      <c r="Q14" s="8">
        <v>882546</v>
      </c>
      <c r="R14" s="8">
        <v>2599434</v>
      </c>
      <c r="S14" s="8">
        <v>855563</v>
      </c>
      <c r="T14" s="8">
        <v>847598</v>
      </c>
      <c r="U14" s="8">
        <v>847598</v>
      </c>
      <c r="V14" s="8">
        <v>2550759</v>
      </c>
      <c r="W14" s="8">
        <v>8328089</v>
      </c>
      <c r="X14" s="8">
        <v>9000000</v>
      </c>
      <c r="Y14" s="8">
        <v>-671911</v>
      </c>
      <c r="Z14" s="2">
        <v>-7.47</v>
      </c>
      <c r="AA14" s="6">
        <v>6355792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4033691</v>
      </c>
      <c r="D16" s="6">
        <v>0</v>
      </c>
      <c r="E16" s="7">
        <v>139920</v>
      </c>
      <c r="F16" s="8">
        <v>1090175</v>
      </c>
      <c r="G16" s="8">
        <v>26036</v>
      </c>
      <c r="H16" s="8">
        <v>21484</v>
      </c>
      <c r="I16" s="8">
        <v>40500</v>
      </c>
      <c r="J16" s="8">
        <v>88020</v>
      </c>
      <c r="K16" s="8">
        <v>16650</v>
      </c>
      <c r="L16" s="8">
        <v>23624</v>
      </c>
      <c r="M16" s="8">
        <v>36850</v>
      </c>
      <c r="N16" s="8">
        <v>77124</v>
      </c>
      <c r="O16" s="8">
        <v>55700</v>
      </c>
      <c r="P16" s="8">
        <v>36658</v>
      </c>
      <c r="Q16" s="8">
        <v>0</v>
      </c>
      <c r="R16" s="8">
        <v>92358</v>
      </c>
      <c r="S16" s="8">
        <v>20650</v>
      </c>
      <c r="T16" s="8">
        <v>60175</v>
      </c>
      <c r="U16" s="8">
        <v>60175</v>
      </c>
      <c r="V16" s="8">
        <v>141000</v>
      </c>
      <c r="W16" s="8">
        <v>398502</v>
      </c>
      <c r="X16" s="8">
        <v>1310000</v>
      </c>
      <c r="Y16" s="8">
        <v>-911498</v>
      </c>
      <c r="Z16" s="2">
        <v>-69.58</v>
      </c>
      <c r="AA16" s="6">
        <v>1090175</v>
      </c>
    </row>
    <row r="17" spans="1:27" ht="13.5">
      <c r="A17" s="23" t="s">
        <v>44</v>
      </c>
      <c r="B17" s="29"/>
      <c r="C17" s="6">
        <v>41059</v>
      </c>
      <c r="D17" s="6">
        <v>0</v>
      </c>
      <c r="E17" s="7">
        <v>98847</v>
      </c>
      <c r="F17" s="8">
        <v>45370</v>
      </c>
      <c r="G17" s="8">
        <v>0</v>
      </c>
      <c r="H17" s="8">
        <v>0</v>
      </c>
      <c r="I17" s="8">
        <v>0</v>
      </c>
      <c r="J17" s="8">
        <v>0</v>
      </c>
      <c r="K17" s="8">
        <v>476</v>
      </c>
      <c r="L17" s="8">
        <v>15979</v>
      </c>
      <c r="M17" s="8">
        <v>0</v>
      </c>
      <c r="N17" s="8">
        <v>16455</v>
      </c>
      <c r="O17" s="8">
        <v>7405</v>
      </c>
      <c r="P17" s="8">
        <v>1025</v>
      </c>
      <c r="Q17" s="8">
        <v>969</v>
      </c>
      <c r="R17" s="8">
        <v>9399</v>
      </c>
      <c r="S17" s="8">
        <v>0</v>
      </c>
      <c r="T17" s="8">
        <v>22443</v>
      </c>
      <c r="U17" s="8">
        <v>22443</v>
      </c>
      <c r="V17" s="8">
        <v>44886</v>
      </c>
      <c r="W17" s="8">
        <v>70740</v>
      </c>
      <c r="X17" s="8">
        <v>98847</v>
      </c>
      <c r="Y17" s="8">
        <v>-28107</v>
      </c>
      <c r="Z17" s="2">
        <v>-28.43</v>
      </c>
      <c r="AA17" s="6">
        <v>45370</v>
      </c>
    </row>
    <row r="18" spans="1:27" ht="13.5">
      <c r="A18" s="25" t="s">
        <v>45</v>
      </c>
      <c r="B18" s="24"/>
      <c r="C18" s="6">
        <v>7290663</v>
      </c>
      <c r="D18" s="6">
        <v>0</v>
      </c>
      <c r="E18" s="7">
        <v>8632116</v>
      </c>
      <c r="F18" s="8">
        <v>6346946</v>
      </c>
      <c r="G18" s="8">
        <v>0</v>
      </c>
      <c r="H18" s="8">
        <v>0</v>
      </c>
      <c r="I18" s="8">
        <v>0</v>
      </c>
      <c r="J18" s="8">
        <v>0</v>
      </c>
      <c r="K18" s="8">
        <v>1549969</v>
      </c>
      <c r="L18" s="8">
        <v>1549969</v>
      </c>
      <c r="M18" s="8">
        <v>0</v>
      </c>
      <c r="N18" s="8">
        <v>3099938</v>
      </c>
      <c r="O18" s="8">
        <v>1173557</v>
      </c>
      <c r="P18" s="8">
        <v>0</v>
      </c>
      <c r="Q18" s="8">
        <v>754026</v>
      </c>
      <c r="R18" s="8">
        <v>1927583</v>
      </c>
      <c r="S18" s="8">
        <v>903139</v>
      </c>
      <c r="T18" s="8">
        <v>794530</v>
      </c>
      <c r="U18" s="8">
        <v>794530</v>
      </c>
      <c r="V18" s="8">
        <v>2492199</v>
      </c>
      <c r="W18" s="8">
        <v>7519720</v>
      </c>
      <c r="X18" s="8">
        <v>8631485</v>
      </c>
      <c r="Y18" s="8">
        <v>-1111765</v>
      </c>
      <c r="Z18" s="2">
        <v>-12.88</v>
      </c>
      <c r="AA18" s="6">
        <v>6346946</v>
      </c>
    </row>
    <row r="19" spans="1:27" ht="13.5">
      <c r="A19" s="23" t="s">
        <v>46</v>
      </c>
      <c r="B19" s="29"/>
      <c r="C19" s="6">
        <v>115783596</v>
      </c>
      <c r="D19" s="6">
        <v>0</v>
      </c>
      <c r="E19" s="7">
        <v>132752000</v>
      </c>
      <c r="F19" s="8">
        <v>132902000</v>
      </c>
      <c r="G19" s="8">
        <v>51994000</v>
      </c>
      <c r="H19" s="8">
        <v>2107227</v>
      </c>
      <c r="I19" s="8">
        <v>0</v>
      </c>
      <c r="J19" s="8">
        <v>54101227</v>
      </c>
      <c r="K19" s="8">
        <v>0</v>
      </c>
      <c r="L19" s="8">
        <v>43339220</v>
      </c>
      <c r="M19" s="8">
        <v>0</v>
      </c>
      <c r="N19" s="8">
        <v>43339220</v>
      </c>
      <c r="O19" s="8">
        <v>28041</v>
      </c>
      <c r="P19" s="8">
        <v>872000</v>
      </c>
      <c r="Q19" s="8">
        <v>66763</v>
      </c>
      <c r="R19" s="8">
        <v>966804</v>
      </c>
      <c r="S19" s="8">
        <v>16863</v>
      </c>
      <c r="T19" s="8">
        <v>0</v>
      </c>
      <c r="U19" s="8">
        <v>0</v>
      </c>
      <c r="V19" s="8">
        <v>16863</v>
      </c>
      <c r="W19" s="8">
        <v>98424114</v>
      </c>
      <c r="X19" s="8">
        <v>132752000</v>
      </c>
      <c r="Y19" s="8">
        <v>-34327886</v>
      </c>
      <c r="Z19" s="2">
        <v>-25.86</v>
      </c>
      <c r="AA19" s="6">
        <v>132902000</v>
      </c>
    </row>
    <row r="20" spans="1:27" ht="13.5">
      <c r="A20" s="23" t="s">
        <v>47</v>
      </c>
      <c r="B20" s="29"/>
      <c r="C20" s="6">
        <v>13426266</v>
      </c>
      <c r="D20" s="6">
        <v>0</v>
      </c>
      <c r="E20" s="7">
        <v>28935912</v>
      </c>
      <c r="F20" s="26">
        <v>24821400</v>
      </c>
      <c r="G20" s="26">
        <v>5499963</v>
      </c>
      <c r="H20" s="26">
        <v>1216962</v>
      </c>
      <c r="I20" s="26">
        <v>802933</v>
      </c>
      <c r="J20" s="26">
        <v>7519858</v>
      </c>
      <c r="K20" s="26">
        <v>-2832012</v>
      </c>
      <c r="L20" s="26">
        <v>-2832011</v>
      </c>
      <c r="M20" s="26">
        <v>2139467</v>
      </c>
      <c r="N20" s="26">
        <v>-3524556</v>
      </c>
      <c r="O20" s="26">
        <v>396762</v>
      </c>
      <c r="P20" s="26">
        <v>4440078</v>
      </c>
      <c r="Q20" s="26">
        <v>2153599</v>
      </c>
      <c r="R20" s="26">
        <v>6990439</v>
      </c>
      <c r="S20" s="26">
        <v>2342931</v>
      </c>
      <c r="T20" s="26">
        <v>2348810</v>
      </c>
      <c r="U20" s="26">
        <v>2348810</v>
      </c>
      <c r="V20" s="26">
        <v>7040551</v>
      </c>
      <c r="W20" s="26">
        <v>18026292</v>
      </c>
      <c r="X20" s="26">
        <v>27766812</v>
      </c>
      <c r="Y20" s="26">
        <v>-9740520</v>
      </c>
      <c r="Z20" s="27">
        <v>-35.08</v>
      </c>
      <c r="AA20" s="28">
        <v>24821400</v>
      </c>
    </row>
    <row r="21" spans="1:27" ht="13.5">
      <c r="A21" s="23" t="s">
        <v>48</v>
      </c>
      <c r="B21" s="29"/>
      <c r="C21" s="6">
        <v>761179</v>
      </c>
      <c r="D21" s="6">
        <v>0</v>
      </c>
      <c r="E21" s="7">
        <v>2810200</v>
      </c>
      <c r="F21" s="8">
        <v>72000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36000</v>
      </c>
      <c r="N21" s="8">
        <v>36000</v>
      </c>
      <c r="O21" s="8">
        <v>36480</v>
      </c>
      <c r="P21" s="30">
        <v>0</v>
      </c>
      <c r="Q21" s="8">
        <v>0</v>
      </c>
      <c r="R21" s="8">
        <v>36480</v>
      </c>
      <c r="S21" s="8">
        <v>80</v>
      </c>
      <c r="T21" s="8">
        <v>176820</v>
      </c>
      <c r="U21" s="8">
        <v>176820</v>
      </c>
      <c r="V21" s="8">
        <v>353720</v>
      </c>
      <c r="W21" s="30">
        <v>426200</v>
      </c>
      <c r="X21" s="8">
        <v>2810200</v>
      </c>
      <c r="Y21" s="8">
        <v>-2384000</v>
      </c>
      <c r="Z21" s="2">
        <v>-84.83</v>
      </c>
      <c r="AA21" s="6">
        <v>72000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270322675</v>
      </c>
      <c r="D22" s="33">
        <f>SUM(D5:D21)</f>
        <v>0</v>
      </c>
      <c r="E22" s="34">
        <f t="shared" si="0"/>
        <v>342611022</v>
      </c>
      <c r="F22" s="35">
        <f t="shared" si="0"/>
        <v>330924535</v>
      </c>
      <c r="G22" s="35">
        <f t="shared" si="0"/>
        <v>67332820</v>
      </c>
      <c r="H22" s="35">
        <f t="shared" si="0"/>
        <v>11965490</v>
      </c>
      <c r="I22" s="35">
        <f t="shared" si="0"/>
        <v>9073802</v>
      </c>
      <c r="J22" s="35">
        <f t="shared" si="0"/>
        <v>88372112</v>
      </c>
      <c r="K22" s="35">
        <f t="shared" si="0"/>
        <v>19461139</v>
      </c>
      <c r="L22" s="35">
        <f t="shared" si="0"/>
        <v>62594418</v>
      </c>
      <c r="M22" s="35">
        <f t="shared" si="0"/>
        <v>15486246</v>
      </c>
      <c r="N22" s="35">
        <f t="shared" si="0"/>
        <v>97541803</v>
      </c>
      <c r="O22" s="35">
        <f t="shared" si="0"/>
        <v>15108933</v>
      </c>
      <c r="P22" s="35">
        <f t="shared" si="0"/>
        <v>19669442</v>
      </c>
      <c r="Q22" s="35">
        <f t="shared" si="0"/>
        <v>16765862</v>
      </c>
      <c r="R22" s="35">
        <f t="shared" si="0"/>
        <v>51544237</v>
      </c>
      <c r="S22" s="35">
        <f t="shared" si="0"/>
        <v>16367609</v>
      </c>
      <c r="T22" s="35">
        <f t="shared" si="0"/>
        <v>16491679</v>
      </c>
      <c r="U22" s="35">
        <f t="shared" si="0"/>
        <v>16491679</v>
      </c>
      <c r="V22" s="35">
        <f t="shared" si="0"/>
        <v>49350967</v>
      </c>
      <c r="W22" s="35">
        <f t="shared" si="0"/>
        <v>286809119</v>
      </c>
      <c r="X22" s="35">
        <f t="shared" si="0"/>
        <v>342610928</v>
      </c>
      <c r="Y22" s="35">
        <f t="shared" si="0"/>
        <v>-55801809</v>
      </c>
      <c r="Z22" s="36">
        <f>+IF(X22&lt;&gt;0,+(Y22/X22)*100,0)</f>
        <v>-16.2872239148192</v>
      </c>
      <c r="AA22" s="33">
        <f>SUM(AA5:AA21)</f>
        <v>330924535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97763984</v>
      </c>
      <c r="D25" s="6">
        <v>0</v>
      </c>
      <c r="E25" s="7">
        <v>99804548</v>
      </c>
      <c r="F25" s="8">
        <v>95785457</v>
      </c>
      <c r="G25" s="8">
        <v>8569699</v>
      </c>
      <c r="H25" s="8">
        <v>8944802</v>
      </c>
      <c r="I25" s="8">
        <v>8890127</v>
      </c>
      <c r="J25" s="8">
        <v>26404628</v>
      </c>
      <c r="K25" s="8">
        <v>8963426</v>
      </c>
      <c r="L25" s="8">
        <v>8971703</v>
      </c>
      <c r="M25" s="8">
        <v>9564206</v>
      </c>
      <c r="N25" s="8">
        <v>27499335</v>
      </c>
      <c r="O25" s="8">
        <v>9507687</v>
      </c>
      <c r="P25" s="8">
        <v>9214451</v>
      </c>
      <c r="Q25" s="8">
        <v>8884061</v>
      </c>
      <c r="R25" s="8">
        <v>27606199</v>
      </c>
      <c r="S25" s="8">
        <v>9512587</v>
      </c>
      <c r="T25" s="8">
        <v>9041680</v>
      </c>
      <c r="U25" s="8">
        <v>9041680</v>
      </c>
      <c r="V25" s="8">
        <v>27595947</v>
      </c>
      <c r="W25" s="8">
        <v>109106109</v>
      </c>
      <c r="X25" s="8">
        <v>99804548</v>
      </c>
      <c r="Y25" s="8">
        <v>9301561</v>
      </c>
      <c r="Z25" s="2">
        <v>9.32</v>
      </c>
      <c r="AA25" s="6">
        <v>95785457</v>
      </c>
    </row>
    <row r="26" spans="1:27" ht="13.5">
      <c r="A26" s="25" t="s">
        <v>52</v>
      </c>
      <c r="B26" s="24"/>
      <c r="C26" s="6">
        <v>12104386</v>
      </c>
      <c r="D26" s="6">
        <v>0</v>
      </c>
      <c r="E26" s="7">
        <v>9899999</v>
      </c>
      <c r="F26" s="8">
        <v>10726290</v>
      </c>
      <c r="G26" s="8">
        <v>1005905</v>
      </c>
      <c r="H26" s="8">
        <v>1017815</v>
      </c>
      <c r="I26" s="8">
        <v>1061759</v>
      </c>
      <c r="J26" s="8">
        <v>3085479</v>
      </c>
      <c r="K26" s="8">
        <v>1022849</v>
      </c>
      <c r="L26" s="8">
        <v>1044850</v>
      </c>
      <c r="M26" s="8">
        <v>1045048</v>
      </c>
      <c r="N26" s="8">
        <v>3112747</v>
      </c>
      <c r="O26" s="8">
        <v>1025928</v>
      </c>
      <c r="P26" s="8">
        <v>1030286</v>
      </c>
      <c r="Q26" s="8">
        <v>1046004</v>
      </c>
      <c r="R26" s="8">
        <v>3102218</v>
      </c>
      <c r="S26" s="8">
        <v>1518269</v>
      </c>
      <c r="T26" s="8">
        <v>1104050</v>
      </c>
      <c r="U26" s="8">
        <v>1104050</v>
      </c>
      <c r="V26" s="8">
        <v>3726369</v>
      </c>
      <c r="W26" s="8">
        <v>13026813</v>
      </c>
      <c r="X26" s="8">
        <v>9899999</v>
      </c>
      <c r="Y26" s="8">
        <v>3126814</v>
      </c>
      <c r="Z26" s="2">
        <v>31.58</v>
      </c>
      <c r="AA26" s="6">
        <v>10726290</v>
      </c>
    </row>
    <row r="27" spans="1:27" ht="13.5">
      <c r="A27" s="25" t="s">
        <v>53</v>
      </c>
      <c r="B27" s="24"/>
      <c r="C27" s="6">
        <v>19646494</v>
      </c>
      <c r="D27" s="6">
        <v>0</v>
      </c>
      <c r="E27" s="7">
        <v>16358613</v>
      </c>
      <c r="F27" s="8">
        <v>16358613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16358613</v>
      </c>
      <c r="Y27" s="8">
        <v>-16358613</v>
      </c>
      <c r="Z27" s="2">
        <v>-100</v>
      </c>
      <c r="AA27" s="6">
        <v>16358613</v>
      </c>
    </row>
    <row r="28" spans="1:27" ht="13.5">
      <c r="A28" s="25" t="s">
        <v>54</v>
      </c>
      <c r="B28" s="24"/>
      <c r="C28" s="6">
        <v>66971948</v>
      </c>
      <c r="D28" s="6">
        <v>0</v>
      </c>
      <c r="E28" s="7">
        <v>73057708</v>
      </c>
      <c r="F28" s="8">
        <v>73057708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73057708</v>
      </c>
      <c r="Y28" s="8">
        <v>-73057708</v>
      </c>
      <c r="Z28" s="2">
        <v>-100</v>
      </c>
      <c r="AA28" s="6">
        <v>73057708</v>
      </c>
    </row>
    <row r="29" spans="1:27" ht="13.5">
      <c r="A29" s="25" t="s">
        <v>55</v>
      </c>
      <c r="B29" s="24"/>
      <c r="C29" s="6">
        <v>4513684</v>
      </c>
      <c r="D29" s="6">
        <v>0</v>
      </c>
      <c r="E29" s="7">
        <v>929280</v>
      </c>
      <c r="F29" s="8">
        <v>728644</v>
      </c>
      <c r="G29" s="8">
        <v>0</v>
      </c>
      <c r="H29" s="8">
        <v>0</v>
      </c>
      <c r="I29" s="8">
        <v>0</v>
      </c>
      <c r="J29" s="8">
        <v>0</v>
      </c>
      <c r="K29" s="8">
        <v>200636</v>
      </c>
      <c r="L29" s="8">
        <v>0</v>
      </c>
      <c r="M29" s="8">
        <v>0</v>
      </c>
      <c r="N29" s="8">
        <v>200636</v>
      </c>
      <c r="O29" s="8">
        <v>233643</v>
      </c>
      <c r="P29" s="8">
        <v>0</v>
      </c>
      <c r="Q29" s="8">
        <v>2024</v>
      </c>
      <c r="R29" s="8">
        <v>235667</v>
      </c>
      <c r="S29" s="8">
        <v>0</v>
      </c>
      <c r="T29" s="8">
        <v>11890</v>
      </c>
      <c r="U29" s="8">
        <v>11890</v>
      </c>
      <c r="V29" s="8">
        <v>23780</v>
      </c>
      <c r="W29" s="8">
        <v>460083</v>
      </c>
      <c r="X29" s="8">
        <v>929280</v>
      </c>
      <c r="Y29" s="8">
        <v>-469197</v>
      </c>
      <c r="Z29" s="2">
        <v>-50.49</v>
      </c>
      <c r="AA29" s="6">
        <v>728644</v>
      </c>
    </row>
    <row r="30" spans="1:27" ht="13.5">
      <c r="A30" s="25" t="s">
        <v>56</v>
      </c>
      <c r="B30" s="24"/>
      <c r="C30" s="6">
        <v>76580731</v>
      </c>
      <c r="D30" s="6">
        <v>0</v>
      </c>
      <c r="E30" s="7">
        <v>80923864</v>
      </c>
      <c r="F30" s="8">
        <v>82373864</v>
      </c>
      <c r="G30" s="8">
        <v>90019</v>
      </c>
      <c r="H30" s="8">
        <v>13433303</v>
      </c>
      <c r="I30" s="8">
        <v>11781</v>
      </c>
      <c r="J30" s="8">
        <v>13535103</v>
      </c>
      <c r="K30" s="8">
        <v>6101202</v>
      </c>
      <c r="L30" s="8">
        <v>6948998</v>
      </c>
      <c r="M30" s="8">
        <v>11000000</v>
      </c>
      <c r="N30" s="8">
        <v>24050200</v>
      </c>
      <c r="O30" s="8">
        <v>3511500</v>
      </c>
      <c r="P30" s="8">
        <v>3434362</v>
      </c>
      <c r="Q30" s="8">
        <v>3815142</v>
      </c>
      <c r="R30" s="8">
        <v>10761004</v>
      </c>
      <c r="S30" s="8">
        <v>58391</v>
      </c>
      <c r="T30" s="8">
        <v>1341201</v>
      </c>
      <c r="U30" s="8">
        <v>1341201</v>
      </c>
      <c r="V30" s="8">
        <v>2740793</v>
      </c>
      <c r="W30" s="8">
        <v>51087100</v>
      </c>
      <c r="X30" s="8">
        <v>80923864</v>
      </c>
      <c r="Y30" s="8">
        <v>-29836764</v>
      </c>
      <c r="Z30" s="2">
        <v>-36.87</v>
      </c>
      <c r="AA30" s="6">
        <v>82373864</v>
      </c>
    </row>
    <row r="31" spans="1:27" ht="13.5">
      <c r="A31" s="25" t="s">
        <v>57</v>
      </c>
      <c r="B31" s="24"/>
      <c r="C31" s="6">
        <v>24389114</v>
      </c>
      <c r="D31" s="6">
        <v>0</v>
      </c>
      <c r="E31" s="7">
        <v>26432069</v>
      </c>
      <c r="F31" s="8">
        <v>18194946</v>
      </c>
      <c r="G31" s="8">
        <v>1070391</v>
      </c>
      <c r="H31" s="8">
        <v>574429</v>
      </c>
      <c r="I31" s="8">
        <v>970561</v>
      </c>
      <c r="J31" s="8">
        <v>2615381</v>
      </c>
      <c r="K31" s="8">
        <v>1060096</v>
      </c>
      <c r="L31" s="8">
        <v>778181</v>
      </c>
      <c r="M31" s="8">
        <v>1599581</v>
      </c>
      <c r="N31" s="8">
        <v>3437858</v>
      </c>
      <c r="O31" s="8">
        <v>998773</v>
      </c>
      <c r="P31" s="8">
        <v>1147090</v>
      </c>
      <c r="Q31" s="8">
        <v>2283939</v>
      </c>
      <c r="R31" s="8">
        <v>4429802</v>
      </c>
      <c r="S31" s="8">
        <v>1101767</v>
      </c>
      <c r="T31" s="8">
        <v>643930</v>
      </c>
      <c r="U31" s="8">
        <v>643930</v>
      </c>
      <c r="V31" s="8">
        <v>2389627</v>
      </c>
      <c r="W31" s="8">
        <v>12872668</v>
      </c>
      <c r="X31" s="8">
        <v>26432069</v>
      </c>
      <c r="Y31" s="8">
        <v>-13559401</v>
      </c>
      <c r="Z31" s="2">
        <v>-51.3</v>
      </c>
      <c r="AA31" s="6">
        <v>18194946</v>
      </c>
    </row>
    <row r="32" spans="1:27" ht="13.5">
      <c r="A32" s="25" t="s">
        <v>58</v>
      </c>
      <c r="B32" s="24"/>
      <c r="C32" s="6">
        <v>26120253</v>
      </c>
      <c r="D32" s="6">
        <v>0</v>
      </c>
      <c r="E32" s="7">
        <v>25753122</v>
      </c>
      <c r="F32" s="8">
        <v>23952924</v>
      </c>
      <c r="G32" s="8">
        <v>332436</v>
      </c>
      <c r="H32" s="8">
        <v>2448760</v>
      </c>
      <c r="I32" s="8">
        <v>2469156</v>
      </c>
      <c r="J32" s="8">
        <v>5250352</v>
      </c>
      <c r="K32" s="8">
        <v>2329393</v>
      </c>
      <c r="L32" s="8">
        <v>2183509</v>
      </c>
      <c r="M32" s="8">
        <v>3038955</v>
      </c>
      <c r="N32" s="8">
        <v>7551857</v>
      </c>
      <c r="O32" s="8">
        <v>3026054</v>
      </c>
      <c r="P32" s="8">
        <v>2122148</v>
      </c>
      <c r="Q32" s="8">
        <v>823127</v>
      </c>
      <c r="R32" s="8">
        <v>5971329</v>
      </c>
      <c r="S32" s="8">
        <v>1140215</v>
      </c>
      <c r="T32" s="8">
        <v>449053</v>
      </c>
      <c r="U32" s="8">
        <v>449053</v>
      </c>
      <c r="V32" s="8">
        <v>2038321</v>
      </c>
      <c r="W32" s="8">
        <v>20811859</v>
      </c>
      <c r="X32" s="8">
        <v>25752634</v>
      </c>
      <c r="Y32" s="8">
        <v>-4940775</v>
      </c>
      <c r="Z32" s="2">
        <v>-19.19</v>
      </c>
      <c r="AA32" s="6">
        <v>23952924</v>
      </c>
    </row>
    <row r="33" spans="1:27" ht="13.5">
      <c r="A33" s="25" t="s">
        <v>59</v>
      </c>
      <c r="B33" s="24"/>
      <c r="C33" s="6">
        <v>3875969</v>
      </c>
      <c r="D33" s="6">
        <v>0</v>
      </c>
      <c r="E33" s="7">
        <v>12872024</v>
      </c>
      <c r="F33" s="8">
        <v>12872024</v>
      </c>
      <c r="G33" s="8">
        <v>268303</v>
      </c>
      <c r="H33" s="8">
        <v>291556</v>
      </c>
      <c r="I33" s="8">
        <v>693769</v>
      </c>
      <c r="J33" s="8">
        <v>1253628</v>
      </c>
      <c r="K33" s="8">
        <v>1231277</v>
      </c>
      <c r="L33" s="8">
        <v>392844</v>
      </c>
      <c r="M33" s="8">
        <v>434836</v>
      </c>
      <c r="N33" s="8">
        <v>2058957</v>
      </c>
      <c r="O33" s="8">
        <v>673233</v>
      </c>
      <c r="P33" s="8">
        <v>1346074</v>
      </c>
      <c r="Q33" s="8">
        <v>874036</v>
      </c>
      <c r="R33" s="8">
        <v>2893343</v>
      </c>
      <c r="S33" s="8">
        <v>811423</v>
      </c>
      <c r="T33" s="8">
        <v>230137</v>
      </c>
      <c r="U33" s="8">
        <v>230137</v>
      </c>
      <c r="V33" s="8">
        <v>1271697</v>
      </c>
      <c r="W33" s="8">
        <v>7477625</v>
      </c>
      <c r="X33" s="8">
        <v>12872024</v>
      </c>
      <c r="Y33" s="8">
        <v>-5394399</v>
      </c>
      <c r="Z33" s="2">
        <v>-41.91</v>
      </c>
      <c r="AA33" s="6">
        <v>12872024</v>
      </c>
    </row>
    <row r="34" spans="1:27" ht="13.5">
      <c r="A34" s="25" t="s">
        <v>60</v>
      </c>
      <c r="B34" s="24"/>
      <c r="C34" s="6">
        <v>55861383</v>
      </c>
      <c r="D34" s="6">
        <v>0</v>
      </c>
      <c r="E34" s="7">
        <v>69604545</v>
      </c>
      <c r="F34" s="8">
        <v>69903241</v>
      </c>
      <c r="G34" s="8">
        <v>4371180</v>
      </c>
      <c r="H34" s="8">
        <v>2382695</v>
      </c>
      <c r="I34" s="8">
        <v>4556658</v>
      </c>
      <c r="J34" s="8">
        <v>11310533</v>
      </c>
      <c r="K34" s="8">
        <v>2485873</v>
      </c>
      <c r="L34" s="8">
        <v>4189843</v>
      </c>
      <c r="M34" s="8">
        <v>4936305</v>
      </c>
      <c r="N34" s="8">
        <v>11612021</v>
      </c>
      <c r="O34" s="8">
        <v>3257407</v>
      </c>
      <c r="P34" s="8">
        <v>4572384</v>
      </c>
      <c r="Q34" s="8">
        <v>5297722</v>
      </c>
      <c r="R34" s="8">
        <v>13127513</v>
      </c>
      <c r="S34" s="8">
        <v>4293293</v>
      </c>
      <c r="T34" s="8">
        <v>5042890</v>
      </c>
      <c r="U34" s="8">
        <v>5042890</v>
      </c>
      <c r="V34" s="8">
        <v>14379073</v>
      </c>
      <c r="W34" s="8">
        <v>50429140</v>
      </c>
      <c r="X34" s="8">
        <v>69604544</v>
      </c>
      <c r="Y34" s="8">
        <v>-19175404</v>
      </c>
      <c r="Z34" s="2">
        <v>-27.55</v>
      </c>
      <c r="AA34" s="6">
        <v>69903241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387827946</v>
      </c>
      <c r="D36" s="33">
        <f>SUM(D25:D35)</f>
        <v>0</v>
      </c>
      <c r="E36" s="34">
        <f t="shared" si="1"/>
        <v>415635772</v>
      </c>
      <c r="F36" s="35">
        <f t="shared" si="1"/>
        <v>403953711</v>
      </c>
      <c r="G36" s="35">
        <f t="shared" si="1"/>
        <v>15707933</v>
      </c>
      <c r="H36" s="35">
        <f t="shared" si="1"/>
        <v>29093360</v>
      </c>
      <c r="I36" s="35">
        <f t="shared" si="1"/>
        <v>18653811</v>
      </c>
      <c r="J36" s="35">
        <f t="shared" si="1"/>
        <v>63455104</v>
      </c>
      <c r="K36" s="35">
        <f t="shared" si="1"/>
        <v>23394752</v>
      </c>
      <c r="L36" s="35">
        <f t="shared" si="1"/>
        <v>24509928</v>
      </c>
      <c r="M36" s="35">
        <f t="shared" si="1"/>
        <v>31618931</v>
      </c>
      <c r="N36" s="35">
        <f t="shared" si="1"/>
        <v>79523611</v>
      </c>
      <c r="O36" s="35">
        <f t="shared" si="1"/>
        <v>22234225</v>
      </c>
      <c r="P36" s="35">
        <f t="shared" si="1"/>
        <v>22866795</v>
      </c>
      <c r="Q36" s="35">
        <f t="shared" si="1"/>
        <v>23026055</v>
      </c>
      <c r="R36" s="35">
        <f t="shared" si="1"/>
        <v>68127075</v>
      </c>
      <c r="S36" s="35">
        <f t="shared" si="1"/>
        <v>18435945</v>
      </c>
      <c r="T36" s="35">
        <f t="shared" si="1"/>
        <v>17864831</v>
      </c>
      <c r="U36" s="35">
        <f t="shared" si="1"/>
        <v>17864831</v>
      </c>
      <c r="V36" s="35">
        <f t="shared" si="1"/>
        <v>54165607</v>
      </c>
      <c r="W36" s="35">
        <f t="shared" si="1"/>
        <v>265271397</v>
      </c>
      <c r="X36" s="35">
        <f t="shared" si="1"/>
        <v>415635283</v>
      </c>
      <c r="Y36" s="35">
        <f t="shared" si="1"/>
        <v>-150363886</v>
      </c>
      <c r="Z36" s="36">
        <f>+IF(X36&lt;&gt;0,+(Y36/X36)*100,0)</f>
        <v>-36.17688202856445</v>
      </c>
      <c r="AA36" s="33">
        <f>SUM(AA25:AA35)</f>
        <v>403953711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-117505271</v>
      </c>
      <c r="D38" s="46">
        <f>+D22-D36</f>
        <v>0</v>
      </c>
      <c r="E38" s="47">
        <f t="shared" si="2"/>
        <v>-73024750</v>
      </c>
      <c r="F38" s="48">
        <f t="shared" si="2"/>
        <v>-73029176</v>
      </c>
      <c r="G38" s="48">
        <f t="shared" si="2"/>
        <v>51624887</v>
      </c>
      <c r="H38" s="48">
        <f t="shared" si="2"/>
        <v>-17127870</v>
      </c>
      <c r="I38" s="48">
        <f t="shared" si="2"/>
        <v>-9580009</v>
      </c>
      <c r="J38" s="48">
        <f t="shared" si="2"/>
        <v>24917008</v>
      </c>
      <c r="K38" s="48">
        <f t="shared" si="2"/>
        <v>-3933613</v>
      </c>
      <c r="L38" s="48">
        <f t="shared" si="2"/>
        <v>38084490</v>
      </c>
      <c r="M38" s="48">
        <f t="shared" si="2"/>
        <v>-16132685</v>
      </c>
      <c r="N38" s="48">
        <f t="shared" si="2"/>
        <v>18018192</v>
      </c>
      <c r="O38" s="48">
        <f t="shared" si="2"/>
        <v>-7125292</v>
      </c>
      <c r="P38" s="48">
        <f t="shared" si="2"/>
        <v>-3197353</v>
      </c>
      <c r="Q38" s="48">
        <f t="shared" si="2"/>
        <v>-6260193</v>
      </c>
      <c r="R38" s="48">
        <f t="shared" si="2"/>
        <v>-16582838</v>
      </c>
      <c r="S38" s="48">
        <f t="shared" si="2"/>
        <v>-2068336</v>
      </c>
      <c r="T38" s="48">
        <f t="shared" si="2"/>
        <v>-1373152</v>
      </c>
      <c r="U38" s="48">
        <f t="shared" si="2"/>
        <v>-1373152</v>
      </c>
      <c r="V38" s="48">
        <f t="shared" si="2"/>
        <v>-4814640</v>
      </c>
      <c r="W38" s="48">
        <f t="shared" si="2"/>
        <v>21537722</v>
      </c>
      <c r="X38" s="48">
        <f>IF(F22=F36,0,X22-X36)</f>
        <v>-73024355</v>
      </c>
      <c r="Y38" s="48">
        <f t="shared" si="2"/>
        <v>94562077</v>
      </c>
      <c r="Z38" s="49">
        <f>+IF(X38&lt;&gt;0,+(Y38/X38)*100,0)</f>
        <v>-129.49388871699037</v>
      </c>
      <c r="AA38" s="46">
        <f>+AA22-AA36</f>
        <v>-73029176</v>
      </c>
    </row>
    <row r="39" spans="1:27" ht="13.5">
      <c r="A39" s="23" t="s">
        <v>64</v>
      </c>
      <c r="B39" s="29"/>
      <c r="C39" s="6">
        <v>102971855</v>
      </c>
      <c r="D39" s="6">
        <v>0</v>
      </c>
      <c r="E39" s="7">
        <v>77765000</v>
      </c>
      <c r="F39" s="8">
        <v>81376325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31667000</v>
      </c>
      <c r="N39" s="8">
        <v>31667000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31667000</v>
      </c>
      <c r="X39" s="8">
        <v>77765000</v>
      </c>
      <c r="Y39" s="8">
        <v>-46098000</v>
      </c>
      <c r="Z39" s="2">
        <v>-59.28</v>
      </c>
      <c r="AA39" s="6">
        <v>81376325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-14533416</v>
      </c>
      <c r="D42" s="55">
        <f>SUM(D38:D41)</f>
        <v>0</v>
      </c>
      <c r="E42" s="56">
        <f t="shared" si="3"/>
        <v>4740250</v>
      </c>
      <c r="F42" s="57">
        <f t="shared" si="3"/>
        <v>8347149</v>
      </c>
      <c r="G42" s="57">
        <f t="shared" si="3"/>
        <v>51624887</v>
      </c>
      <c r="H42" s="57">
        <f t="shared" si="3"/>
        <v>-17127870</v>
      </c>
      <c r="I42" s="57">
        <f t="shared" si="3"/>
        <v>-9580009</v>
      </c>
      <c r="J42" s="57">
        <f t="shared" si="3"/>
        <v>24917008</v>
      </c>
      <c r="K42" s="57">
        <f t="shared" si="3"/>
        <v>-3933613</v>
      </c>
      <c r="L42" s="57">
        <f t="shared" si="3"/>
        <v>38084490</v>
      </c>
      <c r="M42" s="57">
        <f t="shared" si="3"/>
        <v>15534315</v>
      </c>
      <c r="N42" s="57">
        <f t="shared" si="3"/>
        <v>49685192</v>
      </c>
      <c r="O42" s="57">
        <f t="shared" si="3"/>
        <v>-7125292</v>
      </c>
      <c r="P42" s="57">
        <f t="shared" si="3"/>
        <v>-3197353</v>
      </c>
      <c r="Q42" s="57">
        <f t="shared" si="3"/>
        <v>-6260193</v>
      </c>
      <c r="R42" s="57">
        <f t="shared" si="3"/>
        <v>-16582838</v>
      </c>
      <c r="S42" s="57">
        <f t="shared" si="3"/>
        <v>-2068336</v>
      </c>
      <c r="T42" s="57">
        <f t="shared" si="3"/>
        <v>-1373152</v>
      </c>
      <c r="U42" s="57">
        <f t="shared" si="3"/>
        <v>-1373152</v>
      </c>
      <c r="V42" s="57">
        <f t="shared" si="3"/>
        <v>-4814640</v>
      </c>
      <c r="W42" s="57">
        <f t="shared" si="3"/>
        <v>53204722</v>
      </c>
      <c r="X42" s="57">
        <f t="shared" si="3"/>
        <v>4740645</v>
      </c>
      <c r="Y42" s="57">
        <f t="shared" si="3"/>
        <v>48464077</v>
      </c>
      <c r="Z42" s="58">
        <f>+IF(X42&lt;&gt;0,+(Y42/X42)*100,0)</f>
        <v>1022.3097700840286</v>
      </c>
      <c r="AA42" s="55">
        <f>SUM(AA38:AA41)</f>
        <v>8347149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-14533416</v>
      </c>
      <c r="D44" s="63">
        <f>+D42-D43</f>
        <v>0</v>
      </c>
      <c r="E44" s="64">
        <f t="shared" si="4"/>
        <v>4740250</v>
      </c>
      <c r="F44" s="65">
        <f t="shared" si="4"/>
        <v>8347149</v>
      </c>
      <c r="G44" s="65">
        <f t="shared" si="4"/>
        <v>51624887</v>
      </c>
      <c r="H44" s="65">
        <f t="shared" si="4"/>
        <v>-17127870</v>
      </c>
      <c r="I44" s="65">
        <f t="shared" si="4"/>
        <v>-9580009</v>
      </c>
      <c r="J44" s="65">
        <f t="shared" si="4"/>
        <v>24917008</v>
      </c>
      <c r="K44" s="65">
        <f t="shared" si="4"/>
        <v>-3933613</v>
      </c>
      <c r="L44" s="65">
        <f t="shared" si="4"/>
        <v>38084490</v>
      </c>
      <c r="M44" s="65">
        <f t="shared" si="4"/>
        <v>15534315</v>
      </c>
      <c r="N44" s="65">
        <f t="shared" si="4"/>
        <v>49685192</v>
      </c>
      <c r="O44" s="65">
        <f t="shared" si="4"/>
        <v>-7125292</v>
      </c>
      <c r="P44" s="65">
        <f t="shared" si="4"/>
        <v>-3197353</v>
      </c>
      <c r="Q44" s="65">
        <f t="shared" si="4"/>
        <v>-6260193</v>
      </c>
      <c r="R44" s="65">
        <f t="shared" si="4"/>
        <v>-16582838</v>
      </c>
      <c r="S44" s="65">
        <f t="shared" si="4"/>
        <v>-2068336</v>
      </c>
      <c r="T44" s="65">
        <f t="shared" si="4"/>
        <v>-1373152</v>
      </c>
      <c r="U44" s="65">
        <f t="shared" si="4"/>
        <v>-1373152</v>
      </c>
      <c r="V44" s="65">
        <f t="shared" si="4"/>
        <v>-4814640</v>
      </c>
      <c r="W44" s="65">
        <f t="shared" si="4"/>
        <v>53204722</v>
      </c>
      <c r="X44" s="65">
        <f t="shared" si="4"/>
        <v>4740645</v>
      </c>
      <c r="Y44" s="65">
        <f t="shared" si="4"/>
        <v>48464077</v>
      </c>
      <c r="Z44" s="66">
        <f>+IF(X44&lt;&gt;0,+(Y44/X44)*100,0)</f>
        <v>1022.3097700840286</v>
      </c>
      <c r="AA44" s="63">
        <f>+AA42-AA43</f>
        <v>8347149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-14533416</v>
      </c>
      <c r="D46" s="55">
        <f>SUM(D44:D45)</f>
        <v>0</v>
      </c>
      <c r="E46" s="56">
        <f t="shared" si="5"/>
        <v>4740250</v>
      </c>
      <c r="F46" s="57">
        <f t="shared" si="5"/>
        <v>8347149</v>
      </c>
      <c r="G46" s="57">
        <f t="shared" si="5"/>
        <v>51624887</v>
      </c>
      <c r="H46" s="57">
        <f t="shared" si="5"/>
        <v>-17127870</v>
      </c>
      <c r="I46" s="57">
        <f t="shared" si="5"/>
        <v>-9580009</v>
      </c>
      <c r="J46" s="57">
        <f t="shared" si="5"/>
        <v>24917008</v>
      </c>
      <c r="K46" s="57">
        <f t="shared" si="5"/>
        <v>-3933613</v>
      </c>
      <c r="L46" s="57">
        <f t="shared" si="5"/>
        <v>38084490</v>
      </c>
      <c r="M46" s="57">
        <f t="shared" si="5"/>
        <v>15534315</v>
      </c>
      <c r="N46" s="57">
        <f t="shared" si="5"/>
        <v>49685192</v>
      </c>
      <c r="O46" s="57">
        <f t="shared" si="5"/>
        <v>-7125292</v>
      </c>
      <c r="P46" s="57">
        <f t="shared" si="5"/>
        <v>-3197353</v>
      </c>
      <c r="Q46" s="57">
        <f t="shared" si="5"/>
        <v>-6260193</v>
      </c>
      <c r="R46" s="57">
        <f t="shared" si="5"/>
        <v>-16582838</v>
      </c>
      <c r="S46" s="57">
        <f t="shared" si="5"/>
        <v>-2068336</v>
      </c>
      <c r="T46" s="57">
        <f t="shared" si="5"/>
        <v>-1373152</v>
      </c>
      <c r="U46" s="57">
        <f t="shared" si="5"/>
        <v>-1373152</v>
      </c>
      <c r="V46" s="57">
        <f t="shared" si="5"/>
        <v>-4814640</v>
      </c>
      <c r="W46" s="57">
        <f t="shared" si="5"/>
        <v>53204722</v>
      </c>
      <c r="X46" s="57">
        <f t="shared" si="5"/>
        <v>4740645</v>
      </c>
      <c r="Y46" s="57">
        <f t="shared" si="5"/>
        <v>48464077</v>
      </c>
      <c r="Z46" s="58">
        <f>+IF(X46&lt;&gt;0,+(Y46/X46)*100,0)</f>
        <v>1022.3097700840286</v>
      </c>
      <c r="AA46" s="55">
        <f>SUM(AA44:AA45)</f>
        <v>8347149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-14533416</v>
      </c>
      <c r="D48" s="71">
        <f>SUM(D46:D47)</f>
        <v>0</v>
      </c>
      <c r="E48" s="72">
        <f t="shared" si="6"/>
        <v>4740250</v>
      </c>
      <c r="F48" s="73">
        <f t="shared" si="6"/>
        <v>8347149</v>
      </c>
      <c r="G48" s="73">
        <f t="shared" si="6"/>
        <v>51624887</v>
      </c>
      <c r="H48" s="74">
        <f t="shared" si="6"/>
        <v>-17127870</v>
      </c>
      <c r="I48" s="74">
        <f t="shared" si="6"/>
        <v>-9580009</v>
      </c>
      <c r="J48" s="74">
        <f t="shared" si="6"/>
        <v>24917008</v>
      </c>
      <c r="K48" s="74">
        <f t="shared" si="6"/>
        <v>-3933613</v>
      </c>
      <c r="L48" s="74">
        <f t="shared" si="6"/>
        <v>38084490</v>
      </c>
      <c r="M48" s="73">
        <f t="shared" si="6"/>
        <v>15534315</v>
      </c>
      <c r="N48" s="73">
        <f t="shared" si="6"/>
        <v>49685192</v>
      </c>
      <c r="O48" s="74">
        <f t="shared" si="6"/>
        <v>-7125292</v>
      </c>
      <c r="P48" s="74">
        <f t="shared" si="6"/>
        <v>-3197353</v>
      </c>
      <c r="Q48" s="74">
        <f t="shared" si="6"/>
        <v>-6260193</v>
      </c>
      <c r="R48" s="74">
        <f t="shared" si="6"/>
        <v>-16582838</v>
      </c>
      <c r="S48" s="74">
        <f t="shared" si="6"/>
        <v>-2068336</v>
      </c>
      <c r="T48" s="73">
        <f t="shared" si="6"/>
        <v>-1373152</v>
      </c>
      <c r="U48" s="73">
        <f t="shared" si="6"/>
        <v>-1373152</v>
      </c>
      <c r="V48" s="74">
        <f t="shared" si="6"/>
        <v>-4814640</v>
      </c>
      <c r="W48" s="74">
        <f t="shared" si="6"/>
        <v>53204722</v>
      </c>
      <c r="X48" s="74">
        <f t="shared" si="6"/>
        <v>4740645</v>
      </c>
      <c r="Y48" s="74">
        <f t="shared" si="6"/>
        <v>48464077</v>
      </c>
      <c r="Z48" s="75">
        <f>+IF(X48&lt;&gt;0,+(Y48/X48)*100,0)</f>
        <v>1022.3097700840286</v>
      </c>
      <c r="AA48" s="76">
        <f>SUM(AA46:AA47)</f>
        <v>8347149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62516946</v>
      </c>
      <c r="D5" s="6">
        <v>0</v>
      </c>
      <c r="E5" s="7">
        <v>66131310</v>
      </c>
      <c r="F5" s="8">
        <v>66735152</v>
      </c>
      <c r="G5" s="8">
        <v>5504797</v>
      </c>
      <c r="H5" s="8">
        <v>5665659</v>
      </c>
      <c r="I5" s="8">
        <v>5463437</v>
      </c>
      <c r="J5" s="8">
        <v>16633893</v>
      </c>
      <c r="K5" s="8">
        <v>5462138</v>
      </c>
      <c r="L5" s="8">
        <v>5541060</v>
      </c>
      <c r="M5" s="8">
        <v>5541045</v>
      </c>
      <c r="N5" s="8">
        <v>16544243</v>
      </c>
      <c r="O5" s="8">
        <v>5558742</v>
      </c>
      <c r="P5" s="8">
        <v>5551178</v>
      </c>
      <c r="Q5" s="8">
        <v>5548124</v>
      </c>
      <c r="R5" s="8">
        <v>16658044</v>
      </c>
      <c r="S5" s="8">
        <v>5560497</v>
      </c>
      <c r="T5" s="8">
        <v>5775355</v>
      </c>
      <c r="U5" s="8">
        <v>5559470</v>
      </c>
      <c r="V5" s="8">
        <v>16895322</v>
      </c>
      <c r="W5" s="8">
        <v>66731502</v>
      </c>
      <c r="X5" s="8">
        <v>66131314</v>
      </c>
      <c r="Y5" s="8">
        <v>600188</v>
      </c>
      <c r="Z5" s="2">
        <v>0.91</v>
      </c>
      <c r="AA5" s="6">
        <v>66735152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162539484</v>
      </c>
      <c r="D7" s="6">
        <v>0</v>
      </c>
      <c r="E7" s="7">
        <v>177150157</v>
      </c>
      <c r="F7" s="8">
        <v>182413754</v>
      </c>
      <c r="G7" s="8">
        <v>16352418</v>
      </c>
      <c r="H7" s="8">
        <v>15695539</v>
      </c>
      <c r="I7" s="8">
        <v>16190564</v>
      </c>
      <c r="J7" s="8">
        <v>48238521</v>
      </c>
      <c r="K7" s="8">
        <v>14844099</v>
      </c>
      <c r="L7" s="8">
        <v>13499262</v>
      </c>
      <c r="M7" s="8">
        <v>14624994</v>
      </c>
      <c r="N7" s="8">
        <v>42968355</v>
      </c>
      <c r="O7" s="8">
        <v>13925907</v>
      </c>
      <c r="P7" s="8">
        <v>12732573</v>
      </c>
      <c r="Q7" s="8">
        <v>13555414</v>
      </c>
      <c r="R7" s="8">
        <v>40213894</v>
      </c>
      <c r="S7" s="8">
        <v>13099510</v>
      </c>
      <c r="T7" s="8">
        <v>13650404</v>
      </c>
      <c r="U7" s="8">
        <v>15326321</v>
      </c>
      <c r="V7" s="8">
        <v>42076235</v>
      </c>
      <c r="W7" s="8">
        <v>173497005</v>
      </c>
      <c r="X7" s="8">
        <v>178761010</v>
      </c>
      <c r="Y7" s="8">
        <v>-5264005</v>
      </c>
      <c r="Z7" s="2">
        <v>-2.94</v>
      </c>
      <c r="AA7" s="6">
        <v>182413754</v>
      </c>
    </row>
    <row r="8" spans="1:27" ht="13.5">
      <c r="A8" s="25" t="s">
        <v>35</v>
      </c>
      <c r="B8" s="24"/>
      <c r="C8" s="6">
        <v>24514594</v>
      </c>
      <c r="D8" s="6">
        <v>0</v>
      </c>
      <c r="E8" s="7">
        <v>25213589</v>
      </c>
      <c r="F8" s="8">
        <v>36112156</v>
      </c>
      <c r="G8" s="8">
        <v>2684277</v>
      </c>
      <c r="H8" s="8">
        <v>2968151</v>
      </c>
      <c r="I8" s="8">
        <v>2272437</v>
      </c>
      <c r="J8" s="8">
        <v>7924865</v>
      </c>
      <c r="K8" s="8">
        <v>2507257</v>
      </c>
      <c r="L8" s="8">
        <v>2205685</v>
      </c>
      <c r="M8" s="8">
        <v>5420418</v>
      </c>
      <c r="N8" s="8">
        <v>10133360</v>
      </c>
      <c r="O8" s="8">
        <v>5939675</v>
      </c>
      <c r="P8" s="8">
        <v>-2478594</v>
      </c>
      <c r="Q8" s="8">
        <v>2460494</v>
      </c>
      <c r="R8" s="8">
        <v>5921575</v>
      </c>
      <c r="S8" s="8">
        <v>2325216</v>
      </c>
      <c r="T8" s="8">
        <v>8690456</v>
      </c>
      <c r="U8" s="8">
        <v>-3274998</v>
      </c>
      <c r="V8" s="8">
        <v>7740674</v>
      </c>
      <c r="W8" s="8">
        <v>31720474</v>
      </c>
      <c r="X8" s="8">
        <v>36302558</v>
      </c>
      <c r="Y8" s="8">
        <v>-4582084</v>
      </c>
      <c r="Z8" s="2">
        <v>-12.62</v>
      </c>
      <c r="AA8" s="6">
        <v>36112156</v>
      </c>
    </row>
    <row r="9" spans="1:27" ht="13.5">
      <c r="A9" s="25" t="s">
        <v>36</v>
      </c>
      <c r="B9" s="24"/>
      <c r="C9" s="6">
        <v>17124312</v>
      </c>
      <c r="D9" s="6">
        <v>0</v>
      </c>
      <c r="E9" s="7">
        <v>37583881</v>
      </c>
      <c r="F9" s="8">
        <v>20274038</v>
      </c>
      <c r="G9" s="8">
        <v>2194020</v>
      </c>
      <c r="H9" s="8">
        <v>1603067</v>
      </c>
      <c r="I9" s="8">
        <v>1589393</v>
      </c>
      <c r="J9" s="8">
        <v>5386480</v>
      </c>
      <c r="K9" s="8">
        <v>1592518</v>
      </c>
      <c r="L9" s="8">
        <v>1594745</v>
      </c>
      <c r="M9" s="8">
        <v>1563075</v>
      </c>
      <c r="N9" s="8">
        <v>4750338</v>
      </c>
      <c r="O9" s="8">
        <v>1628021</v>
      </c>
      <c r="P9" s="8">
        <v>1551202</v>
      </c>
      <c r="Q9" s="8">
        <v>1597143</v>
      </c>
      <c r="R9" s="8">
        <v>4776366</v>
      </c>
      <c r="S9" s="8">
        <v>945113</v>
      </c>
      <c r="T9" s="8">
        <v>1562004</v>
      </c>
      <c r="U9" s="8">
        <v>1563717</v>
      </c>
      <c r="V9" s="8">
        <v>4070834</v>
      </c>
      <c r="W9" s="8">
        <v>18984018</v>
      </c>
      <c r="X9" s="8">
        <v>18179883</v>
      </c>
      <c r="Y9" s="8">
        <v>804135</v>
      </c>
      <c r="Z9" s="2">
        <v>4.42</v>
      </c>
      <c r="AA9" s="6">
        <v>20274038</v>
      </c>
    </row>
    <row r="10" spans="1:27" ht="13.5">
      <c r="A10" s="25" t="s">
        <v>37</v>
      </c>
      <c r="B10" s="24"/>
      <c r="C10" s="6">
        <v>14450600</v>
      </c>
      <c r="D10" s="6">
        <v>0</v>
      </c>
      <c r="E10" s="7">
        <v>15149522</v>
      </c>
      <c r="F10" s="26">
        <v>17350273</v>
      </c>
      <c r="G10" s="26">
        <v>2003749</v>
      </c>
      <c r="H10" s="26">
        <v>1330420</v>
      </c>
      <c r="I10" s="26">
        <v>1325236</v>
      </c>
      <c r="J10" s="26">
        <v>4659405</v>
      </c>
      <c r="K10" s="26">
        <v>1335440</v>
      </c>
      <c r="L10" s="26">
        <v>1347836</v>
      </c>
      <c r="M10" s="26">
        <v>1332456</v>
      </c>
      <c r="N10" s="26">
        <v>4015732</v>
      </c>
      <c r="O10" s="26">
        <v>1345242</v>
      </c>
      <c r="P10" s="26">
        <v>1282185</v>
      </c>
      <c r="Q10" s="26">
        <v>1174776</v>
      </c>
      <c r="R10" s="26">
        <v>3802203</v>
      </c>
      <c r="S10" s="26">
        <v>653804</v>
      </c>
      <c r="T10" s="26">
        <v>1357888</v>
      </c>
      <c r="U10" s="26">
        <v>1332870</v>
      </c>
      <c r="V10" s="26">
        <v>3344562</v>
      </c>
      <c r="W10" s="26">
        <v>15821902</v>
      </c>
      <c r="X10" s="26">
        <v>15140864</v>
      </c>
      <c r="Y10" s="26">
        <v>681038</v>
      </c>
      <c r="Z10" s="27">
        <v>4.5</v>
      </c>
      <c r="AA10" s="28">
        <v>17350273</v>
      </c>
    </row>
    <row r="11" spans="1:27" ht="13.5">
      <c r="A11" s="25" t="s">
        <v>38</v>
      </c>
      <c r="B11" s="29"/>
      <c r="C11" s="6">
        <v>1640774</v>
      </c>
      <c r="D11" s="6">
        <v>0</v>
      </c>
      <c r="E11" s="7">
        <v>1663984</v>
      </c>
      <c r="F11" s="8">
        <v>3037159</v>
      </c>
      <c r="G11" s="8">
        <v>126070</v>
      </c>
      <c r="H11" s="8">
        <v>128351</v>
      </c>
      <c r="I11" s="8">
        <v>427647</v>
      </c>
      <c r="J11" s="8">
        <v>682068</v>
      </c>
      <c r="K11" s="8">
        <v>392708</v>
      </c>
      <c r="L11" s="8">
        <v>330009</v>
      </c>
      <c r="M11" s="8">
        <v>135808</v>
      </c>
      <c r="N11" s="8">
        <v>858525</v>
      </c>
      <c r="O11" s="8">
        <v>84707</v>
      </c>
      <c r="P11" s="8">
        <v>76922</v>
      </c>
      <c r="Q11" s="8">
        <v>90119</v>
      </c>
      <c r="R11" s="8">
        <v>251748</v>
      </c>
      <c r="S11" s="8">
        <v>143629</v>
      </c>
      <c r="T11" s="8">
        <v>181350</v>
      </c>
      <c r="U11" s="8">
        <v>65764</v>
      </c>
      <c r="V11" s="8">
        <v>390743</v>
      </c>
      <c r="W11" s="8">
        <v>2183084</v>
      </c>
      <c r="X11" s="8">
        <v>8377185</v>
      </c>
      <c r="Y11" s="8">
        <v>-6194101</v>
      </c>
      <c r="Z11" s="2">
        <v>-73.94</v>
      </c>
      <c r="AA11" s="6">
        <v>3037159</v>
      </c>
    </row>
    <row r="12" spans="1:27" ht="13.5">
      <c r="A12" s="25" t="s">
        <v>39</v>
      </c>
      <c r="B12" s="29"/>
      <c r="C12" s="6">
        <v>1816339</v>
      </c>
      <c r="D12" s="6">
        <v>0</v>
      </c>
      <c r="E12" s="7">
        <v>1962158</v>
      </c>
      <c r="F12" s="8">
        <v>2178460</v>
      </c>
      <c r="G12" s="8">
        <v>159074</v>
      </c>
      <c r="H12" s="8">
        <v>176846</v>
      </c>
      <c r="I12" s="8">
        <v>207094</v>
      </c>
      <c r="J12" s="8">
        <v>543014</v>
      </c>
      <c r="K12" s="8">
        <v>254032</v>
      </c>
      <c r="L12" s="8">
        <v>157585</v>
      </c>
      <c r="M12" s="8">
        <v>160112</v>
      </c>
      <c r="N12" s="8">
        <v>571729</v>
      </c>
      <c r="O12" s="8">
        <v>170430</v>
      </c>
      <c r="P12" s="8">
        <v>166356</v>
      </c>
      <c r="Q12" s="8">
        <v>164717</v>
      </c>
      <c r="R12" s="8">
        <v>501503</v>
      </c>
      <c r="S12" s="8">
        <v>159259</v>
      </c>
      <c r="T12" s="8">
        <v>173067</v>
      </c>
      <c r="U12" s="8">
        <v>157269</v>
      </c>
      <c r="V12" s="8">
        <v>489595</v>
      </c>
      <c r="W12" s="8">
        <v>2105841</v>
      </c>
      <c r="X12" s="8">
        <v>1962158</v>
      </c>
      <c r="Y12" s="8">
        <v>143683</v>
      </c>
      <c r="Z12" s="2">
        <v>7.32</v>
      </c>
      <c r="AA12" s="6">
        <v>2178460</v>
      </c>
    </row>
    <row r="13" spans="1:27" ht="13.5">
      <c r="A13" s="23" t="s">
        <v>40</v>
      </c>
      <c r="B13" s="29"/>
      <c r="C13" s="6">
        <v>563453</v>
      </c>
      <c r="D13" s="6">
        <v>0</v>
      </c>
      <c r="E13" s="7">
        <v>330000</v>
      </c>
      <c r="F13" s="8">
        <v>200000</v>
      </c>
      <c r="G13" s="8">
        <v>5769</v>
      </c>
      <c r="H13" s="8">
        <v>38919</v>
      </c>
      <c r="I13" s="8">
        <v>6295</v>
      </c>
      <c r="J13" s="8">
        <v>50983</v>
      </c>
      <c r="K13" s="8">
        <v>2765</v>
      </c>
      <c r="L13" s="8">
        <v>0</v>
      </c>
      <c r="M13" s="8">
        <v>7639</v>
      </c>
      <c r="N13" s="8">
        <v>10404</v>
      </c>
      <c r="O13" s="8">
        <v>0</v>
      </c>
      <c r="P13" s="8">
        <v>0</v>
      </c>
      <c r="Q13" s="8">
        <v>27010</v>
      </c>
      <c r="R13" s="8">
        <v>27010</v>
      </c>
      <c r="S13" s="8">
        <v>-27123</v>
      </c>
      <c r="T13" s="8">
        <v>0</v>
      </c>
      <c r="U13" s="8">
        <v>27123</v>
      </c>
      <c r="V13" s="8">
        <v>0</v>
      </c>
      <c r="W13" s="8">
        <v>88397</v>
      </c>
      <c r="X13" s="8">
        <v>330004</v>
      </c>
      <c r="Y13" s="8">
        <v>-241607</v>
      </c>
      <c r="Z13" s="2">
        <v>-73.21</v>
      </c>
      <c r="AA13" s="6">
        <v>200000</v>
      </c>
    </row>
    <row r="14" spans="1:27" ht="13.5">
      <c r="A14" s="23" t="s">
        <v>41</v>
      </c>
      <c r="B14" s="29"/>
      <c r="C14" s="6">
        <v>11118447</v>
      </c>
      <c r="D14" s="6">
        <v>0</v>
      </c>
      <c r="E14" s="7">
        <v>10000000</v>
      </c>
      <c r="F14" s="8">
        <v>20000000</v>
      </c>
      <c r="G14" s="8">
        <v>1665760</v>
      </c>
      <c r="H14" s="8">
        <v>1697808</v>
      </c>
      <c r="I14" s="8">
        <v>1662049</v>
      </c>
      <c r="J14" s="8">
        <v>5025617</v>
      </c>
      <c r="K14" s="8">
        <v>1706519</v>
      </c>
      <c r="L14" s="8">
        <v>1653121</v>
      </c>
      <c r="M14" s="8">
        <v>1626261</v>
      </c>
      <c r="N14" s="8">
        <v>4985901</v>
      </c>
      <c r="O14" s="8">
        <v>1710223</v>
      </c>
      <c r="P14" s="8">
        <v>1704285</v>
      </c>
      <c r="Q14" s="8">
        <v>1728143</v>
      </c>
      <c r="R14" s="8">
        <v>5142651</v>
      </c>
      <c r="S14" s="8">
        <v>1726026</v>
      </c>
      <c r="T14" s="8">
        <v>1782475</v>
      </c>
      <c r="U14" s="8">
        <v>1777355</v>
      </c>
      <c r="V14" s="8">
        <v>5285856</v>
      </c>
      <c r="W14" s="8">
        <v>20440025</v>
      </c>
      <c r="X14" s="8">
        <v>9999995</v>
      </c>
      <c r="Y14" s="8">
        <v>10440030</v>
      </c>
      <c r="Z14" s="2">
        <v>104.4</v>
      </c>
      <c r="AA14" s="6">
        <v>20000000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2525243</v>
      </c>
      <c r="D16" s="6">
        <v>0</v>
      </c>
      <c r="E16" s="7">
        <v>315609</v>
      </c>
      <c r="F16" s="8">
        <v>484582</v>
      </c>
      <c r="G16" s="8">
        <v>35684</v>
      </c>
      <c r="H16" s="8">
        <v>40385</v>
      </c>
      <c r="I16" s="8">
        <v>382</v>
      </c>
      <c r="J16" s="8">
        <v>76451</v>
      </c>
      <c r="K16" s="8">
        <v>122465</v>
      </c>
      <c r="L16" s="8">
        <v>26052</v>
      </c>
      <c r="M16" s="8">
        <v>17578</v>
      </c>
      <c r="N16" s="8">
        <v>166095</v>
      </c>
      <c r="O16" s="8">
        <v>94996</v>
      </c>
      <c r="P16" s="8">
        <v>61902</v>
      </c>
      <c r="Q16" s="8">
        <v>2545450</v>
      </c>
      <c r="R16" s="8">
        <v>2702348</v>
      </c>
      <c r="S16" s="8">
        <v>425</v>
      </c>
      <c r="T16" s="8">
        <v>1483767</v>
      </c>
      <c r="U16" s="8">
        <v>398854</v>
      </c>
      <c r="V16" s="8">
        <v>1883046</v>
      </c>
      <c r="W16" s="8">
        <v>4827940</v>
      </c>
      <c r="X16" s="8">
        <v>315614</v>
      </c>
      <c r="Y16" s="8">
        <v>4512326</v>
      </c>
      <c r="Z16" s="2">
        <v>1429.7</v>
      </c>
      <c r="AA16" s="6">
        <v>484582</v>
      </c>
    </row>
    <row r="17" spans="1:27" ht="13.5">
      <c r="A17" s="23" t="s">
        <v>44</v>
      </c>
      <c r="B17" s="29"/>
      <c r="C17" s="6">
        <v>3116605</v>
      </c>
      <c r="D17" s="6">
        <v>0</v>
      </c>
      <c r="E17" s="7">
        <v>3717000</v>
      </c>
      <c r="F17" s="8">
        <v>3717000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718812</v>
      </c>
      <c r="P17" s="8">
        <v>1317078</v>
      </c>
      <c r="Q17" s="8">
        <v>0</v>
      </c>
      <c r="R17" s="8">
        <v>2035890</v>
      </c>
      <c r="S17" s="8">
        <v>41793</v>
      </c>
      <c r="T17" s="8">
        <v>819361</v>
      </c>
      <c r="U17" s="8">
        <v>525361</v>
      </c>
      <c r="V17" s="8">
        <v>1386515</v>
      </c>
      <c r="W17" s="8">
        <v>3422405</v>
      </c>
      <c r="X17" s="8">
        <v>3717000</v>
      </c>
      <c r="Y17" s="8">
        <v>-294595</v>
      </c>
      <c r="Z17" s="2">
        <v>-7.93</v>
      </c>
      <c r="AA17" s="6">
        <v>3717000</v>
      </c>
    </row>
    <row r="18" spans="1:27" ht="13.5">
      <c r="A18" s="25" t="s">
        <v>45</v>
      </c>
      <c r="B18" s="24"/>
      <c r="C18" s="6">
        <v>6511811</v>
      </c>
      <c r="D18" s="6">
        <v>0</v>
      </c>
      <c r="E18" s="7">
        <v>5097600</v>
      </c>
      <c r="F18" s="8">
        <v>5097600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1672552</v>
      </c>
      <c r="P18" s="8">
        <v>2308634</v>
      </c>
      <c r="Q18" s="8">
        <v>0</v>
      </c>
      <c r="R18" s="8">
        <v>3981186</v>
      </c>
      <c r="S18" s="8">
        <v>166570</v>
      </c>
      <c r="T18" s="8">
        <v>1565780</v>
      </c>
      <c r="U18" s="8">
        <v>1144805</v>
      </c>
      <c r="V18" s="8">
        <v>2877155</v>
      </c>
      <c r="W18" s="8">
        <v>6858341</v>
      </c>
      <c r="X18" s="8">
        <v>5097606</v>
      </c>
      <c r="Y18" s="8">
        <v>1760735</v>
      </c>
      <c r="Z18" s="2">
        <v>34.54</v>
      </c>
      <c r="AA18" s="6">
        <v>5097600</v>
      </c>
    </row>
    <row r="19" spans="1:27" ht="13.5">
      <c r="A19" s="23" t="s">
        <v>46</v>
      </c>
      <c r="B19" s="29"/>
      <c r="C19" s="6">
        <v>115870419</v>
      </c>
      <c r="D19" s="6">
        <v>0</v>
      </c>
      <c r="E19" s="7">
        <v>121155800</v>
      </c>
      <c r="F19" s="8">
        <v>103368120</v>
      </c>
      <c r="G19" s="8">
        <v>1600000</v>
      </c>
      <c r="H19" s="8">
        <v>39132</v>
      </c>
      <c r="I19" s="8">
        <v>46918905</v>
      </c>
      <c r="J19" s="8">
        <v>48558037</v>
      </c>
      <c r="K19" s="8">
        <v>0</v>
      </c>
      <c r="L19" s="8">
        <v>20530274</v>
      </c>
      <c r="M19" s="8">
        <v>0</v>
      </c>
      <c r="N19" s="8">
        <v>20530274</v>
      </c>
      <c r="O19" s="8">
        <v>0</v>
      </c>
      <c r="P19" s="8">
        <v>382318</v>
      </c>
      <c r="Q19" s="8">
        <v>42297</v>
      </c>
      <c r="R19" s="8">
        <v>424615</v>
      </c>
      <c r="S19" s="8">
        <v>20997</v>
      </c>
      <c r="T19" s="8">
        <v>343000</v>
      </c>
      <c r="U19" s="8">
        <v>-12</v>
      </c>
      <c r="V19" s="8">
        <v>363985</v>
      </c>
      <c r="W19" s="8">
        <v>69876911</v>
      </c>
      <c r="X19" s="8">
        <v>121155804</v>
      </c>
      <c r="Y19" s="8">
        <v>-51278893</v>
      </c>
      <c r="Z19" s="2">
        <v>-42.32</v>
      </c>
      <c r="AA19" s="6">
        <v>103368120</v>
      </c>
    </row>
    <row r="20" spans="1:27" ht="13.5">
      <c r="A20" s="23" t="s">
        <v>47</v>
      </c>
      <c r="B20" s="29"/>
      <c r="C20" s="6">
        <v>40697314</v>
      </c>
      <c r="D20" s="6">
        <v>0</v>
      </c>
      <c r="E20" s="7">
        <v>1066675</v>
      </c>
      <c r="F20" s="26">
        <v>17627977</v>
      </c>
      <c r="G20" s="26">
        <v>752639</v>
      </c>
      <c r="H20" s="26">
        <v>1366432</v>
      </c>
      <c r="I20" s="26">
        <v>644055</v>
      </c>
      <c r="J20" s="26">
        <v>2763126</v>
      </c>
      <c r="K20" s="26">
        <v>434971</v>
      </c>
      <c r="L20" s="26">
        <v>402906</v>
      </c>
      <c r="M20" s="26">
        <v>4511551</v>
      </c>
      <c r="N20" s="26">
        <v>5349428</v>
      </c>
      <c r="O20" s="26">
        <v>481251</v>
      </c>
      <c r="P20" s="26">
        <v>1263594</v>
      </c>
      <c r="Q20" s="26">
        <v>381998</v>
      </c>
      <c r="R20" s="26">
        <v>2126843</v>
      </c>
      <c r="S20" s="26">
        <v>2096169</v>
      </c>
      <c r="T20" s="26">
        <v>439622</v>
      </c>
      <c r="U20" s="26">
        <v>2057191</v>
      </c>
      <c r="V20" s="26">
        <v>4592982</v>
      </c>
      <c r="W20" s="26">
        <v>14832379</v>
      </c>
      <c r="X20" s="26">
        <v>1066399</v>
      </c>
      <c r="Y20" s="26">
        <v>13765980</v>
      </c>
      <c r="Z20" s="27">
        <v>1290.88</v>
      </c>
      <c r="AA20" s="28">
        <v>17627977</v>
      </c>
    </row>
    <row r="21" spans="1:27" ht="13.5">
      <c r="A21" s="23" t="s">
        <v>48</v>
      </c>
      <c r="B21" s="29"/>
      <c r="C21" s="6">
        <v>1204797</v>
      </c>
      <c r="D21" s="6">
        <v>0</v>
      </c>
      <c r="E21" s="7">
        <v>4010620</v>
      </c>
      <c r="F21" s="8">
        <v>2310172</v>
      </c>
      <c r="G21" s="8">
        <v>806751</v>
      </c>
      <c r="H21" s="8">
        <v>210526</v>
      </c>
      <c r="I21" s="30">
        <v>192982</v>
      </c>
      <c r="J21" s="8">
        <v>1210259</v>
      </c>
      <c r="K21" s="8">
        <v>130000</v>
      </c>
      <c r="L21" s="8">
        <v>192982</v>
      </c>
      <c r="M21" s="8">
        <v>87719</v>
      </c>
      <c r="N21" s="8">
        <v>410701</v>
      </c>
      <c r="O21" s="8">
        <v>0</v>
      </c>
      <c r="P21" s="30">
        <v>561404</v>
      </c>
      <c r="Q21" s="8">
        <v>0</v>
      </c>
      <c r="R21" s="8">
        <v>561404</v>
      </c>
      <c r="S21" s="8">
        <v>0</v>
      </c>
      <c r="T21" s="8">
        <v>0</v>
      </c>
      <c r="U21" s="8">
        <v>491228</v>
      </c>
      <c r="V21" s="8">
        <v>491228</v>
      </c>
      <c r="W21" s="30">
        <v>2673592</v>
      </c>
      <c r="X21" s="8">
        <v>4010620</v>
      </c>
      <c r="Y21" s="8">
        <v>-1337028</v>
      </c>
      <c r="Z21" s="2">
        <v>-33.34</v>
      </c>
      <c r="AA21" s="6">
        <v>2310172</v>
      </c>
    </row>
    <row r="22" spans="1:27" ht="24.75" customHeight="1">
      <c r="A22" s="31" t="s">
        <v>49</v>
      </c>
      <c r="B22" s="32"/>
      <c r="C22" s="33">
        <f aca="true" t="shared" si="0" ref="C22:Y22">SUM(C5:C21)</f>
        <v>466211138</v>
      </c>
      <c r="D22" s="33">
        <f>SUM(D5:D21)</f>
        <v>0</v>
      </c>
      <c r="E22" s="34">
        <f t="shared" si="0"/>
        <v>470547905</v>
      </c>
      <c r="F22" s="35">
        <f t="shared" si="0"/>
        <v>480906443</v>
      </c>
      <c r="G22" s="35">
        <f t="shared" si="0"/>
        <v>33891008</v>
      </c>
      <c r="H22" s="35">
        <f t="shared" si="0"/>
        <v>30961235</v>
      </c>
      <c r="I22" s="35">
        <f t="shared" si="0"/>
        <v>76900476</v>
      </c>
      <c r="J22" s="35">
        <f t="shared" si="0"/>
        <v>141752719</v>
      </c>
      <c r="K22" s="35">
        <f t="shared" si="0"/>
        <v>28784912</v>
      </c>
      <c r="L22" s="35">
        <f t="shared" si="0"/>
        <v>47481517</v>
      </c>
      <c r="M22" s="35">
        <f t="shared" si="0"/>
        <v>35028656</v>
      </c>
      <c r="N22" s="35">
        <f t="shared" si="0"/>
        <v>111295085</v>
      </c>
      <c r="O22" s="35">
        <f t="shared" si="0"/>
        <v>33330558</v>
      </c>
      <c r="P22" s="35">
        <f t="shared" si="0"/>
        <v>26481037</v>
      </c>
      <c r="Q22" s="35">
        <f t="shared" si="0"/>
        <v>29315685</v>
      </c>
      <c r="R22" s="35">
        <f t="shared" si="0"/>
        <v>89127280</v>
      </c>
      <c r="S22" s="35">
        <f t="shared" si="0"/>
        <v>26911885</v>
      </c>
      <c r="T22" s="35">
        <f t="shared" si="0"/>
        <v>37824529</v>
      </c>
      <c r="U22" s="35">
        <f t="shared" si="0"/>
        <v>27152318</v>
      </c>
      <c r="V22" s="35">
        <f t="shared" si="0"/>
        <v>91888732</v>
      </c>
      <c r="W22" s="35">
        <f t="shared" si="0"/>
        <v>434063816</v>
      </c>
      <c r="X22" s="35">
        <f t="shared" si="0"/>
        <v>470548014</v>
      </c>
      <c r="Y22" s="35">
        <f t="shared" si="0"/>
        <v>-36484198</v>
      </c>
      <c r="Z22" s="36">
        <f>+IF(X22&lt;&gt;0,+(Y22/X22)*100,0)</f>
        <v>-7.7535547732648595</v>
      </c>
      <c r="AA22" s="33">
        <f>SUM(AA5:AA21)</f>
        <v>480906443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135717363</v>
      </c>
      <c r="D25" s="6">
        <v>0</v>
      </c>
      <c r="E25" s="7">
        <v>141251078</v>
      </c>
      <c r="F25" s="8">
        <v>142419881</v>
      </c>
      <c r="G25" s="8">
        <v>13247824</v>
      </c>
      <c r="H25" s="8">
        <v>11974756</v>
      </c>
      <c r="I25" s="8">
        <v>12080061</v>
      </c>
      <c r="J25" s="8">
        <v>37302641</v>
      </c>
      <c r="K25" s="8">
        <v>11696703</v>
      </c>
      <c r="L25" s="8">
        <v>11989329</v>
      </c>
      <c r="M25" s="8">
        <v>12438076</v>
      </c>
      <c r="N25" s="8">
        <v>36124108</v>
      </c>
      <c r="O25" s="8">
        <v>12173688</v>
      </c>
      <c r="P25" s="8">
        <v>12437931</v>
      </c>
      <c r="Q25" s="8">
        <v>11690909</v>
      </c>
      <c r="R25" s="8">
        <v>36302528</v>
      </c>
      <c r="S25" s="8">
        <v>11637599</v>
      </c>
      <c r="T25" s="8">
        <v>11889454</v>
      </c>
      <c r="U25" s="8">
        <v>12209307</v>
      </c>
      <c r="V25" s="8">
        <v>35736360</v>
      </c>
      <c r="W25" s="8">
        <v>145465637</v>
      </c>
      <c r="X25" s="8">
        <v>141251078</v>
      </c>
      <c r="Y25" s="8">
        <v>4214559</v>
      </c>
      <c r="Z25" s="2">
        <v>2.98</v>
      </c>
      <c r="AA25" s="6">
        <v>142419881</v>
      </c>
    </row>
    <row r="26" spans="1:27" ht="13.5">
      <c r="A26" s="25" t="s">
        <v>52</v>
      </c>
      <c r="B26" s="24"/>
      <c r="C26" s="6">
        <v>10727797</v>
      </c>
      <c r="D26" s="6">
        <v>0</v>
      </c>
      <c r="E26" s="7">
        <v>11645061</v>
      </c>
      <c r="F26" s="8">
        <v>11654623</v>
      </c>
      <c r="G26" s="8">
        <v>887235</v>
      </c>
      <c r="H26" s="8">
        <v>889235</v>
      </c>
      <c r="I26" s="8">
        <v>889235</v>
      </c>
      <c r="J26" s="8">
        <v>2665705</v>
      </c>
      <c r="K26" s="8">
        <v>889235</v>
      </c>
      <c r="L26" s="8">
        <v>889235</v>
      </c>
      <c r="M26" s="8">
        <v>889235</v>
      </c>
      <c r="N26" s="8">
        <v>2667705</v>
      </c>
      <c r="O26" s="8">
        <v>889235</v>
      </c>
      <c r="P26" s="8">
        <v>886366</v>
      </c>
      <c r="Q26" s="8">
        <v>889235</v>
      </c>
      <c r="R26" s="8">
        <v>2664836</v>
      </c>
      <c r="S26" s="8">
        <v>1497125</v>
      </c>
      <c r="T26" s="8">
        <v>950023</v>
      </c>
      <c r="U26" s="8">
        <v>1182976</v>
      </c>
      <c r="V26" s="8">
        <v>3630124</v>
      </c>
      <c r="W26" s="8">
        <v>11628370</v>
      </c>
      <c r="X26" s="8">
        <v>11645058</v>
      </c>
      <c r="Y26" s="8">
        <v>-16688</v>
      </c>
      <c r="Z26" s="2">
        <v>-0.14</v>
      </c>
      <c r="AA26" s="6">
        <v>11654623</v>
      </c>
    </row>
    <row r="27" spans="1:27" ht="13.5">
      <c r="A27" s="25" t="s">
        <v>53</v>
      </c>
      <c r="B27" s="24"/>
      <c r="C27" s="6">
        <v>-486638</v>
      </c>
      <c r="D27" s="6">
        <v>0</v>
      </c>
      <c r="E27" s="7">
        <v>26509708</v>
      </c>
      <c r="F27" s="8">
        <v>77424007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2768337</v>
      </c>
      <c r="N27" s="8">
        <v>2768337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2768337</v>
      </c>
      <c r="X27" s="8">
        <v>26509705</v>
      </c>
      <c r="Y27" s="8">
        <v>-23741368</v>
      </c>
      <c r="Z27" s="2">
        <v>-89.56</v>
      </c>
      <c r="AA27" s="6">
        <v>77424007</v>
      </c>
    </row>
    <row r="28" spans="1:27" ht="13.5">
      <c r="A28" s="25" t="s">
        <v>54</v>
      </c>
      <c r="B28" s="24"/>
      <c r="C28" s="6">
        <v>60125593</v>
      </c>
      <c r="D28" s="6">
        <v>0</v>
      </c>
      <c r="E28" s="7">
        <v>49575028</v>
      </c>
      <c r="F28" s="8">
        <v>59962637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29981303</v>
      </c>
      <c r="N28" s="8">
        <v>29981303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29981303</v>
      </c>
      <c r="X28" s="8">
        <v>49575029</v>
      </c>
      <c r="Y28" s="8">
        <v>-19593726</v>
      </c>
      <c r="Z28" s="2">
        <v>-39.52</v>
      </c>
      <c r="AA28" s="6">
        <v>59962637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5186000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5186023</v>
      </c>
      <c r="Y29" s="8">
        <v>-5186023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204426144</v>
      </c>
      <c r="D30" s="6">
        <v>0</v>
      </c>
      <c r="E30" s="7">
        <v>156252000</v>
      </c>
      <c r="F30" s="8">
        <v>188265600</v>
      </c>
      <c r="G30" s="8">
        <v>8333333</v>
      </c>
      <c r="H30" s="8">
        <v>10286251</v>
      </c>
      <c r="I30" s="8">
        <v>1228904</v>
      </c>
      <c r="J30" s="8">
        <v>19848488</v>
      </c>
      <c r="K30" s="8">
        <v>16227908</v>
      </c>
      <c r="L30" s="8">
        <v>2279185</v>
      </c>
      <c r="M30" s="8">
        <v>9168640</v>
      </c>
      <c r="N30" s="8">
        <v>27675733</v>
      </c>
      <c r="O30" s="8">
        <v>7345420</v>
      </c>
      <c r="P30" s="8">
        <v>7262591</v>
      </c>
      <c r="Q30" s="8">
        <v>6001654</v>
      </c>
      <c r="R30" s="8">
        <v>20609665</v>
      </c>
      <c r="S30" s="8">
        <v>1887096</v>
      </c>
      <c r="T30" s="8">
        <v>16356051</v>
      </c>
      <c r="U30" s="8">
        <v>1173639</v>
      </c>
      <c r="V30" s="8">
        <v>19416786</v>
      </c>
      <c r="W30" s="8">
        <v>87550672</v>
      </c>
      <c r="X30" s="8">
        <v>176876012</v>
      </c>
      <c r="Y30" s="8">
        <v>-89325340</v>
      </c>
      <c r="Z30" s="2">
        <v>-50.5</v>
      </c>
      <c r="AA30" s="6">
        <v>188265600</v>
      </c>
    </row>
    <row r="31" spans="1:27" ht="13.5">
      <c r="A31" s="25" t="s">
        <v>57</v>
      </c>
      <c r="B31" s="24"/>
      <c r="C31" s="6">
        <v>15805590</v>
      </c>
      <c r="D31" s="6">
        <v>0</v>
      </c>
      <c r="E31" s="7">
        <v>20740134</v>
      </c>
      <c r="F31" s="8">
        <v>19213747</v>
      </c>
      <c r="G31" s="8">
        <v>744559</v>
      </c>
      <c r="H31" s="8">
        <v>1481634</v>
      </c>
      <c r="I31" s="8">
        <v>2056864</v>
      </c>
      <c r="J31" s="8">
        <v>4283057</v>
      </c>
      <c r="K31" s="8">
        <v>1169369</v>
      </c>
      <c r="L31" s="8">
        <v>1403433</v>
      </c>
      <c r="M31" s="8">
        <v>1125067</v>
      </c>
      <c r="N31" s="8">
        <v>3697869</v>
      </c>
      <c r="O31" s="8">
        <v>1090965</v>
      </c>
      <c r="P31" s="8">
        <v>1370310</v>
      </c>
      <c r="Q31" s="8">
        <v>1348898</v>
      </c>
      <c r="R31" s="8">
        <v>3810173</v>
      </c>
      <c r="S31" s="8">
        <v>1089640</v>
      </c>
      <c r="T31" s="8">
        <v>1181947</v>
      </c>
      <c r="U31" s="8">
        <v>3183760</v>
      </c>
      <c r="V31" s="8">
        <v>5455347</v>
      </c>
      <c r="W31" s="8">
        <v>17246446</v>
      </c>
      <c r="X31" s="8">
        <v>116053</v>
      </c>
      <c r="Y31" s="8">
        <v>17130393</v>
      </c>
      <c r="Z31" s="2">
        <v>14760.84</v>
      </c>
      <c r="AA31" s="6">
        <v>19213747</v>
      </c>
    </row>
    <row r="32" spans="1:27" ht="13.5">
      <c r="A32" s="25" t="s">
        <v>58</v>
      </c>
      <c r="B32" s="24"/>
      <c r="C32" s="6">
        <v>42636475</v>
      </c>
      <c r="D32" s="6">
        <v>0</v>
      </c>
      <c r="E32" s="7">
        <v>28791803</v>
      </c>
      <c r="F32" s="8">
        <v>53504094</v>
      </c>
      <c r="G32" s="8">
        <v>1320352</v>
      </c>
      <c r="H32" s="8">
        <v>6208347</v>
      </c>
      <c r="I32" s="8">
        <v>3933322</v>
      </c>
      <c r="J32" s="8">
        <v>11462021</v>
      </c>
      <c r="K32" s="8">
        <v>4323829</v>
      </c>
      <c r="L32" s="8">
        <v>3811187</v>
      </c>
      <c r="M32" s="8">
        <v>2976186</v>
      </c>
      <c r="N32" s="8">
        <v>11111202</v>
      </c>
      <c r="O32" s="8">
        <v>4906150</v>
      </c>
      <c r="P32" s="8">
        <v>5904448</v>
      </c>
      <c r="Q32" s="8">
        <v>5788919</v>
      </c>
      <c r="R32" s="8">
        <v>16599517</v>
      </c>
      <c r="S32" s="8">
        <v>3048838</v>
      </c>
      <c r="T32" s="8">
        <v>2033097</v>
      </c>
      <c r="U32" s="8">
        <v>4572521</v>
      </c>
      <c r="V32" s="8">
        <v>9654456</v>
      </c>
      <c r="W32" s="8">
        <v>48827196</v>
      </c>
      <c r="X32" s="8">
        <v>33556008</v>
      </c>
      <c r="Y32" s="8">
        <v>15271188</v>
      </c>
      <c r="Z32" s="2">
        <v>45.51</v>
      </c>
      <c r="AA32" s="6">
        <v>53504094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65135133</v>
      </c>
      <c r="D34" s="6">
        <v>0</v>
      </c>
      <c r="E34" s="7">
        <v>69898006</v>
      </c>
      <c r="F34" s="8">
        <v>57704093</v>
      </c>
      <c r="G34" s="8">
        <v>5639060</v>
      </c>
      <c r="H34" s="8">
        <v>3782987</v>
      </c>
      <c r="I34" s="8">
        <v>4049272</v>
      </c>
      <c r="J34" s="8">
        <v>13471319</v>
      </c>
      <c r="K34" s="8">
        <v>3560911</v>
      </c>
      <c r="L34" s="8">
        <v>3686525</v>
      </c>
      <c r="M34" s="8">
        <v>7313957</v>
      </c>
      <c r="N34" s="8">
        <v>14561393</v>
      </c>
      <c r="O34" s="8">
        <v>3515867</v>
      </c>
      <c r="P34" s="8">
        <v>4017421</v>
      </c>
      <c r="Q34" s="8">
        <v>5402233</v>
      </c>
      <c r="R34" s="8">
        <v>12935521</v>
      </c>
      <c r="S34" s="8">
        <v>3322753</v>
      </c>
      <c r="T34" s="8">
        <v>3969649</v>
      </c>
      <c r="U34" s="8">
        <v>5782192</v>
      </c>
      <c r="V34" s="8">
        <v>13074594</v>
      </c>
      <c r="W34" s="8">
        <v>54042827</v>
      </c>
      <c r="X34" s="8">
        <v>65133929</v>
      </c>
      <c r="Y34" s="8">
        <v>-11091102</v>
      </c>
      <c r="Z34" s="2">
        <v>-17.03</v>
      </c>
      <c r="AA34" s="6">
        <v>57704093</v>
      </c>
    </row>
    <row r="35" spans="1:27" ht="13.5">
      <c r="A35" s="23" t="s">
        <v>61</v>
      </c>
      <c r="B35" s="29"/>
      <c r="C35" s="6">
        <v>-1027956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533059501</v>
      </c>
      <c r="D36" s="33">
        <f>SUM(D25:D35)</f>
        <v>0</v>
      </c>
      <c r="E36" s="34">
        <f t="shared" si="1"/>
        <v>509848818</v>
      </c>
      <c r="F36" s="35">
        <f t="shared" si="1"/>
        <v>610148682</v>
      </c>
      <c r="G36" s="35">
        <f t="shared" si="1"/>
        <v>30172363</v>
      </c>
      <c r="H36" s="35">
        <f t="shared" si="1"/>
        <v>34623210</v>
      </c>
      <c r="I36" s="35">
        <f t="shared" si="1"/>
        <v>24237658</v>
      </c>
      <c r="J36" s="35">
        <f t="shared" si="1"/>
        <v>89033231</v>
      </c>
      <c r="K36" s="35">
        <f t="shared" si="1"/>
        <v>37867955</v>
      </c>
      <c r="L36" s="35">
        <f t="shared" si="1"/>
        <v>24058894</v>
      </c>
      <c r="M36" s="35">
        <f t="shared" si="1"/>
        <v>66660801</v>
      </c>
      <c r="N36" s="35">
        <f t="shared" si="1"/>
        <v>128587650</v>
      </c>
      <c r="O36" s="35">
        <f t="shared" si="1"/>
        <v>29921325</v>
      </c>
      <c r="P36" s="35">
        <f t="shared" si="1"/>
        <v>31879067</v>
      </c>
      <c r="Q36" s="35">
        <f t="shared" si="1"/>
        <v>31121848</v>
      </c>
      <c r="R36" s="35">
        <f t="shared" si="1"/>
        <v>92922240</v>
      </c>
      <c r="S36" s="35">
        <f t="shared" si="1"/>
        <v>22483051</v>
      </c>
      <c r="T36" s="35">
        <f t="shared" si="1"/>
        <v>36380221</v>
      </c>
      <c r="U36" s="35">
        <f t="shared" si="1"/>
        <v>28104395</v>
      </c>
      <c r="V36" s="35">
        <f t="shared" si="1"/>
        <v>86967667</v>
      </c>
      <c r="W36" s="35">
        <f t="shared" si="1"/>
        <v>397510788</v>
      </c>
      <c r="X36" s="35">
        <f t="shared" si="1"/>
        <v>509848895</v>
      </c>
      <c r="Y36" s="35">
        <f t="shared" si="1"/>
        <v>-112338107</v>
      </c>
      <c r="Z36" s="36">
        <f>+IF(X36&lt;&gt;0,+(Y36/X36)*100,0)</f>
        <v>-22.03360801635159</v>
      </c>
      <c r="AA36" s="33">
        <f>SUM(AA25:AA35)</f>
        <v>610148682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-66848363</v>
      </c>
      <c r="D38" s="46">
        <f>+D22-D36</f>
        <v>0</v>
      </c>
      <c r="E38" s="47">
        <f t="shared" si="2"/>
        <v>-39300913</v>
      </c>
      <c r="F38" s="48">
        <f t="shared" si="2"/>
        <v>-129242239</v>
      </c>
      <c r="G38" s="48">
        <f t="shared" si="2"/>
        <v>3718645</v>
      </c>
      <c r="H38" s="48">
        <f t="shared" si="2"/>
        <v>-3661975</v>
      </c>
      <c r="I38" s="48">
        <f t="shared" si="2"/>
        <v>52662818</v>
      </c>
      <c r="J38" s="48">
        <f t="shared" si="2"/>
        <v>52719488</v>
      </c>
      <c r="K38" s="48">
        <f t="shared" si="2"/>
        <v>-9083043</v>
      </c>
      <c r="L38" s="48">
        <f t="shared" si="2"/>
        <v>23422623</v>
      </c>
      <c r="M38" s="48">
        <f t="shared" si="2"/>
        <v>-31632145</v>
      </c>
      <c r="N38" s="48">
        <f t="shared" si="2"/>
        <v>-17292565</v>
      </c>
      <c r="O38" s="48">
        <f t="shared" si="2"/>
        <v>3409233</v>
      </c>
      <c r="P38" s="48">
        <f t="shared" si="2"/>
        <v>-5398030</v>
      </c>
      <c r="Q38" s="48">
        <f t="shared" si="2"/>
        <v>-1806163</v>
      </c>
      <c r="R38" s="48">
        <f t="shared" si="2"/>
        <v>-3794960</v>
      </c>
      <c r="S38" s="48">
        <f t="shared" si="2"/>
        <v>4428834</v>
      </c>
      <c r="T38" s="48">
        <f t="shared" si="2"/>
        <v>1444308</v>
      </c>
      <c r="U38" s="48">
        <f t="shared" si="2"/>
        <v>-952077</v>
      </c>
      <c r="V38" s="48">
        <f t="shared" si="2"/>
        <v>4921065</v>
      </c>
      <c r="W38" s="48">
        <f t="shared" si="2"/>
        <v>36553028</v>
      </c>
      <c r="X38" s="48">
        <f>IF(F22=F36,0,X22-X36)</f>
        <v>-39300881</v>
      </c>
      <c r="Y38" s="48">
        <f t="shared" si="2"/>
        <v>75853909</v>
      </c>
      <c r="Z38" s="49">
        <f>+IF(X38&lt;&gt;0,+(Y38/X38)*100,0)</f>
        <v>-193.0081643716842</v>
      </c>
      <c r="AA38" s="46">
        <f>+AA22-AA36</f>
        <v>-129242239</v>
      </c>
    </row>
    <row r="39" spans="1:27" ht="13.5">
      <c r="A39" s="23" t="s">
        <v>64</v>
      </c>
      <c r="B39" s="29"/>
      <c r="C39" s="6">
        <v>51930747</v>
      </c>
      <c r="D39" s="6">
        <v>0</v>
      </c>
      <c r="E39" s="7">
        <v>56622200</v>
      </c>
      <c r="F39" s="8">
        <v>56622200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56622198</v>
      </c>
      <c r="Y39" s="8">
        <v>-56622198</v>
      </c>
      <c r="Z39" s="2">
        <v>-100</v>
      </c>
      <c r="AA39" s="6">
        <v>56622200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69366006</v>
      </c>
      <c r="Y41" s="51">
        <v>-69366006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-14917616</v>
      </c>
      <c r="D42" s="55">
        <f>SUM(D38:D41)</f>
        <v>0</v>
      </c>
      <c r="E42" s="56">
        <f t="shared" si="3"/>
        <v>17321287</v>
      </c>
      <c r="F42" s="57">
        <f t="shared" si="3"/>
        <v>-72620039</v>
      </c>
      <c r="G42" s="57">
        <f t="shared" si="3"/>
        <v>3718645</v>
      </c>
      <c r="H42" s="57">
        <f t="shared" si="3"/>
        <v>-3661975</v>
      </c>
      <c r="I42" s="57">
        <f t="shared" si="3"/>
        <v>52662818</v>
      </c>
      <c r="J42" s="57">
        <f t="shared" si="3"/>
        <v>52719488</v>
      </c>
      <c r="K42" s="57">
        <f t="shared" si="3"/>
        <v>-9083043</v>
      </c>
      <c r="L42" s="57">
        <f t="shared" si="3"/>
        <v>23422623</v>
      </c>
      <c r="M42" s="57">
        <f t="shared" si="3"/>
        <v>-31632145</v>
      </c>
      <c r="N42" s="57">
        <f t="shared" si="3"/>
        <v>-17292565</v>
      </c>
      <c r="O42" s="57">
        <f t="shared" si="3"/>
        <v>3409233</v>
      </c>
      <c r="P42" s="57">
        <f t="shared" si="3"/>
        <v>-5398030</v>
      </c>
      <c r="Q42" s="57">
        <f t="shared" si="3"/>
        <v>-1806163</v>
      </c>
      <c r="R42" s="57">
        <f t="shared" si="3"/>
        <v>-3794960</v>
      </c>
      <c r="S42" s="57">
        <f t="shared" si="3"/>
        <v>4428834</v>
      </c>
      <c r="T42" s="57">
        <f t="shared" si="3"/>
        <v>1444308</v>
      </c>
      <c r="U42" s="57">
        <f t="shared" si="3"/>
        <v>-952077</v>
      </c>
      <c r="V42" s="57">
        <f t="shared" si="3"/>
        <v>4921065</v>
      </c>
      <c r="W42" s="57">
        <f t="shared" si="3"/>
        <v>36553028</v>
      </c>
      <c r="X42" s="57">
        <f t="shared" si="3"/>
        <v>86687323</v>
      </c>
      <c r="Y42" s="57">
        <f t="shared" si="3"/>
        <v>-50134295</v>
      </c>
      <c r="Z42" s="58">
        <f>+IF(X42&lt;&gt;0,+(Y42/X42)*100,0)</f>
        <v>-57.83347929662103</v>
      </c>
      <c r="AA42" s="55">
        <f>SUM(AA38:AA41)</f>
        <v>-72620039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-14917616</v>
      </c>
      <c r="D44" s="63">
        <f>+D42-D43</f>
        <v>0</v>
      </c>
      <c r="E44" s="64">
        <f t="shared" si="4"/>
        <v>17321287</v>
      </c>
      <c r="F44" s="65">
        <f t="shared" si="4"/>
        <v>-72620039</v>
      </c>
      <c r="G44" s="65">
        <f t="shared" si="4"/>
        <v>3718645</v>
      </c>
      <c r="H44" s="65">
        <f t="shared" si="4"/>
        <v>-3661975</v>
      </c>
      <c r="I44" s="65">
        <f t="shared" si="4"/>
        <v>52662818</v>
      </c>
      <c r="J44" s="65">
        <f t="shared" si="4"/>
        <v>52719488</v>
      </c>
      <c r="K44" s="65">
        <f t="shared" si="4"/>
        <v>-9083043</v>
      </c>
      <c r="L44" s="65">
        <f t="shared" si="4"/>
        <v>23422623</v>
      </c>
      <c r="M44" s="65">
        <f t="shared" si="4"/>
        <v>-31632145</v>
      </c>
      <c r="N44" s="65">
        <f t="shared" si="4"/>
        <v>-17292565</v>
      </c>
      <c r="O44" s="65">
        <f t="shared" si="4"/>
        <v>3409233</v>
      </c>
      <c r="P44" s="65">
        <f t="shared" si="4"/>
        <v>-5398030</v>
      </c>
      <c r="Q44" s="65">
        <f t="shared" si="4"/>
        <v>-1806163</v>
      </c>
      <c r="R44" s="65">
        <f t="shared" si="4"/>
        <v>-3794960</v>
      </c>
      <c r="S44" s="65">
        <f t="shared" si="4"/>
        <v>4428834</v>
      </c>
      <c r="T44" s="65">
        <f t="shared" si="4"/>
        <v>1444308</v>
      </c>
      <c r="U44" s="65">
        <f t="shared" si="4"/>
        <v>-952077</v>
      </c>
      <c r="V44" s="65">
        <f t="shared" si="4"/>
        <v>4921065</v>
      </c>
      <c r="W44" s="65">
        <f t="shared" si="4"/>
        <v>36553028</v>
      </c>
      <c r="X44" s="65">
        <f t="shared" si="4"/>
        <v>86687323</v>
      </c>
      <c r="Y44" s="65">
        <f t="shared" si="4"/>
        <v>-50134295</v>
      </c>
      <c r="Z44" s="66">
        <f>+IF(X44&lt;&gt;0,+(Y44/X44)*100,0)</f>
        <v>-57.83347929662103</v>
      </c>
      <c r="AA44" s="63">
        <f>+AA42-AA43</f>
        <v>-72620039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-14917616</v>
      </c>
      <c r="D46" s="55">
        <f>SUM(D44:D45)</f>
        <v>0</v>
      </c>
      <c r="E46" s="56">
        <f t="shared" si="5"/>
        <v>17321287</v>
      </c>
      <c r="F46" s="57">
        <f t="shared" si="5"/>
        <v>-72620039</v>
      </c>
      <c r="G46" s="57">
        <f t="shared" si="5"/>
        <v>3718645</v>
      </c>
      <c r="H46" s="57">
        <f t="shared" si="5"/>
        <v>-3661975</v>
      </c>
      <c r="I46" s="57">
        <f t="shared" si="5"/>
        <v>52662818</v>
      </c>
      <c r="J46" s="57">
        <f t="shared" si="5"/>
        <v>52719488</v>
      </c>
      <c r="K46" s="57">
        <f t="shared" si="5"/>
        <v>-9083043</v>
      </c>
      <c r="L46" s="57">
        <f t="shared" si="5"/>
        <v>23422623</v>
      </c>
      <c r="M46" s="57">
        <f t="shared" si="5"/>
        <v>-31632145</v>
      </c>
      <c r="N46" s="57">
        <f t="shared" si="5"/>
        <v>-17292565</v>
      </c>
      <c r="O46" s="57">
        <f t="shared" si="5"/>
        <v>3409233</v>
      </c>
      <c r="P46" s="57">
        <f t="shared" si="5"/>
        <v>-5398030</v>
      </c>
      <c r="Q46" s="57">
        <f t="shared" si="5"/>
        <v>-1806163</v>
      </c>
      <c r="R46" s="57">
        <f t="shared" si="5"/>
        <v>-3794960</v>
      </c>
      <c r="S46" s="57">
        <f t="shared" si="5"/>
        <v>4428834</v>
      </c>
      <c r="T46" s="57">
        <f t="shared" si="5"/>
        <v>1444308</v>
      </c>
      <c r="U46" s="57">
        <f t="shared" si="5"/>
        <v>-952077</v>
      </c>
      <c r="V46" s="57">
        <f t="shared" si="5"/>
        <v>4921065</v>
      </c>
      <c r="W46" s="57">
        <f t="shared" si="5"/>
        <v>36553028</v>
      </c>
      <c r="X46" s="57">
        <f t="shared" si="5"/>
        <v>86687323</v>
      </c>
      <c r="Y46" s="57">
        <f t="shared" si="5"/>
        <v>-50134295</v>
      </c>
      <c r="Z46" s="58">
        <f>+IF(X46&lt;&gt;0,+(Y46/X46)*100,0)</f>
        <v>-57.83347929662103</v>
      </c>
      <c r="AA46" s="55">
        <f>SUM(AA44:AA45)</f>
        <v>-72620039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-14917616</v>
      </c>
      <c r="D48" s="71">
        <f>SUM(D46:D47)</f>
        <v>0</v>
      </c>
      <c r="E48" s="72">
        <f t="shared" si="6"/>
        <v>17321287</v>
      </c>
      <c r="F48" s="73">
        <f t="shared" si="6"/>
        <v>-72620039</v>
      </c>
      <c r="G48" s="73">
        <f t="shared" si="6"/>
        <v>3718645</v>
      </c>
      <c r="H48" s="74">
        <f t="shared" si="6"/>
        <v>-3661975</v>
      </c>
      <c r="I48" s="74">
        <f t="shared" si="6"/>
        <v>52662818</v>
      </c>
      <c r="J48" s="74">
        <f t="shared" si="6"/>
        <v>52719488</v>
      </c>
      <c r="K48" s="74">
        <f t="shared" si="6"/>
        <v>-9083043</v>
      </c>
      <c r="L48" s="74">
        <f t="shared" si="6"/>
        <v>23422623</v>
      </c>
      <c r="M48" s="73">
        <f t="shared" si="6"/>
        <v>-31632145</v>
      </c>
      <c r="N48" s="73">
        <f t="shared" si="6"/>
        <v>-17292565</v>
      </c>
      <c r="O48" s="74">
        <f t="shared" si="6"/>
        <v>3409233</v>
      </c>
      <c r="P48" s="74">
        <f t="shared" si="6"/>
        <v>-5398030</v>
      </c>
      <c r="Q48" s="74">
        <f t="shared" si="6"/>
        <v>-1806163</v>
      </c>
      <c r="R48" s="74">
        <f t="shared" si="6"/>
        <v>-3794960</v>
      </c>
      <c r="S48" s="74">
        <f t="shared" si="6"/>
        <v>4428834</v>
      </c>
      <c r="T48" s="73">
        <f t="shared" si="6"/>
        <v>1444308</v>
      </c>
      <c r="U48" s="73">
        <f t="shared" si="6"/>
        <v>-952077</v>
      </c>
      <c r="V48" s="74">
        <f t="shared" si="6"/>
        <v>4921065</v>
      </c>
      <c r="W48" s="74">
        <f t="shared" si="6"/>
        <v>36553028</v>
      </c>
      <c r="X48" s="74">
        <f t="shared" si="6"/>
        <v>86687323</v>
      </c>
      <c r="Y48" s="74">
        <f t="shared" si="6"/>
        <v>-50134295</v>
      </c>
      <c r="Z48" s="75">
        <f>+IF(X48&lt;&gt;0,+(Y48/X48)*100,0)</f>
        <v>-57.83347929662103</v>
      </c>
      <c r="AA48" s="76">
        <f>SUM(AA46:AA47)</f>
        <v>-72620039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86454</v>
      </c>
      <c r="D12" s="6">
        <v>0</v>
      </c>
      <c r="E12" s="7">
        <v>110000</v>
      </c>
      <c r="F12" s="8">
        <v>87000</v>
      </c>
      <c r="G12" s="8">
        <v>678</v>
      </c>
      <c r="H12" s="8">
        <v>6380</v>
      </c>
      <c r="I12" s="8">
        <v>13356</v>
      </c>
      <c r="J12" s="8">
        <v>20414</v>
      </c>
      <c r="K12" s="8">
        <v>7380</v>
      </c>
      <c r="L12" s="8">
        <v>6547</v>
      </c>
      <c r="M12" s="8">
        <v>6898</v>
      </c>
      <c r="N12" s="8">
        <v>20825</v>
      </c>
      <c r="O12" s="8">
        <v>6547</v>
      </c>
      <c r="P12" s="8">
        <v>6547</v>
      </c>
      <c r="Q12" s="8">
        <v>7463</v>
      </c>
      <c r="R12" s="8">
        <v>20557</v>
      </c>
      <c r="S12" s="8">
        <v>7463</v>
      </c>
      <c r="T12" s="8">
        <v>8824</v>
      </c>
      <c r="U12" s="8">
        <v>11381</v>
      </c>
      <c r="V12" s="8">
        <v>27668</v>
      </c>
      <c r="W12" s="8">
        <v>89464</v>
      </c>
      <c r="X12" s="8">
        <v>110000</v>
      </c>
      <c r="Y12" s="8">
        <v>-20536</v>
      </c>
      <c r="Z12" s="2">
        <v>-18.67</v>
      </c>
      <c r="AA12" s="6">
        <v>87000</v>
      </c>
    </row>
    <row r="13" spans="1:27" ht="13.5">
      <c r="A13" s="23" t="s">
        <v>40</v>
      </c>
      <c r="B13" s="29"/>
      <c r="C13" s="6">
        <v>28430598</v>
      </c>
      <c r="D13" s="6">
        <v>0</v>
      </c>
      <c r="E13" s="7">
        <v>17435000</v>
      </c>
      <c r="F13" s="8">
        <v>14285000</v>
      </c>
      <c r="G13" s="8">
        <v>2016515</v>
      </c>
      <c r="H13" s="8">
        <v>831595</v>
      </c>
      <c r="I13" s="8">
        <v>475517</v>
      </c>
      <c r="J13" s="8">
        <v>3323627</v>
      </c>
      <c r="K13" s="8">
        <v>655331</v>
      </c>
      <c r="L13" s="8">
        <v>3312908</v>
      </c>
      <c r="M13" s="8">
        <v>38161</v>
      </c>
      <c r="N13" s="8">
        <v>4006400</v>
      </c>
      <c r="O13" s="8">
        <v>1726763</v>
      </c>
      <c r="P13" s="8">
        <v>1056992</v>
      </c>
      <c r="Q13" s="8">
        <v>604399</v>
      </c>
      <c r="R13" s="8">
        <v>3388154</v>
      </c>
      <c r="S13" s="8">
        <v>2509378</v>
      </c>
      <c r="T13" s="8">
        <v>1306854</v>
      </c>
      <c r="U13" s="8">
        <v>1855432</v>
      </c>
      <c r="V13" s="8">
        <v>5671664</v>
      </c>
      <c r="W13" s="8">
        <v>16389845</v>
      </c>
      <c r="X13" s="8">
        <v>17435004</v>
      </c>
      <c r="Y13" s="8">
        <v>-1045159</v>
      </c>
      <c r="Z13" s="2">
        <v>-5.99</v>
      </c>
      <c r="AA13" s="6">
        <v>14285000</v>
      </c>
    </row>
    <row r="14" spans="1:27" ht="13.5">
      <c r="A14" s="23" t="s">
        <v>41</v>
      </c>
      <c r="B14" s="29"/>
      <c r="C14" s="6">
        <v>174</v>
      </c>
      <c r="D14" s="6">
        <v>0</v>
      </c>
      <c r="E14" s="7">
        <v>5000</v>
      </c>
      <c r="F14" s="8">
        <v>0</v>
      </c>
      <c r="G14" s="8">
        <v>130</v>
      </c>
      <c r="H14" s="8">
        <v>-130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71</v>
      </c>
      <c r="U14" s="8">
        <v>0</v>
      </c>
      <c r="V14" s="8">
        <v>71</v>
      </c>
      <c r="W14" s="8">
        <v>71</v>
      </c>
      <c r="X14" s="8">
        <v>5000</v>
      </c>
      <c r="Y14" s="8">
        <v>-4929</v>
      </c>
      <c r="Z14" s="2">
        <v>-98.58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5563200</v>
      </c>
      <c r="I18" s="8">
        <v>0</v>
      </c>
      <c r="J18" s="8">
        <v>5563200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540700</v>
      </c>
      <c r="U18" s="8">
        <v>0</v>
      </c>
      <c r="V18" s="8">
        <v>540700</v>
      </c>
      <c r="W18" s="8">
        <v>6103900</v>
      </c>
      <c r="X18" s="8"/>
      <c r="Y18" s="8">
        <v>6103900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313652000</v>
      </c>
      <c r="D19" s="6">
        <v>0</v>
      </c>
      <c r="E19" s="7">
        <v>324272000</v>
      </c>
      <c r="F19" s="8">
        <v>326460035</v>
      </c>
      <c r="G19" s="8">
        <v>125881000</v>
      </c>
      <c r="H19" s="8">
        <v>988350</v>
      </c>
      <c r="I19" s="8">
        <v>598919</v>
      </c>
      <c r="J19" s="8">
        <v>127468269</v>
      </c>
      <c r="K19" s="8">
        <v>0</v>
      </c>
      <c r="L19" s="8">
        <v>594028</v>
      </c>
      <c r="M19" s="8">
        <v>106747145</v>
      </c>
      <c r="N19" s="8">
        <v>107341173</v>
      </c>
      <c r="O19" s="8">
        <v>1166455</v>
      </c>
      <c r="P19" s="8">
        <v>988286</v>
      </c>
      <c r="Q19" s="8">
        <v>86288805</v>
      </c>
      <c r="R19" s="8">
        <v>88443546</v>
      </c>
      <c r="S19" s="8">
        <v>277854</v>
      </c>
      <c r="T19" s="8">
        <v>173157</v>
      </c>
      <c r="U19" s="8">
        <v>138361</v>
      </c>
      <c r="V19" s="8">
        <v>589372</v>
      </c>
      <c r="W19" s="8">
        <v>323842360</v>
      </c>
      <c r="X19" s="8">
        <v>324271999</v>
      </c>
      <c r="Y19" s="8">
        <v>-429639</v>
      </c>
      <c r="Z19" s="2">
        <v>-0.13</v>
      </c>
      <c r="AA19" s="6">
        <v>326460035</v>
      </c>
    </row>
    <row r="20" spans="1:27" ht="13.5">
      <c r="A20" s="23" t="s">
        <v>47</v>
      </c>
      <c r="B20" s="29"/>
      <c r="C20" s="6">
        <v>2368335</v>
      </c>
      <c r="D20" s="6">
        <v>0</v>
      </c>
      <c r="E20" s="7">
        <v>1885000</v>
      </c>
      <c r="F20" s="26">
        <v>7448200</v>
      </c>
      <c r="G20" s="26">
        <v>65205</v>
      </c>
      <c r="H20" s="26">
        <v>156956</v>
      </c>
      <c r="I20" s="26">
        <v>17888</v>
      </c>
      <c r="J20" s="26">
        <v>240049</v>
      </c>
      <c r="K20" s="26">
        <v>45587</v>
      </c>
      <c r="L20" s="26">
        <v>34155</v>
      </c>
      <c r="M20" s="26">
        <v>46567</v>
      </c>
      <c r="N20" s="26">
        <v>126309</v>
      </c>
      <c r="O20" s="26">
        <v>27652</v>
      </c>
      <c r="P20" s="26">
        <v>25063</v>
      </c>
      <c r="Q20" s="26">
        <v>66605</v>
      </c>
      <c r="R20" s="26">
        <v>119320</v>
      </c>
      <c r="S20" s="26">
        <v>216818</v>
      </c>
      <c r="T20" s="26">
        <v>0</v>
      </c>
      <c r="U20" s="26">
        <v>1525923</v>
      </c>
      <c r="V20" s="26">
        <v>1742741</v>
      </c>
      <c r="W20" s="26">
        <v>2228419</v>
      </c>
      <c r="X20" s="26">
        <v>1884999</v>
      </c>
      <c r="Y20" s="26">
        <v>343420</v>
      </c>
      <c r="Z20" s="27">
        <v>18.22</v>
      </c>
      <c r="AA20" s="28">
        <v>7448200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29282</v>
      </c>
      <c r="V21" s="8">
        <v>29282</v>
      </c>
      <c r="W21" s="30">
        <v>29282</v>
      </c>
      <c r="X21" s="8"/>
      <c r="Y21" s="8">
        <v>29282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344537561</v>
      </c>
      <c r="D22" s="33">
        <f>SUM(D5:D21)</f>
        <v>0</v>
      </c>
      <c r="E22" s="34">
        <f t="shared" si="0"/>
        <v>343707000</v>
      </c>
      <c r="F22" s="35">
        <f t="shared" si="0"/>
        <v>348280235</v>
      </c>
      <c r="G22" s="35">
        <f t="shared" si="0"/>
        <v>127963528</v>
      </c>
      <c r="H22" s="35">
        <f t="shared" si="0"/>
        <v>7546351</v>
      </c>
      <c r="I22" s="35">
        <f t="shared" si="0"/>
        <v>1105680</v>
      </c>
      <c r="J22" s="35">
        <f t="shared" si="0"/>
        <v>136615559</v>
      </c>
      <c r="K22" s="35">
        <f t="shared" si="0"/>
        <v>708298</v>
      </c>
      <c r="L22" s="35">
        <f t="shared" si="0"/>
        <v>3947638</v>
      </c>
      <c r="M22" s="35">
        <f t="shared" si="0"/>
        <v>106838771</v>
      </c>
      <c r="N22" s="35">
        <f t="shared" si="0"/>
        <v>111494707</v>
      </c>
      <c r="O22" s="35">
        <f t="shared" si="0"/>
        <v>2927417</v>
      </c>
      <c r="P22" s="35">
        <f t="shared" si="0"/>
        <v>2076888</v>
      </c>
      <c r="Q22" s="35">
        <f t="shared" si="0"/>
        <v>86967272</v>
      </c>
      <c r="R22" s="35">
        <f t="shared" si="0"/>
        <v>91971577</v>
      </c>
      <c r="S22" s="35">
        <f t="shared" si="0"/>
        <v>3011513</v>
      </c>
      <c r="T22" s="35">
        <f t="shared" si="0"/>
        <v>2029606</v>
      </c>
      <c r="U22" s="35">
        <f t="shared" si="0"/>
        <v>3560379</v>
      </c>
      <c r="V22" s="35">
        <f t="shared" si="0"/>
        <v>8601498</v>
      </c>
      <c r="W22" s="35">
        <f t="shared" si="0"/>
        <v>348683341</v>
      </c>
      <c r="X22" s="35">
        <f t="shared" si="0"/>
        <v>343707002</v>
      </c>
      <c r="Y22" s="35">
        <f t="shared" si="0"/>
        <v>4976339</v>
      </c>
      <c r="Z22" s="36">
        <f>+IF(X22&lt;&gt;0,+(Y22/X22)*100,0)</f>
        <v>1.4478433581635326</v>
      </c>
      <c r="AA22" s="33">
        <f>SUM(AA5:AA21)</f>
        <v>348280235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56842410</v>
      </c>
      <c r="D25" s="6">
        <v>0</v>
      </c>
      <c r="E25" s="7">
        <v>117698706</v>
      </c>
      <c r="F25" s="8">
        <v>107893941</v>
      </c>
      <c r="G25" s="8">
        <v>6178316</v>
      </c>
      <c r="H25" s="8">
        <v>5185675</v>
      </c>
      <c r="I25" s="8">
        <v>5514052</v>
      </c>
      <c r="J25" s="8">
        <v>16878043</v>
      </c>
      <c r="K25" s="8">
        <v>5622040</v>
      </c>
      <c r="L25" s="8">
        <v>5969285</v>
      </c>
      <c r="M25" s="8">
        <v>5786672</v>
      </c>
      <c r="N25" s="8">
        <v>17377997</v>
      </c>
      <c r="O25" s="8">
        <v>5857342</v>
      </c>
      <c r="P25" s="8">
        <v>5755384</v>
      </c>
      <c r="Q25" s="8">
        <v>6163774</v>
      </c>
      <c r="R25" s="8">
        <v>17776500</v>
      </c>
      <c r="S25" s="8">
        <v>5777073</v>
      </c>
      <c r="T25" s="8">
        <v>5866398</v>
      </c>
      <c r="U25" s="8">
        <v>6991313</v>
      </c>
      <c r="V25" s="8">
        <v>18634784</v>
      </c>
      <c r="W25" s="8">
        <v>70667324</v>
      </c>
      <c r="X25" s="8">
        <v>117698712</v>
      </c>
      <c r="Y25" s="8">
        <v>-47031388</v>
      </c>
      <c r="Z25" s="2">
        <v>-39.96</v>
      </c>
      <c r="AA25" s="6">
        <v>107893941</v>
      </c>
    </row>
    <row r="26" spans="1:27" ht="13.5">
      <c r="A26" s="25" t="s">
        <v>52</v>
      </c>
      <c r="B26" s="24"/>
      <c r="C26" s="6">
        <v>11734599</v>
      </c>
      <c r="D26" s="6">
        <v>0</v>
      </c>
      <c r="E26" s="7">
        <v>16826270</v>
      </c>
      <c r="F26" s="8">
        <v>16826270</v>
      </c>
      <c r="G26" s="8">
        <v>990294</v>
      </c>
      <c r="H26" s="8">
        <v>986826</v>
      </c>
      <c r="I26" s="8">
        <v>984316</v>
      </c>
      <c r="J26" s="8">
        <v>2961436</v>
      </c>
      <c r="K26" s="8">
        <v>970016</v>
      </c>
      <c r="L26" s="8">
        <v>970016</v>
      </c>
      <c r="M26" s="8">
        <v>1013863</v>
      </c>
      <c r="N26" s="8">
        <v>2953895</v>
      </c>
      <c r="O26" s="8">
        <v>1071171</v>
      </c>
      <c r="P26" s="8">
        <v>958148</v>
      </c>
      <c r="Q26" s="8">
        <v>1040893</v>
      </c>
      <c r="R26" s="8">
        <v>3070212</v>
      </c>
      <c r="S26" s="8">
        <v>1632855</v>
      </c>
      <c r="T26" s="8">
        <v>1036416</v>
      </c>
      <c r="U26" s="8">
        <v>1131997</v>
      </c>
      <c r="V26" s="8">
        <v>3801268</v>
      </c>
      <c r="W26" s="8">
        <v>12786811</v>
      </c>
      <c r="X26" s="8">
        <v>16826268</v>
      </c>
      <c r="Y26" s="8">
        <v>-4039457</v>
      </c>
      <c r="Z26" s="2">
        <v>-24.01</v>
      </c>
      <c r="AA26" s="6">
        <v>16826270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15000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15000</v>
      </c>
      <c r="Y27" s="8">
        <v>-15000</v>
      </c>
      <c r="Z27" s="2">
        <v>-100</v>
      </c>
      <c r="AA27" s="6">
        <v>0</v>
      </c>
    </row>
    <row r="28" spans="1:27" ht="13.5">
      <c r="A28" s="25" t="s">
        <v>54</v>
      </c>
      <c r="B28" s="24"/>
      <c r="C28" s="6">
        <v>8315362</v>
      </c>
      <c r="D28" s="6">
        <v>0</v>
      </c>
      <c r="E28" s="7">
        <v>9572172</v>
      </c>
      <c r="F28" s="8">
        <v>8225000</v>
      </c>
      <c r="G28" s="8">
        <v>0</v>
      </c>
      <c r="H28" s="8">
        <v>1308643</v>
      </c>
      <c r="I28" s="8">
        <v>620573</v>
      </c>
      <c r="J28" s="8">
        <v>1929216</v>
      </c>
      <c r="K28" s="8">
        <v>643177</v>
      </c>
      <c r="L28" s="8">
        <v>622459</v>
      </c>
      <c r="M28" s="8">
        <v>651414</v>
      </c>
      <c r="N28" s="8">
        <v>1917050</v>
      </c>
      <c r="O28" s="8">
        <v>564819</v>
      </c>
      <c r="P28" s="8">
        <v>1131</v>
      </c>
      <c r="Q28" s="8">
        <v>1317475</v>
      </c>
      <c r="R28" s="8">
        <v>1883425</v>
      </c>
      <c r="S28" s="8">
        <v>680653</v>
      </c>
      <c r="T28" s="8">
        <v>722759</v>
      </c>
      <c r="U28" s="8">
        <v>682785</v>
      </c>
      <c r="V28" s="8">
        <v>2086197</v>
      </c>
      <c r="W28" s="8">
        <v>7815888</v>
      </c>
      <c r="X28" s="8">
        <v>9572172</v>
      </c>
      <c r="Y28" s="8">
        <v>-1756284</v>
      </c>
      <c r="Z28" s="2">
        <v>-18.35</v>
      </c>
      <c r="AA28" s="6">
        <v>8225000</v>
      </c>
    </row>
    <row r="29" spans="1:27" ht="13.5">
      <c r="A29" s="25" t="s">
        <v>55</v>
      </c>
      <c r="B29" s="24"/>
      <c r="C29" s="6">
        <v>4557206</v>
      </c>
      <c r="D29" s="6">
        <v>0</v>
      </c>
      <c r="E29" s="7">
        <v>4399607</v>
      </c>
      <c r="F29" s="8">
        <v>6760111</v>
      </c>
      <c r="G29" s="8">
        <v>0</v>
      </c>
      <c r="H29" s="8">
        <v>0</v>
      </c>
      <c r="I29" s="8">
        <v>505094</v>
      </c>
      <c r="J29" s="8">
        <v>505094</v>
      </c>
      <c r="K29" s="8">
        <v>0</v>
      </c>
      <c r="L29" s="8">
        <v>1056455</v>
      </c>
      <c r="M29" s="8">
        <v>0</v>
      </c>
      <c r="N29" s="8">
        <v>1056455</v>
      </c>
      <c r="O29" s="8">
        <v>0</v>
      </c>
      <c r="P29" s="8">
        <v>314841</v>
      </c>
      <c r="Q29" s="8">
        <v>449196</v>
      </c>
      <c r="R29" s="8">
        <v>764037</v>
      </c>
      <c r="S29" s="8">
        <v>0</v>
      </c>
      <c r="T29" s="8">
        <v>0</v>
      </c>
      <c r="U29" s="8">
        <v>459176</v>
      </c>
      <c r="V29" s="8">
        <v>459176</v>
      </c>
      <c r="W29" s="8">
        <v>2784762</v>
      </c>
      <c r="X29" s="8">
        <v>4399607</v>
      </c>
      <c r="Y29" s="8">
        <v>-1614845</v>
      </c>
      <c r="Z29" s="2">
        <v>-36.7</v>
      </c>
      <c r="AA29" s="6">
        <v>6760111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10557126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10557126</v>
      </c>
    </row>
    <row r="31" spans="1:27" ht="13.5">
      <c r="A31" s="25" t="s">
        <v>57</v>
      </c>
      <c r="B31" s="24"/>
      <c r="C31" s="6">
        <v>299120</v>
      </c>
      <c r="D31" s="6">
        <v>0</v>
      </c>
      <c r="E31" s="7">
        <v>804072</v>
      </c>
      <c r="F31" s="8">
        <v>28123089</v>
      </c>
      <c r="G31" s="8">
        <v>1707</v>
      </c>
      <c r="H31" s="8">
        <v>995</v>
      </c>
      <c r="I31" s="8">
        <v>13708</v>
      </c>
      <c r="J31" s="8">
        <v>16410</v>
      </c>
      <c r="K31" s="8">
        <v>689</v>
      </c>
      <c r="L31" s="8">
        <v>3096</v>
      </c>
      <c r="M31" s="8">
        <v>10941</v>
      </c>
      <c r="N31" s="8">
        <v>14726</v>
      </c>
      <c r="O31" s="8">
        <v>30515</v>
      </c>
      <c r="P31" s="8">
        <v>7324</v>
      </c>
      <c r="Q31" s="8">
        <v>23496</v>
      </c>
      <c r="R31" s="8">
        <v>61335</v>
      </c>
      <c r="S31" s="8">
        <v>32157</v>
      </c>
      <c r="T31" s="8">
        <v>20811</v>
      </c>
      <c r="U31" s="8">
        <v>27457</v>
      </c>
      <c r="V31" s="8">
        <v>80425</v>
      </c>
      <c r="W31" s="8">
        <v>172896</v>
      </c>
      <c r="X31" s="8">
        <v>804068</v>
      </c>
      <c r="Y31" s="8">
        <v>-631172</v>
      </c>
      <c r="Z31" s="2">
        <v>-78.5</v>
      </c>
      <c r="AA31" s="6">
        <v>28123089</v>
      </c>
    </row>
    <row r="32" spans="1:27" ht="13.5">
      <c r="A32" s="25" t="s">
        <v>58</v>
      </c>
      <c r="B32" s="24"/>
      <c r="C32" s="6">
        <v>4405346</v>
      </c>
      <c r="D32" s="6">
        <v>0</v>
      </c>
      <c r="E32" s="7">
        <v>15014877</v>
      </c>
      <c r="F32" s="8">
        <v>26553743</v>
      </c>
      <c r="G32" s="8">
        <v>423476</v>
      </c>
      <c r="H32" s="8">
        <v>332767</v>
      </c>
      <c r="I32" s="8">
        <v>403605</v>
      </c>
      <c r="J32" s="8">
        <v>1159848</v>
      </c>
      <c r="K32" s="8">
        <v>347292</v>
      </c>
      <c r="L32" s="8">
        <v>546793</v>
      </c>
      <c r="M32" s="8">
        <v>882447</v>
      </c>
      <c r="N32" s="8">
        <v>1776532</v>
      </c>
      <c r="O32" s="8">
        <v>292404</v>
      </c>
      <c r="P32" s="8">
        <v>98806</v>
      </c>
      <c r="Q32" s="8">
        <v>757641</v>
      </c>
      <c r="R32" s="8">
        <v>1148851</v>
      </c>
      <c r="S32" s="8">
        <v>711303</v>
      </c>
      <c r="T32" s="8">
        <v>3259105</v>
      </c>
      <c r="U32" s="8">
        <v>781618</v>
      </c>
      <c r="V32" s="8">
        <v>4752026</v>
      </c>
      <c r="W32" s="8">
        <v>8837257</v>
      </c>
      <c r="X32" s="8">
        <v>15014880</v>
      </c>
      <c r="Y32" s="8">
        <v>-6177623</v>
      </c>
      <c r="Z32" s="2">
        <v>-41.14</v>
      </c>
      <c r="AA32" s="6">
        <v>26553743</v>
      </c>
    </row>
    <row r="33" spans="1:27" ht="13.5">
      <c r="A33" s="25" t="s">
        <v>59</v>
      </c>
      <c r="B33" s="24"/>
      <c r="C33" s="6">
        <v>222526428</v>
      </c>
      <c r="D33" s="6">
        <v>0</v>
      </c>
      <c r="E33" s="7">
        <v>245808825</v>
      </c>
      <c r="F33" s="8">
        <v>162080983</v>
      </c>
      <c r="G33" s="8">
        <v>2276503</v>
      </c>
      <c r="H33" s="8">
        <v>9777679</v>
      </c>
      <c r="I33" s="8">
        <v>5934315</v>
      </c>
      <c r="J33" s="8">
        <v>17988497</v>
      </c>
      <c r="K33" s="8">
        <v>12665442</v>
      </c>
      <c r="L33" s="8">
        <v>7572571</v>
      </c>
      <c r="M33" s="8">
        <v>5610260</v>
      </c>
      <c r="N33" s="8">
        <v>25848273</v>
      </c>
      <c r="O33" s="8">
        <v>1793562</v>
      </c>
      <c r="P33" s="8">
        <v>7098302</v>
      </c>
      <c r="Q33" s="8">
        <v>16706998</v>
      </c>
      <c r="R33" s="8">
        <v>25598862</v>
      </c>
      <c r="S33" s="8">
        <v>8372140</v>
      </c>
      <c r="T33" s="8">
        <v>12016119</v>
      </c>
      <c r="U33" s="8">
        <v>16584697</v>
      </c>
      <c r="V33" s="8">
        <v>36972956</v>
      </c>
      <c r="W33" s="8">
        <v>106408588</v>
      </c>
      <c r="X33" s="8">
        <v>245808824</v>
      </c>
      <c r="Y33" s="8">
        <v>-139400236</v>
      </c>
      <c r="Z33" s="2">
        <v>-56.71</v>
      </c>
      <c r="AA33" s="6">
        <v>162080983</v>
      </c>
    </row>
    <row r="34" spans="1:27" ht="13.5">
      <c r="A34" s="25" t="s">
        <v>60</v>
      </c>
      <c r="B34" s="24"/>
      <c r="C34" s="6">
        <v>102284158</v>
      </c>
      <c r="D34" s="6">
        <v>0</v>
      </c>
      <c r="E34" s="7">
        <v>78250449</v>
      </c>
      <c r="F34" s="8">
        <v>65047115</v>
      </c>
      <c r="G34" s="8">
        <v>4163466</v>
      </c>
      <c r="H34" s="8">
        <v>3403485</v>
      </c>
      <c r="I34" s="8">
        <v>4189961</v>
      </c>
      <c r="J34" s="8">
        <v>11756912</v>
      </c>
      <c r="K34" s="8">
        <v>3744478</v>
      </c>
      <c r="L34" s="8">
        <v>4013239</v>
      </c>
      <c r="M34" s="8">
        <v>8723259</v>
      </c>
      <c r="N34" s="8">
        <v>16480976</v>
      </c>
      <c r="O34" s="8">
        <v>5266731</v>
      </c>
      <c r="P34" s="8">
        <v>5217628</v>
      </c>
      <c r="Q34" s="8">
        <v>6893828</v>
      </c>
      <c r="R34" s="8">
        <v>17378187</v>
      </c>
      <c r="S34" s="8">
        <v>6956179</v>
      </c>
      <c r="T34" s="8">
        <v>6816434</v>
      </c>
      <c r="U34" s="8">
        <v>6835736</v>
      </c>
      <c r="V34" s="8">
        <v>20608349</v>
      </c>
      <c r="W34" s="8">
        <v>66224424</v>
      </c>
      <c r="X34" s="8">
        <v>78250453</v>
      </c>
      <c r="Y34" s="8">
        <v>-12026029</v>
      </c>
      <c r="Z34" s="2">
        <v>-15.37</v>
      </c>
      <c r="AA34" s="6">
        <v>65047115</v>
      </c>
    </row>
    <row r="35" spans="1:27" ht="13.5">
      <c r="A35" s="23" t="s">
        <v>61</v>
      </c>
      <c r="B35" s="29"/>
      <c r="C35" s="6">
        <v>6928416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93867</v>
      </c>
      <c r="V35" s="8">
        <v>93867</v>
      </c>
      <c r="W35" s="8">
        <v>93867</v>
      </c>
      <c r="X35" s="8"/>
      <c r="Y35" s="8">
        <v>93867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417893045</v>
      </c>
      <c r="D36" s="33">
        <f>SUM(D25:D35)</f>
        <v>0</v>
      </c>
      <c r="E36" s="34">
        <f t="shared" si="1"/>
        <v>488389978</v>
      </c>
      <c r="F36" s="35">
        <f t="shared" si="1"/>
        <v>432067378</v>
      </c>
      <c r="G36" s="35">
        <f t="shared" si="1"/>
        <v>14033762</v>
      </c>
      <c r="H36" s="35">
        <f t="shared" si="1"/>
        <v>20996070</v>
      </c>
      <c r="I36" s="35">
        <f t="shared" si="1"/>
        <v>18165624</v>
      </c>
      <c r="J36" s="35">
        <f t="shared" si="1"/>
        <v>53195456</v>
      </c>
      <c r="K36" s="35">
        <f t="shared" si="1"/>
        <v>23993134</v>
      </c>
      <c r="L36" s="35">
        <f t="shared" si="1"/>
        <v>20753914</v>
      </c>
      <c r="M36" s="35">
        <f t="shared" si="1"/>
        <v>22678856</v>
      </c>
      <c r="N36" s="35">
        <f t="shared" si="1"/>
        <v>67425904</v>
      </c>
      <c r="O36" s="35">
        <f t="shared" si="1"/>
        <v>14876544</v>
      </c>
      <c r="P36" s="35">
        <f t="shared" si="1"/>
        <v>19451564</v>
      </c>
      <c r="Q36" s="35">
        <f t="shared" si="1"/>
        <v>33353301</v>
      </c>
      <c r="R36" s="35">
        <f t="shared" si="1"/>
        <v>67681409</v>
      </c>
      <c r="S36" s="35">
        <f t="shared" si="1"/>
        <v>24162360</v>
      </c>
      <c r="T36" s="35">
        <f t="shared" si="1"/>
        <v>29738042</v>
      </c>
      <c r="U36" s="35">
        <f t="shared" si="1"/>
        <v>33588646</v>
      </c>
      <c r="V36" s="35">
        <f t="shared" si="1"/>
        <v>87489048</v>
      </c>
      <c r="W36" s="35">
        <f t="shared" si="1"/>
        <v>275791817</v>
      </c>
      <c r="X36" s="35">
        <f t="shared" si="1"/>
        <v>488389984</v>
      </c>
      <c r="Y36" s="35">
        <f t="shared" si="1"/>
        <v>-212598167</v>
      </c>
      <c r="Z36" s="36">
        <f>+IF(X36&lt;&gt;0,+(Y36/X36)*100,0)</f>
        <v>-43.53041093488109</v>
      </c>
      <c r="AA36" s="33">
        <f>SUM(AA25:AA35)</f>
        <v>432067378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-73355484</v>
      </c>
      <c r="D38" s="46">
        <f>+D22-D36</f>
        <v>0</v>
      </c>
      <c r="E38" s="47">
        <f t="shared" si="2"/>
        <v>-144682978</v>
      </c>
      <c r="F38" s="48">
        <f t="shared" si="2"/>
        <v>-83787143</v>
      </c>
      <c r="G38" s="48">
        <f t="shared" si="2"/>
        <v>113929766</v>
      </c>
      <c r="H38" s="48">
        <f t="shared" si="2"/>
        <v>-13449719</v>
      </c>
      <c r="I38" s="48">
        <f t="shared" si="2"/>
        <v>-17059944</v>
      </c>
      <c r="J38" s="48">
        <f t="shared" si="2"/>
        <v>83420103</v>
      </c>
      <c r="K38" s="48">
        <f t="shared" si="2"/>
        <v>-23284836</v>
      </c>
      <c r="L38" s="48">
        <f t="shared" si="2"/>
        <v>-16806276</v>
      </c>
      <c r="M38" s="48">
        <f t="shared" si="2"/>
        <v>84159915</v>
      </c>
      <c r="N38" s="48">
        <f t="shared" si="2"/>
        <v>44068803</v>
      </c>
      <c r="O38" s="48">
        <f t="shared" si="2"/>
        <v>-11949127</v>
      </c>
      <c r="P38" s="48">
        <f t="shared" si="2"/>
        <v>-17374676</v>
      </c>
      <c r="Q38" s="48">
        <f t="shared" si="2"/>
        <v>53613971</v>
      </c>
      <c r="R38" s="48">
        <f t="shared" si="2"/>
        <v>24290168</v>
      </c>
      <c r="S38" s="48">
        <f t="shared" si="2"/>
        <v>-21150847</v>
      </c>
      <c r="T38" s="48">
        <f t="shared" si="2"/>
        <v>-27708436</v>
      </c>
      <c r="U38" s="48">
        <f t="shared" si="2"/>
        <v>-30028267</v>
      </c>
      <c r="V38" s="48">
        <f t="shared" si="2"/>
        <v>-78887550</v>
      </c>
      <c r="W38" s="48">
        <f t="shared" si="2"/>
        <v>72891524</v>
      </c>
      <c r="X38" s="48">
        <f>IF(F22=F36,0,X22-X36)</f>
        <v>-144682982</v>
      </c>
      <c r="Y38" s="48">
        <f t="shared" si="2"/>
        <v>217574506</v>
      </c>
      <c r="Z38" s="49">
        <f>+IF(X38&lt;&gt;0,+(Y38/X38)*100,0)</f>
        <v>-150.38016426838647</v>
      </c>
      <c r="AA38" s="46">
        <f>+AA22-AA36</f>
        <v>-83787143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510000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510000</v>
      </c>
      <c r="P39" s="8">
        <v>0</v>
      </c>
      <c r="Q39" s="8">
        <v>510000</v>
      </c>
      <c r="R39" s="8">
        <v>1020000</v>
      </c>
      <c r="S39" s="8">
        <v>-510000</v>
      </c>
      <c r="T39" s="8">
        <v>0</v>
      </c>
      <c r="U39" s="8">
        <v>16774</v>
      </c>
      <c r="V39" s="8">
        <v>-493226</v>
      </c>
      <c r="W39" s="8">
        <v>526774</v>
      </c>
      <c r="X39" s="8"/>
      <c r="Y39" s="8">
        <v>526774</v>
      </c>
      <c r="Z39" s="2">
        <v>0</v>
      </c>
      <c r="AA39" s="6">
        <v>510000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-73355484</v>
      </c>
      <c r="D42" s="55">
        <f>SUM(D38:D41)</f>
        <v>0</v>
      </c>
      <c r="E42" s="56">
        <f t="shared" si="3"/>
        <v>-144682978</v>
      </c>
      <c r="F42" s="57">
        <f t="shared" si="3"/>
        <v>-83277143</v>
      </c>
      <c r="G42" s="57">
        <f t="shared" si="3"/>
        <v>113929766</v>
      </c>
      <c r="H42" s="57">
        <f t="shared" si="3"/>
        <v>-13449719</v>
      </c>
      <c r="I42" s="57">
        <f t="shared" si="3"/>
        <v>-17059944</v>
      </c>
      <c r="J42" s="57">
        <f t="shared" si="3"/>
        <v>83420103</v>
      </c>
      <c r="K42" s="57">
        <f t="shared" si="3"/>
        <v>-23284836</v>
      </c>
      <c r="L42" s="57">
        <f t="shared" si="3"/>
        <v>-16806276</v>
      </c>
      <c r="M42" s="57">
        <f t="shared" si="3"/>
        <v>84159915</v>
      </c>
      <c r="N42" s="57">
        <f t="shared" si="3"/>
        <v>44068803</v>
      </c>
      <c r="O42" s="57">
        <f t="shared" si="3"/>
        <v>-11439127</v>
      </c>
      <c r="P42" s="57">
        <f t="shared" si="3"/>
        <v>-17374676</v>
      </c>
      <c r="Q42" s="57">
        <f t="shared" si="3"/>
        <v>54123971</v>
      </c>
      <c r="R42" s="57">
        <f t="shared" si="3"/>
        <v>25310168</v>
      </c>
      <c r="S42" s="57">
        <f t="shared" si="3"/>
        <v>-21660847</v>
      </c>
      <c r="T42" s="57">
        <f t="shared" si="3"/>
        <v>-27708436</v>
      </c>
      <c r="U42" s="57">
        <f t="shared" si="3"/>
        <v>-30011493</v>
      </c>
      <c r="V42" s="57">
        <f t="shared" si="3"/>
        <v>-79380776</v>
      </c>
      <c r="W42" s="57">
        <f t="shared" si="3"/>
        <v>73418298</v>
      </c>
      <c r="X42" s="57">
        <f t="shared" si="3"/>
        <v>-144682982</v>
      </c>
      <c r="Y42" s="57">
        <f t="shared" si="3"/>
        <v>218101280</v>
      </c>
      <c r="Z42" s="58">
        <f>+IF(X42&lt;&gt;0,+(Y42/X42)*100,0)</f>
        <v>-150.74425270001692</v>
      </c>
      <c r="AA42" s="55">
        <f>SUM(AA38:AA41)</f>
        <v>-83277143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-73355484</v>
      </c>
      <c r="D44" s="63">
        <f>+D42-D43</f>
        <v>0</v>
      </c>
      <c r="E44" s="64">
        <f t="shared" si="4"/>
        <v>-144682978</v>
      </c>
      <c r="F44" s="65">
        <f t="shared" si="4"/>
        <v>-83277143</v>
      </c>
      <c r="G44" s="65">
        <f t="shared" si="4"/>
        <v>113929766</v>
      </c>
      <c r="H44" s="65">
        <f t="shared" si="4"/>
        <v>-13449719</v>
      </c>
      <c r="I44" s="65">
        <f t="shared" si="4"/>
        <v>-17059944</v>
      </c>
      <c r="J44" s="65">
        <f t="shared" si="4"/>
        <v>83420103</v>
      </c>
      <c r="K44" s="65">
        <f t="shared" si="4"/>
        <v>-23284836</v>
      </c>
      <c r="L44" s="65">
        <f t="shared" si="4"/>
        <v>-16806276</v>
      </c>
      <c r="M44" s="65">
        <f t="shared" si="4"/>
        <v>84159915</v>
      </c>
      <c r="N44" s="65">
        <f t="shared" si="4"/>
        <v>44068803</v>
      </c>
      <c r="O44" s="65">
        <f t="shared" si="4"/>
        <v>-11439127</v>
      </c>
      <c r="P44" s="65">
        <f t="shared" si="4"/>
        <v>-17374676</v>
      </c>
      <c r="Q44" s="65">
        <f t="shared" si="4"/>
        <v>54123971</v>
      </c>
      <c r="R44" s="65">
        <f t="shared" si="4"/>
        <v>25310168</v>
      </c>
      <c r="S44" s="65">
        <f t="shared" si="4"/>
        <v>-21660847</v>
      </c>
      <c r="T44" s="65">
        <f t="shared" si="4"/>
        <v>-27708436</v>
      </c>
      <c r="U44" s="65">
        <f t="shared" si="4"/>
        <v>-30011493</v>
      </c>
      <c r="V44" s="65">
        <f t="shared" si="4"/>
        <v>-79380776</v>
      </c>
      <c r="W44" s="65">
        <f t="shared" si="4"/>
        <v>73418298</v>
      </c>
      <c r="X44" s="65">
        <f t="shared" si="4"/>
        <v>-144682982</v>
      </c>
      <c r="Y44" s="65">
        <f t="shared" si="4"/>
        <v>218101280</v>
      </c>
      <c r="Z44" s="66">
        <f>+IF(X44&lt;&gt;0,+(Y44/X44)*100,0)</f>
        <v>-150.74425270001692</v>
      </c>
      <c r="AA44" s="63">
        <f>+AA42-AA43</f>
        <v>-83277143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-73355484</v>
      </c>
      <c r="D46" s="55">
        <f>SUM(D44:D45)</f>
        <v>0</v>
      </c>
      <c r="E46" s="56">
        <f t="shared" si="5"/>
        <v>-144682978</v>
      </c>
      <c r="F46" s="57">
        <f t="shared" si="5"/>
        <v>-83277143</v>
      </c>
      <c r="G46" s="57">
        <f t="shared" si="5"/>
        <v>113929766</v>
      </c>
      <c r="H46" s="57">
        <f t="shared" si="5"/>
        <v>-13449719</v>
      </c>
      <c r="I46" s="57">
        <f t="shared" si="5"/>
        <v>-17059944</v>
      </c>
      <c r="J46" s="57">
        <f t="shared" si="5"/>
        <v>83420103</v>
      </c>
      <c r="K46" s="57">
        <f t="shared" si="5"/>
        <v>-23284836</v>
      </c>
      <c r="L46" s="57">
        <f t="shared" si="5"/>
        <v>-16806276</v>
      </c>
      <c r="M46" s="57">
        <f t="shared" si="5"/>
        <v>84159915</v>
      </c>
      <c r="N46" s="57">
        <f t="shared" si="5"/>
        <v>44068803</v>
      </c>
      <c r="O46" s="57">
        <f t="shared" si="5"/>
        <v>-11439127</v>
      </c>
      <c r="P46" s="57">
        <f t="shared" si="5"/>
        <v>-17374676</v>
      </c>
      <c r="Q46" s="57">
        <f t="shared" si="5"/>
        <v>54123971</v>
      </c>
      <c r="R46" s="57">
        <f t="shared" si="5"/>
        <v>25310168</v>
      </c>
      <c r="S46" s="57">
        <f t="shared" si="5"/>
        <v>-21660847</v>
      </c>
      <c r="T46" s="57">
        <f t="shared" si="5"/>
        <v>-27708436</v>
      </c>
      <c r="U46" s="57">
        <f t="shared" si="5"/>
        <v>-30011493</v>
      </c>
      <c r="V46" s="57">
        <f t="shared" si="5"/>
        <v>-79380776</v>
      </c>
      <c r="W46" s="57">
        <f t="shared" si="5"/>
        <v>73418298</v>
      </c>
      <c r="X46" s="57">
        <f t="shared" si="5"/>
        <v>-144682982</v>
      </c>
      <c r="Y46" s="57">
        <f t="shared" si="5"/>
        <v>218101280</v>
      </c>
      <c r="Z46" s="58">
        <f>+IF(X46&lt;&gt;0,+(Y46/X46)*100,0)</f>
        <v>-150.74425270001692</v>
      </c>
      <c r="AA46" s="55">
        <f>SUM(AA44:AA45)</f>
        <v>-83277143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-73355484</v>
      </c>
      <c r="D48" s="71">
        <f>SUM(D46:D47)</f>
        <v>0</v>
      </c>
      <c r="E48" s="72">
        <f t="shared" si="6"/>
        <v>-144682978</v>
      </c>
      <c r="F48" s="73">
        <f t="shared" si="6"/>
        <v>-83277143</v>
      </c>
      <c r="G48" s="73">
        <f t="shared" si="6"/>
        <v>113929766</v>
      </c>
      <c r="H48" s="74">
        <f t="shared" si="6"/>
        <v>-13449719</v>
      </c>
      <c r="I48" s="74">
        <f t="shared" si="6"/>
        <v>-17059944</v>
      </c>
      <c r="J48" s="74">
        <f t="shared" si="6"/>
        <v>83420103</v>
      </c>
      <c r="K48" s="74">
        <f t="shared" si="6"/>
        <v>-23284836</v>
      </c>
      <c r="L48" s="74">
        <f t="shared" si="6"/>
        <v>-16806276</v>
      </c>
      <c r="M48" s="73">
        <f t="shared" si="6"/>
        <v>84159915</v>
      </c>
      <c r="N48" s="73">
        <f t="shared" si="6"/>
        <v>44068803</v>
      </c>
      <c r="O48" s="74">
        <f t="shared" si="6"/>
        <v>-11439127</v>
      </c>
      <c r="P48" s="74">
        <f t="shared" si="6"/>
        <v>-17374676</v>
      </c>
      <c r="Q48" s="74">
        <f t="shared" si="6"/>
        <v>54123971</v>
      </c>
      <c r="R48" s="74">
        <f t="shared" si="6"/>
        <v>25310168</v>
      </c>
      <c r="S48" s="74">
        <f t="shared" si="6"/>
        <v>-21660847</v>
      </c>
      <c r="T48" s="73">
        <f t="shared" si="6"/>
        <v>-27708436</v>
      </c>
      <c r="U48" s="73">
        <f t="shared" si="6"/>
        <v>-30011493</v>
      </c>
      <c r="V48" s="74">
        <f t="shared" si="6"/>
        <v>-79380776</v>
      </c>
      <c r="W48" s="74">
        <f t="shared" si="6"/>
        <v>73418298</v>
      </c>
      <c r="X48" s="74">
        <f t="shared" si="6"/>
        <v>-144682982</v>
      </c>
      <c r="Y48" s="74">
        <f t="shared" si="6"/>
        <v>218101280</v>
      </c>
      <c r="Z48" s="75">
        <f>+IF(X48&lt;&gt;0,+(Y48/X48)*100,0)</f>
        <v>-150.74425270001692</v>
      </c>
      <c r="AA48" s="76">
        <f>SUM(AA46:AA47)</f>
        <v>-83277143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64117324</v>
      </c>
      <c r="D5" s="6">
        <v>0</v>
      </c>
      <c r="E5" s="7">
        <v>81773272</v>
      </c>
      <c r="F5" s="8">
        <v>81773272</v>
      </c>
      <c r="G5" s="8">
        <v>12359304</v>
      </c>
      <c r="H5" s="8">
        <v>10771281</v>
      </c>
      <c r="I5" s="8">
        <v>10223476</v>
      </c>
      <c r="J5" s="8">
        <v>33354061</v>
      </c>
      <c r="K5" s="8">
        <v>1150426</v>
      </c>
      <c r="L5" s="8">
        <v>3998990</v>
      </c>
      <c r="M5" s="8">
        <v>8817744</v>
      </c>
      <c r="N5" s="8">
        <v>13967160</v>
      </c>
      <c r="O5" s="8">
        <v>8819953</v>
      </c>
      <c r="P5" s="8">
        <v>8524224</v>
      </c>
      <c r="Q5" s="8">
        <v>8959546</v>
      </c>
      <c r="R5" s="8">
        <v>26303723</v>
      </c>
      <c r="S5" s="8">
        <v>8776352</v>
      </c>
      <c r="T5" s="8">
        <v>8877407</v>
      </c>
      <c r="U5" s="8">
        <v>11022793</v>
      </c>
      <c r="V5" s="8">
        <v>28676552</v>
      </c>
      <c r="W5" s="8">
        <v>102301496</v>
      </c>
      <c r="X5" s="8">
        <v>81773272</v>
      </c>
      <c r="Y5" s="8">
        <v>20528224</v>
      </c>
      <c r="Z5" s="2">
        <v>25.1</v>
      </c>
      <c r="AA5" s="6">
        <v>81773272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55892235</v>
      </c>
      <c r="D7" s="6">
        <v>0</v>
      </c>
      <c r="E7" s="7">
        <v>68342371</v>
      </c>
      <c r="F7" s="8">
        <v>59783705</v>
      </c>
      <c r="G7" s="8">
        <v>4421532</v>
      </c>
      <c r="H7" s="8">
        <v>5190435</v>
      </c>
      <c r="I7" s="8">
        <v>3811060</v>
      </c>
      <c r="J7" s="8">
        <v>13423027</v>
      </c>
      <c r="K7" s="8">
        <v>6767322</v>
      </c>
      <c r="L7" s="8">
        <v>4788047</v>
      </c>
      <c r="M7" s="8">
        <v>4695651</v>
      </c>
      <c r="N7" s="8">
        <v>16251020</v>
      </c>
      <c r="O7" s="8">
        <v>6929800</v>
      </c>
      <c r="P7" s="8">
        <v>5169747</v>
      </c>
      <c r="Q7" s="8">
        <v>5360479</v>
      </c>
      <c r="R7" s="8">
        <v>17460026</v>
      </c>
      <c r="S7" s="8">
        <v>6860344</v>
      </c>
      <c r="T7" s="8">
        <v>16678368</v>
      </c>
      <c r="U7" s="8">
        <v>5210996</v>
      </c>
      <c r="V7" s="8">
        <v>28749708</v>
      </c>
      <c r="W7" s="8">
        <v>75883781</v>
      </c>
      <c r="X7" s="8">
        <v>68342371</v>
      </c>
      <c r="Y7" s="8">
        <v>7541410</v>
      </c>
      <c r="Z7" s="2">
        <v>11.03</v>
      </c>
      <c r="AA7" s="6">
        <v>59783705</v>
      </c>
    </row>
    <row r="8" spans="1:27" ht="13.5">
      <c r="A8" s="25" t="s">
        <v>35</v>
      </c>
      <c r="B8" s="24"/>
      <c r="C8" s="6">
        <v>12385237</v>
      </c>
      <c r="D8" s="6">
        <v>0</v>
      </c>
      <c r="E8" s="7">
        <v>19360181</v>
      </c>
      <c r="F8" s="8">
        <v>14831793</v>
      </c>
      <c r="G8" s="8">
        <v>1104824</v>
      </c>
      <c r="H8" s="8">
        <v>1346266</v>
      </c>
      <c r="I8" s="8">
        <v>1401544</v>
      </c>
      <c r="J8" s="8">
        <v>3852634</v>
      </c>
      <c r="K8" s="8">
        <v>1389190</v>
      </c>
      <c r="L8" s="8">
        <v>1248302</v>
      </c>
      <c r="M8" s="8">
        <v>964009</v>
      </c>
      <c r="N8" s="8">
        <v>3601501</v>
      </c>
      <c r="O8" s="8">
        <v>1603295</v>
      </c>
      <c r="P8" s="8">
        <v>1343648</v>
      </c>
      <c r="Q8" s="8">
        <v>1246134</v>
      </c>
      <c r="R8" s="8">
        <v>4193077</v>
      </c>
      <c r="S8" s="8">
        <v>1341575</v>
      </c>
      <c r="T8" s="8">
        <v>1617254</v>
      </c>
      <c r="U8" s="8">
        <v>1336764</v>
      </c>
      <c r="V8" s="8">
        <v>4295593</v>
      </c>
      <c r="W8" s="8">
        <v>15942805</v>
      </c>
      <c r="X8" s="8">
        <v>19360181</v>
      </c>
      <c r="Y8" s="8">
        <v>-3417376</v>
      </c>
      <c r="Z8" s="2">
        <v>-17.65</v>
      </c>
      <c r="AA8" s="6">
        <v>14831793</v>
      </c>
    </row>
    <row r="9" spans="1:27" ht="13.5">
      <c r="A9" s="25" t="s">
        <v>36</v>
      </c>
      <c r="B9" s="24"/>
      <c r="C9" s="6">
        <v>3468359</v>
      </c>
      <c r="D9" s="6">
        <v>0</v>
      </c>
      <c r="E9" s="7">
        <v>3960840</v>
      </c>
      <c r="F9" s="8">
        <v>3822614</v>
      </c>
      <c r="G9" s="8">
        <v>319816</v>
      </c>
      <c r="H9" s="8">
        <v>318764</v>
      </c>
      <c r="I9" s="8">
        <v>319761</v>
      </c>
      <c r="J9" s="8">
        <v>958341</v>
      </c>
      <c r="K9" s="8">
        <v>319918</v>
      </c>
      <c r="L9" s="8">
        <v>316827</v>
      </c>
      <c r="M9" s="8">
        <v>318602</v>
      </c>
      <c r="N9" s="8">
        <v>955347</v>
      </c>
      <c r="O9" s="8">
        <v>314319</v>
      </c>
      <c r="P9" s="8">
        <v>325750</v>
      </c>
      <c r="Q9" s="8">
        <v>320488</v>
      </c>
      <c r="R9" s="8">
        <v>960557</v>
      </c>
      <c r="S9" s="8">
        <v>320175</v>
      </c>
      <c r="T9" s="8">
        <v>322509</v>
      </c>
      <c r="U9" s="8">
        <v>320570</v>
      </c>
      <c r="V9" s="8">
        <v>963254</v>
      </c>
      <c r="W9" s="8">
        <v>3837499</v>
      </c>
      <c r="X9" s="8">
        <v>3960840</v>
      </c>
      <c r="Y9" s="8">
        <v>-123341</v>
      </c>
      <c r="Z9" s="2">
        <v>-3.11</v>
      </c>
      <c r="AA9" s="6">
        <v>3822614</v>
      </c>
    </row>
    <row r="10" spans="1:27" ht="13.5">
      <c r="A10" s="25" t="s">
        <v>37</v>
      </c>
      <c r="B10" s="24"/>
      <c r="C10" s="6">
        <v>5106381</v>
      </c>
      <c r="D10" s="6">
        <v>0</v>
      </c>
      <c r="E10" s="7">
        <v>5916606</v>
      </c>
      <c r="F10" s="26">
        <v>5439313</v>
      </c>
      <c r="G10" s="26">
        <v>459389</v>
      </c>
      <c r="H10" s="26">
        <v>450251</v>
      </c>
      <c r="I10" s="26">
        <v>458428</v>
      </c>
      <c r="J10" s="26">
        <v>1368068</v>
      </c>
      <c r="K10" s="26">
        <v>457216</v>
      </c>
      <c r="L10" s="26">
        <v>441711</v>
      </c>
      <c r="M10" s="26">
        <v>455456</v>
      </c>
      <c r="N10" s="26">
        <v>1354383</v>
      </c>
      <c r="O10" s="26">
        <v>459150</v>
      </c>
      <c r="P10" s="26">
        <v>461219</v>
      </c>
      <c r="Q10" s="26">
        <v>463785</v>
      </c>
      <c r="R10" s="26">
        <v>1384154</v>
      </c>
      <c r="S10" s="26">
        <v>465320</v>
      </c>
      <c r="T10" s="26">
        <v>469206</v>
      </c>
      <c r="U10" s="26">
        <v>467156</v>
      </c>
      <c r="V10" s="26">
        <v>1401682</v>
      </c>
      <c r="W10" s="26">
        <v>5508287</v>
      </c>
      <c r="X10" s="26">
        <v>5916609</v>
      </c>
      <c r="Y10" s="26">
        <v>-408322</v>
      </c>
      <c r="Z10" s="27">
        <v>-6.9</v>
      </c>
      <c r="AA10" s="28">
        <v>5439313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3609558</v>
      </c>
      <c r="D12" s="6">
        <v>0</v>
      </c>
      <c r="E12" s="7">
        <v>4573913</v>
      </c>
      <c r="F12" s="8">
        <v>5163435</v>
      </c>
      <c r="G12" s="8">
        <v>1826852</v>
      </c>
      <c r="H12" s="8">
        <v>123014</v>
      </c>
      <c r="I12" s="8">
        <v>105767</v>
      </c>
      <c r="J12" s="8">
        <v>2055633</v>
      </c>
      <c r="K12" s="8">
        <v>178668</v>
      </c>
      <c r="L12" s="8">
        <v>122407</v>
      </c>
      <c r="M12" s="8">
        <v>149259</v>
      </c>
      <c r="N12" s="8">
        <v>450334</v>
      </c>
      <c r="O12" s="8">
        <v>150956</v>
      </c>
      <c r="P12" s="8">
        <v>114464</v>
      </c>
      <c r="Q12" s="8">
        <v>77246</v>
      </c>
      <c r="R12" s="8">
        <v>342666</v>
      </c>
      <c r="S12" s="8">
        <v>120502</v>
      </c>
      <c r="T12" s="8">
        <v>159213</v>
      </c>
      <c r="U12" s="8">
        <v>103895</v>
      </c>
      <c r="V12" s="8">
        <v>383610</v>
      </c>
      <c r="W12" s="8">
        <v>3232243</v>
      </c>
      <c r="X12" s="8">
        <v>4573914</v>
      </c>
      <c r="Y12" s="8">
        <v>-1341671</v>
      </c>
      <c r="Z12" s="2">
        <v>-29.33</v>
      </c>
      <c r="AA12" s="6">
        <v>5163435</v>
      </c>
    </row>
    <row r="13" spans="1:27" ht="13.5">
      <c r="A13" s="23" t="s">
        <v>40</v>
      </c>
      <c r="B13" s="29"/>
      <c r="C13" s="6">
        <v>1794382</v>
      </c>
      <c r="D13" s="6">
        <v>0</v>
      </c>
      <c r="E13" s="7">
        <v>2662000</v>
      </c>
      <c r="F13" s="8">
        <v>662000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6169</v>
      </c>
      <c r="Q13" s="8">
        <v>0</v>
      </c>
      <c r="R13" s="8">
        <v>6169</v>
      </c>
      <c r="S13" s="8">
        <v>0</v>
      </c>
      <c r="T13" s="8">
        <v>0</v>
      </c>
      <c r="U13" s="8">
        <v>-13879</v>
      </c>
      <c r="V13" s="8">
        <v>-13879</v>
      </c>
      <c r="W13" s="8">
        <v>-7710</v>
      </c>
      <c r="X13" s="8">
        <v>2662000</v>
      </c>
      <c r="Y13" s="8">
        <v>-2669710</v>
      </c>
      <c r="Z13" s="2">
        <v>-100.29</v>
      </c>
      <c r="AA13" s="6">
        <v>662000</v>
      </c>
    </row>
    <row r="14" spans="1:27" ht="13.5">
      <c r="A14" s="23" t="s">
        <v>41</v>
      </c>
      <c r="B14" s="29"/>
      <c r="C14" s="6">
        <v>5220039</v>
      </c>
      <c r="D14" s="6">
        <v>0</v>
      </c>
      <c r="E14" s="7">
        <v>5463491</v>
      </c>
      <c r="F14" s="8">
        <v>1633058</v>
      </c>
      <c r="G14" s="8">
        <v>469926</v>
      </c>
      <c r="H14" s="8">
        <v>-181229</v>
      </c>
      <c r="I14" s="8">
        <v>529112</v>
      </c>
      <c r="J14" s="8">
        <v>817809</v>
      </c>
      <c r="K14" s="8">
        <v>680615</v>
      </c>
      <c r="L14" s="8">
        <v>-876951</v>
      </c>
      <c r="M14" s="8">
        <v>344183</v>
      </c>
      <c r="N14" s="8">
        <v>147847</v>
      </c>
      <c r="O14" s="8">
        <v>369260</v>
      </c>
      <c r="P14" s="8">
        <v>500159</v>
      </c>
      <c r="Q14" s="8">
        <v>415051</v>
      </c>
      <c r="R14" s="8">
        <v>1284470</v>
      </c>
      <c r="S14" s="8">
        <v>419974</v>
      </c>
      <c r="T14" s="8">
        <v>445292</v>
      </c>
      <c r="U14" s="8">
        <v>513315</v>
      </c>
      <c r="V14" s="8">
        <v>1378581</v>
      </c>
      <c r="W14" s="8">
        <v>3628707</v>
      </c>
      <c r="X14" s="8">
        <v>5463494</v>
      </c>
      <c r="Y14" s="8">
        <v>-1834787</v>
      </c>
      <c r="Z14" s="2">
        <v>-33.58</v>
      </c>
      <c r="AA14" s="6">
        <v>1633058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2690234</v>
      </c>
      <c r="D16" s="6">
        <v>0</v>
      </c>
      <c r="E16" s="7">
        <v>665500</v>
      </c>
      <c r="F16" s="8">
        <v>8802329</v>
      </c>
      <c r="G16" s="8">
        <v>420360</v>
      </c>
      <c r="H16" s="8">
        <v>744772</v>
      </c>
      <c r="I16" s="8">
        <v>678059</v>
      </c>
      <c r="J16" s="8">
        <v>1843191</v>
      </c>
      <c r="K16" s="8">
        <v>864807</v>
      </c>
      <c r="L16" s="8">
        <v>623105</v>
      </c>
      <c r="M16" s="8">
        <v>928195</v>
      </c>
      <c r="N16" s="8">
        <v>2416107</v>
      </c>
      <c r="O16" s="8">
        <v>807528</v>
      </c>
      <c r="P16" s="8">
        <v>302340</v>
      </c>
      <c r="Q16" s="8">
        <v>676964</v>
      </c>
      <c r="R16" s="8">
        <v>1786832</v>
      </c>
      <c r="S16" s="8">
        <v>2035235</v>
      </c>
      <c r="T16" s="8">
        <v>650370</v>
      </c>
      <c r="U16" s="8">
        <v>1004080</v>
      </c>
      <c r="V16" s="8">
        <v>3689685</v>
      </c>
      <c r="W16" s="8">
        <v>9735815</v>
      </c>
      <c r="X16" s="8">
        <v>665500</v>
      </c>
      <c r="Y16" s="8">
        <v>9070315</v>
      </c>
      <c r="Z16" s="2">
        <v>1362.93</v>
      </c>
      <c r="AA16" s="6">
        <v>8802329</v>
      </c>
    </row>
    <row r="17" spans="1:27" ht="13.5">
      <c r="A17" s="23" t="s">
        <v>44</v>
      </c>
      <c r="B17" s="29"/>
      <c r="C17" s="6">
        <v>19295</v>
      </c>
      <c r="D17" s="6">
        <v>0</v>
      </c>
      <c r="E17" s="7">
        <v>29282</v>
      </c>
      <c r="F17" s="8">
        <v>20429</v>
      </c>
      <c r="G17" s="8">
        <v>866</v>
      </c>
      <c r="H17" s="8">
        <v>285</v>
      </c>
      <c r="I17" s="8">
        <v>573</v>
      </c>
      <c r="J17" s="8">
        <v>1724</v>
      </c>
      <c r="K17" s="8">
        <v>1082</v>
      </c>
      <c r="L17" s="8">
        <v>688</v>
      </c>
      <c r="M17" s="8">
        <v>5436</v>
      </c>
      <c r="N17" s="8">
        <v>7206</v>
      </c>
      <c r="O17" s="8">
        <v>3118</v>
      </c>
      <c r="P17" s="8">
        <v>347</v>
      </c>
      <c r="Q17" s="8">
        <v>591</v>
      </c>
      <c r="R17" s="8">
        <v>4056</v>
      </c>
      <c r="S17" s="8">
        <v>0</v>
      </c>
      <c r="T17" s="8">
        <v>433</v>
      </c>
      <c r="U17" s="8">
        <v>0</v>
      </c>
      <c r="V17" s="8">
        <v>433</v>
      </c>
      <c r="W17" s="8">
        <v>13419</v>
      </c>
      <c r="X17" s="8">
        <v>29282</v>
      </c>
      <c r="Y17" s="8">
        <v>-15863</v>
      </c>
      <c r="Z17" s="2">
        <v>-54.17</v>
      </c>
      <c r="AA17" s="6">
        <v>20429</v>
      </c>
    </row>
    <row r="18" spans="1:27" ht="13.5">
      <c r="A18" s="25" t="s">
        <v>45</v>
      </c>
      <c r="B18" s="24"/>
      <c r="C18" s="6">
        <v>7847619</v>
      </c>
      <c r="D18" s="6">
        <v>0</v>
      </c>
      <c r="E18" s="7">
        <v>13333627</v>
      </c>
      <c r="F18" s="8">
        <v>13333627</v>
      </c>
      <c r="G18" s="8">
        <v>2313958</v>
      </c>
      <c r="H18" s="8">
        <v>2622823</v>
      </c>
      <c r="I18" s="8">
        <v>862026</v>
      </c>
      <c r="J18" s="8">
        <v>5798807</v>
      </c>
      <c r="K18" s="8">
        <v>2100685</v>
      </c>
      <c r="L18" s="8">
        <v>1806519</v>
      </c>
      <c r="M18" s="8">
        <v>2566886</v>
      </c>
      <c r="N18" s="8">
        <v>6474090</v>
      </c>
      <c r="O18" s="8">
        <v>2102996</v>
      </c>
      <c r="P18" s="8">
        <v>2728389</v>
      </c>
      <c r="Q18" s="8">
        <v>2378962</v>
      </c>
      <c r="R18" s="8">
        <v>7210347</v>
      </c>
      <c r="S18" s="8">
        <v>1701463</v>
      </c>
      <c r="T18" s="8">
        <v>3554209</v>
      </c>
      <c r="U18" s="8">
        <v>6294204</v>
      </c>
      <c r="V18" s="8">
        <v>11549876</v>
      </c>
      <c r="W18" s="8">
        <v>31033120</v>
      </c>
      <c r="X18" s="8">
        <v>13333626</v>
      </c>
      <c r="Y18" s="8">
        <v>17699494</v>
      </c>
      <c r="Z18" s="2">
        <v>132.74</v>
      </c>
      <c r="AA18" s="6">
        <v>13333627</v>
      </c>
    </row>
    <row r="19" spans="1:27" ht="13.5">
      <c r="A19" s="23" t="s">
        <v>46</v>
      </c>
      <c r="B19" s="29"/>
      <c r="C19" s="6">
        <v>314427664</v>
      </c>
      <c r="D19" s="6">
        <v>0</v>
      </c>
      <c r="E19" s="7">
        <v>364477493</v>
      </c>
      <c r="F19" s="8">
        <v>371742108</v>
      </c>
      <c r="G19" s="8">
        <v>134535000</v>
      </c>
      <c r="H19" s="8">
        <v>0</v>
      </c>
      <c r="I19" s="8">
        <v>0</v>
      </c>
      <c r="J19" s="8">
        <v>134535000</v>
      </c>
      <c r="K19" s="8">
        <v>0</v>
      </c>
      <c r="L19" s="8">
        <v>0</v>
      </c>
      <c r="M19" s="8">
        <v>116453610</v>
      </c>
      <c r="N19" s="8">
        <v>116453610</v>
      </c>
      <c r="O19" s="8">
        <v>0</v>
      </c>
      <c r="P19" s="8">
        <v>0</v>
      </c>
      <c r="Q19" s="8">
        <v>15868361</v>
      </c>
      <c r="R19" s="8">
        <v>15868361</v>
      </c>
      <c r="S19" s="8">
        <v>0</v>
      </c>
      <c r="T19" s="8">
        <v>0</v>
      </c>
      <c r="U19" s="8">
        <v>88323000</v>
      </c>
      <c r="V19" s="8">
        <v>88323000</v>
      </c>
      <c r="W19" s="8">
        <v>355179971</v>
      </c>
      <c r="X19" s="8">
        <v>364477493</v>
      </c>
      <c r="Y19" s="8">
        <v>-9297522</v>
      </c>
      <c r="Z19" s="2">
        <v>-2.55</v>
      </c>
      <c r="AA19" s="6">
        <v>371742108</v>
      </c>
    </row>
    <row r="20" spans="1:27" ht="13.5">
      <c r="A20" s="23" t="s">
        <v>47</v>
      </c>
      <c r="B20" s="29"/>
      <c r="C20" s="6">
        <v>11126794</v>
      </c>
      <c r="D20" s="6">
        <v>0</v>
      </c>
      <c r="E20" s="7">
        <v>7112740</v>
      </c>
      <c r="F20" s="26">
        <v>6617173</v>
      </c>
      <c r="G20" s="26">
        <v>606376</v>
      </c>
      <c r="H20" s="26">
        <v>305040</v>
      </c>
      <c r="I20" s="26">
        <v>417452</v>
      </c>
      <c r="J20" s="26">
        <v>1328868</v>
      </c>
      <c r="K20" s="26">
        <v>469143</v>
      </c>
      <c r="L20" s="26">
        <v>1692215</v>
      </c>
      <c r="M20" s="26">
        <v>545615</v>
      </c>
      <c r="N20" s="26">
        <v>2706973</v>
      </c>
      <c r="O20" s="26">
        <v>259025</v>
      </c>
      <c r="P20" s="26">
        <v>493048</v>
      </c>
      <c r="Q20" s="26">
        <v>302801</v>
      </c>
      <c r="R20" s="26">
        <v>1054874</v>
      </c>
      <c r="S20" s="26">
        <v>1539379</v>
      </c>
      <c r="T20" s="26">
        <v>786450</v>
      </c>
      <c r="U20" s="26">
        <v>1607541</v>
      </c>
      <c r="V20" s="26">
        <v>3933370</v>
      </c>
      <c r="W20" s="26">
        <v>9024085</v>
      </c>
      <c r="X20" s="26">
        <v>7112747</v>
      </c>
      <c r="Y20" s="26">
        <v>1911338</v>
      </c>
      <c r="Z20" s="27">
        <v>26.87</v>
      </c>
      <c r="AA20" s="28">
        <v>6617173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487705121</v>
      </c>
      <c r="D22" s="33">
        <f>SUM(D5:D21)</f>
        <v>0</v>
      </c>
      <c r="E22" s="34">
        <f t="shared" si="0"/>
        <v>577671316</v>
      </c>
      <c r="F22" s="35">
        <f t="shared" si="0"/>
        <v>573624856</v>
      </c>
      <c r="G22" s="35">
        <f t="shared" si="0"/>
        <v>158838203</v>
      </c>
      <c r="H22" s="35">
        <f t="shared" si="0"/>
        <v>21691702</v>
      </c>
      <c r="I22" s="35">
        <f t="shared" si="0"/>
        <v>18807258</v>
      </c>
      <c r="J22" s="35">
        <f t="shared" si="0"/>
        <v>199337163</v>
      </c>
      <c r="K22" s="35">
        <f t="shared" si="0"/>
        <v>14379072</v>
      </c>
      <c r="L22" s="35">
        <f t="shared" si="0"/>
        <v>14161860</v>
      </c>
      <c r="M22" s="35">
        <f t="shared" si="0"/>
        <v>136244646</v>
      </c>
      <c r="N22" s="35">
        <f t="shared" si="0"/>
        <v>164785578</v>
      </c>
      <c r="O22" s="35">
        <f t="shared" si="0"/>
        <v>21819400</v>
      </c>
      <c r="P22" s="35">
        <f t="shared" si="0"/>
        <v>19969504</v>
      </c>
      <c r="Q22" s="35">
        <f t="shared" si="0"/>
        <v>36070408</v>
      </c>
      <c r="R22" s="35">
        <f t="shared" si="0"/>
        <v>77859312</v>
      </c>
      <c r="S22" s="35">
        <f t="shared" si="0"/>
        <v>23580319</v>
      </c>
      <c r="T22" s="35">
        <f t="shared" si="0"/>
        <v>33560711</v>
      </c>
      <c r="U22" s="35">
        <f t="shared" si="0"/>
        <v>116190435</v>
      </c>
      <c r="V22" s="35">
        <f t="shared" si="0"/>
        <v>173331465</v>
      </c>
      <c r="W22" s="35">
        <f t="shared" si="0"/>
        <v>615313518</v>
      </c>
      <c r="X22" s="35">
        <f t="shared" si="0"/>
        <v>577671329</v>
      </c>
      <c r="Y22" s="35">
        <f t="shared" si="0"/>
        <v>37642189</v>
      </c>
      <c r="Z22" s="36">
        <f>+IF(X22&lt;&gt;0,+(Y22/X22)*100,0)</f>
        <v>6.516194782448689</v>
      </c>
      <c r="AA22" s="33">
        <f>SUM(AA5:AA21)</f>
        <v>573624856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224272049</v>
      </c>
      <c r="D25" s="6">
        <v>0</v>
      </c>
      <c r="E25" s="7">
        <v>226291538</v>
      </c>
      <c r="F25" s="8">
        <v>224400356</v>
      </c>
      <c r="G25" s="8">
        <v>36290888</v>
      </c>
      <c r="H25" s="8">
        <v>678248</v>
      </c>
      <c r="I25" s="8">
        <v>19167253</v>
      </c>
      <c r="J25" s="8">
        <v>56136389</v>
      </c>
      <c r="K25" s="8">
        <v>17450009</v>
      </c>
      <c r="L25" s="8">
        <v>29533060</v>
      </c>
      <c r="M25" s="8">
        <v>20360155</v>
      </c>
      <c r="N25" s="8">
        <v>67343224</v>
      </c>
      <c r="O25" s="8">
        <v>20016486</v>
      </c>
      <c r="P25" s="8">
        <v>19424478</v>
      </c>
      <c r="Q25" s="8">
        <v>19650967</v>
      </c>
      <c r="R25" s="8">
        <v>59091931</v>
      </c>
      <c r="S25" s="8">
        <v>19801456</v>
      </c>
      <c r="T25" s="8">
        <v>19938341</v>
      </c>
      <c r="U25" s="8">
        <v>21093103</v>
      </c>
      <c r="V25" s="8">
        <v>60832900</v>
      </c>
      <c r="W25" s="8">
        <v>243404444</v>
      </c>
      <c r="X25" s="8">
        <v>226291544</v>
      </c>
      <c r="Y25" s="8">
        <v>17112900</v>
      </c>
      <c r="Z25" s="2">
        <v>7.56</v>
      </c>
      <c r="AA25" s="6">
        <v>224400356</v>
      </c>
    </row>
    <row r="26" spans="1:27" ht="13.5">
      <c r="A26" s="25" t="s">
        <v>52</v>
      </c>
      <c r="B26" s="24"/>
      <c r="C26" s="6">
        <v>18741315</v>
      </c>
      <c r="D26" s="6">
        <v>0</v>
      </c>
      <c r="E26" s="7">
        <v>19121117</v>
      </c>
      <c r="F26" s="8">
        <v>19122317</v>
      </c>
      <c r="G26" s="8">
        <v>1630779</v>
      </c>
      <c r="H26" s="8">
        <v>1631122</v>
      </c>
      <c r="I26" s="8">
        <v>1630188</v>
      </c>
      <c r="J26" s="8">
        <v>4892089</v>
      </c>
      <c r="K26" s="8">
        <v>1633067</v>
      </c>
      <c r="L26" s="8">
        <v>1630230</v>
      </c>
      <c r="M26" s="8">
        <v>1628152</v>
      </c>
      <c r="N26" s="8">
        <v>4891449</v>
      </c>
      <c r="O26" s="8">
        <v>1631487</v>
      </c>
      <c r="P26" s="8">
        <v>1630949</v>
      </c>
      <c r="Q26" s="8">
        <v>1630949</v>
      </c>
      <c r="R26" s="8">
        <v>4893385</v>
      </c>
      <c r="S26" s="8">
        <v>1689679</v>
      </c>
      <c r="T26" s="8">
        <v>1686396</v>
      </c>
      <c r="U26" s="8">
        <v>2758857</v>
      </c>
      <c r="V26" s="8">
        <v>6134932</v>
      </c>
      <c r="W26" s="8">
        <v>20811855</v>
      </c>
      <c r="X26" s="8">
        <v>19121112</v>
      </c>
      <c r="Y26" s="8">
        <v>1690743</v>
      </c>
      <c r="Z26" s="2">
        <v>8.84</v>
      </c>
      <c r="AA26" s="6">
        <v>19122317</v>
      </c>
    </row>
    <row r="27" spans="1:27" ht="13.5">
      <c r="A27" s="25" t="s">
        <v>53</v>
      </c>
      <c r="B27" s="24"/>
      <c r="C27" s="6">
        <v>4800584</v>
      </c>
      <c r="D27" s="6">
        <v>0</v>
      </c>
      <c r="E27" s="7">
        <v>17045171</v>
      </c>
      <c r="F27" s="8">
        <v>17045171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17045171</v>
      </c>
      <c r="Y27" s="8">
        <v>-17045171</v>
      </c>
      <c r="Z27" s="2">
        <v>-100</v>
      </c>
      <c r="AA27" s="6">
        <v>17045171</v>
      </c>
    </row>
    <row r="28" spans="1:27" ht="13.5">
      <c r="A28" s="25" t="s">
        <v>54</v>
      </c>
      <c r="B28" s="24"/>
      <c r="C28" s="6">
        <v>49578323</v>
      </c>
      <c r="D28" s="6">
        <v>0</v>
      </c>
      <c r="E28" s="7">
        <v>64396900</v>
      </c>
      <c r="F28" s="8">
        <v>64396900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64396900</v>
      </c>
      <c r="Y28" s="8">
        <v>-64396900</v>
      </c>
      <c r="Z28" s="2">
        <v>-100</v>
      </c>
      <c r="AA28" s="6">
        <v>64396900</v>
      </c>
    </row>
    <row r="29" spans="1:27" ht="13.5">
      <c r="A29" s="25" t="s">
        <v>55</v>
      </c>
      <c r="B29" s="24"/>
      <c r="C29" s="6">
        <v>1822487</v>
      </c>
      <c r="D29" s="6">
        <v>0</v>
      </c>
      <c r="E29" s="7">
        <v>930352</v>
      </c>
      <c r="F29" s="8">
        <v>1330352</v>
      </c>
      <c r="G29" s="8">
        <v>130415</v>
      </c>
      <c r="H29" s="8">
        <v>12492</v>
      </c>
      <c r="I29" s="8">
        <v>0</v>
      </c>
      <c r="J29" s="8">
        <v>142907</v>
      </c>
      <c r="K29" s="8">
        <v>276137</v>
      </c>
      <c r="L29" s="8">
        <v>98678</v>
      </c>
      <c r="M29" s="8">
        <v>374063</v>
      </c>
      <c r="N29" s="8">
        <v>748878</v>
      </c>
      <c r="O29" s="8">
        <v>174555</v>
      </c>
      <c r="P29" s="8">
        <v>32162</v>
      </c>
      <c r="Q29" s="8">
        <v>0</v>
      </c>
      <c r="R29" s="8">
        <v>206717</v>
      </c>
      <c r="S29" s="8">
        <v>664316</v>
      </c>
      <c r="T29" s="8">
        <v>1765</v>
      </c>
      <c r="U29" s="8">
        <v>170771</v>
      </c>
      <c r="V29" s="8">
        <v>836852</v>
      </c>
      <c r="W29" s="8">
        <v>1935354</v>
      </c>
      <c r="X29" s="8">
        <v>930352</v>
      </c>
      <c r="Y29" s="8">
        <v>1005002</v>
      </c>
      <c r="Z29" s="2">
        <v>108.02</v>
      </c>
      <c r="AA29" s="6">
        <v>1330352</v>
      </c>
    </row>
    <row r="30" spans="1:27" ht="13.5">
      <c r="A30" s="25" t="s">
        <v>56</v>
      </c>
      <c r="B30" s="24"/>
      <c r="C30" s="6">
        <v>58159340</v>
      </c>
      <c r="D30" s="6">
        <v>0</v>
      </c>
      <c r="E30" s="7">
        <v>71542723</v>
      </c>
      <c r="F30" s="8">
        <v>71542723</v>
      </c>
      <c r="G30" s="8">
        <v>4831358</v>
      </c>
      <c r="H30" s="8">
        <v>805207</v>
      </c>
      <c r="I30" s="8">
        <v>0</v>
      </c>
      <c r="J30" s="8">
        <v>5636565</v>
      </c>
      <c r="K30" s="8">
        <v>3576704</v>
      </c>
      <c r="L30" s="8">
        <v>8287714</v>
      </c>
      <c r="M30" s="8">
        <v>14396938</v>
      </c>
      <c r="N30" s="8">
        <v>26261356</v>
      </c>
      <c r="O30" s="8">
        <v>5221368</v>
      </c>
      <c r="P30" s="8">
        <v>3783801</v>
      </c>
      <c r="Q30" s="8">
        <v>58928</v>
      </c>
      <c r="R30" s="8">
        <v>9064097</v>
      </c>
      <c r="S30" s="8">
        <v>2211087</v>
      </c>
      <c r="T30" s="8">
        <v>7017537</v>
      </c>
      <c r="U30" s="8">
        <v>5781535</v>
      </c>
      <c r="V30" s="8">
        <v>15010159</v>
      </c>
      <c r="W30" s="8">
        <v>55972177</v>
      </c>
      <c r="X30" s="8">
        <v>71542728</v>
      </c>
      <c r="Y30" s="8">
        <v>-15570551</v>
      </c>
      <c r="Z30" s="2">
        <v>-21.76</v>
      </c>
      <c r="AA30" s="6">
        <v>71542723</v>
      </c>
    </row>
    <row r="31" spans="1:27" ht="13.5">
      <c r="A31" s="25" t="s">
        <v>57</v>
      </c>
      <c r="B31" s="24"/>
      <c r="C31" s="6">
        <v>1192581</v>
      </c>
      <c r="D31" s="6">
        <v>0</v>
      </c>
      <c r="E31" s="7">
        <v>1653156</v>
      </c>
      <c r="F31" s="8">
        <v>1727018</v>
      </c>
      <c r="G31" s="8">
        <v>25001</v>
      </c>
      <c r="H31" s="8">
        <v>25203</v>
      </c>
      <c r="I31" s="8">
        <v>244150</v>
      </c>
      <c r="J31" s="8">
        <v>294354</v>
      </c>
      <c r="K31" s="8">
        <v>92808</v>
      </c>
      <c r="L31" s="8">
        <v>45116</v>
      </c>
      <c r="M31" s="8">
        <v>69642</v>
      </c>
      <c r="N31" s="8">
        <v>207566</v>
      </c>
      <c r="O31" s="8">
        <v>149109</v>
      </c>
      <c r="P31" s="8">
        <v>187350</v>
      </c>
      <c r="Q31" s="8">
        <v>29474</v>
      </c>
      <c r="R31" s="8">
        <v>365933</v>
      </c>
      <c r="S31" s="8">
        <v>11550</v>
      </c>
      <c r="T31" s="8">
        <v>-24656</v>
      </c>
      <c r="U31" s="8">
        <v>131222</v>
      </c>
      <c r="V31" s="8">
        <v>118116</v>
      </c>
      <c r="W31" s="8">
        <v>985969</v>
      </c>
      <c r="X31" s="8">
        <v>1653156</v>
      </c>
      <c r="Y31" s="8">
        <v>-667187</v>
      </c>
      <c r="Z31" s="2">
        <v>-40.36</v>
      </c>
      <c r="AA31" s="6">
        <v>1727018</v>
      </c>
    </row>
    <row r="32" spans="1:27" ht="13.5">
      <c r="A32" s="25" t="s">
        <v>58</v>
      </c>
      <c r="B32" s="24"/>
      <c r="C32" s="6">
        <v>23266443</v>
      </c>
      <c r="D32" s="6">
        <v>0</v>
      </c>
      <c r="E32" s="7">
        <v>18652933</v>
      </c>
      <c r="F32" s="8">
        <v>22488747</v>
      </c>
      <c r="G32" s="8">
        <v>1331702</v>
      </c>
      <c r="H32" s="8">
        <v>1432834</v>
      </c>
      <c r="I32" s="8">
        <v>891153</v>
      </c>
      <c r="J32" s="8">
        <v>3655689</v>
      </c>
      <c r="K32" s="8">
        <v>2776132</v>
      </c>
      <c r="L32" s="8">
        <v>4263773</v>
      </c>
      <c r="M32" s="8">
        <v>6315193</v>
      </c>
      <c r="N32" s="8">
        <v>13355098</v>
      </c>
      <c r="O32" s="8">
        <v>1545090</v>
      </c>
      <c r="P32" s="8">
        <v>325722</v>
      </c>
      <c r="Q32" s="8">
        <v>340454</v>
      </c>
      <c r="R32" s="8">
        <v>2211266</v>
      </c>
      <c r="S32" s="8">
        <v>1565271</v>
      </c>
      <c r="T32" s="8">
        <v>60524</v>
      </c>
      <c r="U32" s="8">
        <v>14147859</v>
      </c>
      <c r="V32" s="8">
        <v>15773654</v>
      </c>
      <c r="W32" s="8">
        <v>34995707</v>
      </c>
      <c r="X32" s="8">
        <v>18652932</v>
      </c>
      <c r="Y32" s="8">
        <v>16342775</v>
      </c>
      <c r="Z32" s="2">
        <v>87.62</v>
      </c>
      <c r="AA32" s="6">
        <v>22488747</v>
      </c>
    </row>
    <row r="33" spans="1:27" ht="13.5">
      <c r="A33" s="25" t="s">
        <v>59</v>
      </c>
      <c r="B33" s="24"/>
      <c r="C33" s="6">
        <v>40580</v>
      </c>
      <c r="D33" s="6">
        <v>0</v>
      </c>
      <c r="E33" s="7">
        <v>211200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211200</v>
      </c>
      <c r="Y33" s="8">
        <v>-211200</v>
      </c>
      <c r="Z33" s="2">
        <v>-100</v>
      </c>
      <c r="AA33" s="6">
        <v>0</v>
      </c>
    </row>
    <row r="34" spans="1:27" ht="13.5">
      <c r="A34" s="25" t="s">
        <v>60</v>
      </c>
      <c r="B34" s="24"/>
      <c r="C34" s="6">
        <v>220453862</v>
      </c>
      <c r="D34" s="6">
        <v>0</v>
      </c>
      <c r="E34" s="7">
        <v>161637713</v>
      </c>
      <c r="F34" s="8">
        <v>154454220</v>
      </c>
      <c r="G34" s="8">
        <v>6548031</v>
      </c>
      <c r="H34" s="8">
        <v>5999654</v>
      </c>
      <c r="I34" s="8">
        <v>6283011</v>
      </c>
      <c r="J34" s="8">
        <v>18830696</v>
      </c>
      <c r="K34" s="8">
        <v>4655440</v>
      </c>
      <c r="L34" s="8">
        <v>7615658</v>
      </c>
      <c r="M34" s="8">
        <v>26677155</v>
      </c>
      <c r="N34" s="8">
        <v>38948253</v>
      </c>
      <c r="O34" s="8">
        <v>6189943</v>
      </c>
      <c r="P34" s="8">
        <v>13970367</v>
      </c>
      <c r="Q34" s="8">
        <v>11525771</v>
      </c>
      <c r="R34" s="8">
        <v>31686081</v>
      </c>
      <c r="S34" s="8">
        <v>9492806</v>
      </c>
      <c r="T34" s="8">
        <v>4912002</v>
      </c>
      <c r="U34" s="8">
        <v>72760309</v>
      </c>
      <c r="V34" s="8">
        <v>87165117</v>
      </c>
      <c r="W34" s="8">
        <v>176630147</v>
      </c>
      <c r="X34" s="8">
        <v>161637720</v>
      </c>
      <c r="Y34" s="8">
        <v>14992427</v>
      </c>
      <c r="Z34" s="2">
        <v>9.28</v>
      </c>
      <c r="AA34" s="6">
        <v>154454220</v>
      </c>
    </row>
    <row r="35" spans="1:27" ht="13.5">
      <c r="A35" s="23" t="s">
        <v>61</v>
      </c>
      <c r="B35" s="29"/>
      <c r="C35" s="6">
        <v>1201647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603529211</v>
      </c>
      <c r="D36" s="33">
        <f>SUM(D25:D35)</f>
        <v>0</v>
      </c>
      <c r="E36" s="34">
        <f t="shared" si="1"/>
        <v>581482803</v>
      </c>
      <c r="F36" s="35">
        <f t="shared" si="1"/>
        <v>576507804</v>
      </c>
      <c r="G36" s="35">
        <f t="shared" si="1"/>
        <v>50788174</v>
      </c>
      <c r="H36" s="35">
        <f t="shared" si="1"/>
        <v>10584760</v>
      </c>
      <c r="I36" s="35">
        <f t="shared" si="1"/>
        <v>28215755</v>
      </c>
      <c r="J36" s="35">
        <f t="shared" si="1"/>
        <v>89588689</v>
      </c>
      <c r="K36" s="35">
        <f t="shared" si="1"/>
        <v>30460297</v>
      </c>
      <c r="L36" s="35">
        <f t="shared" si="1"/>
        <v>51474229</v>
      </c>
      <c r="M36" s="35">
        <f t="shared" si="1"/>
        <v>69821298</v>
      </c>
      <c r="N36" s="35">
        <f t="shared" si="1"/>
        <v>151755824</v>
      </c>
      <c r="O36" s="35">
        <f t="shared" si="1"/>
        <v>34928038</v>
      </c>
      <c r="P36" s="35">
        <f t="shared" si="1"/>
        <v>39354829</v>
      </c>
      <c r="Q36" s="35">
        <f t="shared" si="1"/>
        <v>33236543</v>
      </c>
      <c r="R36" s="35">
        <f t="shared" si="1"/>
        <v>107519410</v>
      </c>
      <c r="S36" s="35">
        <f t="shared" si="1"/>
        <v>35436165</v>
      </c>
      <c r="T36" s="35">
        <f t="shared" si="1"/>
        <v>33591909</v>
      </c>
      <c r="U36" s="35">
        <f t="shared" si="1"/>
        <v>116843656</v>
      </c>
      <c r="V36" s="35">
        <f t="shared" si="1"/>
        <v>185871730</v>
      </c>
      <c r="W36" s="35">
        <f t="shared" si="1"/>
        <v>534735653</v>
      </c>
      <c r="X36" s="35">
        <f t="shared" si="1"/>
        <v>581482815</v>
      </c>
      <c r="Y36" s="35">
        <f t="shared" si="1"/>
        <v>-46747162</v>
      </c>
      <c r="Z36" s="36">
        <f>+IF(X36&lt;&gt;0,+(Y36/X36)*100,0)</f>
        <v>-8.039302416873662</v>
      </c>
      <c r="AA36" s="33">
        <f>SUM(AA25:AA35)</f>
        <v>576507804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-115824090</v>
      </c>
      <c r="D38" s="46">
        <f>+D22-D36</f>
        <v>0</v>
      </c>
      <c r="E38" s="47">
        <f t="shared" si="2"/>
        <v>-3811487</v>
      </c>
      <c r="F38" s="48">
        <f t="shared" si="2"/>
        <v>-2882948</v>
      </c>
      <c r="G38" s="48">
        <f t="shared" si="2"/>
        <v>108050029</v>
      </c>
      <c r="H38" s="48">
        <f t="shared" si="2"/>
        <v>11106942</v>
      </c>
      <c r="I38" s="48">
        <f t="shared" si="2"/>
        <v>-9408497</v>
      </c>
      <c r="J38" s="48">
        <f t="shared" si="2"/>
        <v>109748474</v>
      </c>
      <c r="K38" s="48">
        <f t="shared" si="2"/>
        <v>-16081225</v>
      </c>
      <c r="L38" s="48">
        <f t="shared" si="2"/>
        <v>-37312369</v>
      </c>
      <c r="M38" s="48">
        <f t="shared" si="2"/>
        <v>66423348</v>
      </c>
      <c r="N38" s="48">
        <f t="shared" si="2"/>
        <v>13029754</v>
      </c>
      <c r="O38" s="48">
        <f t="shared" si="2"/>
        <v>-13108638</v>
      </c>
      <c r="P38" s="48">
        <f t="shared" si="2"/>
        <v>-19385325</v>
      </c>
      <c r="Q38" s="48">
        <f t="shared" si="2"/>
        <v>2833865</v>
      </c>
      <c r="R38" s="48">
        <f t="shared" si="2"/>
        <v>-29660098</v>
      </c>
      <c r="S38" s="48">
        <f t="shared" si="2"/>
        <v>-11855846</v>
      </c>
      <c r="T38" s="48">
        <f t="shared" si="2"/>
        <v>-31198</v>
      </c>
      <c r="U38" s="48">
        <f t="shared" si="2"/>
        <v>-653221</v>
      </c>
      <c r="V38" s="48">
        <f t="shared" si="2"/>
        <v>-12540265</v>
      </c>
      <c r="W38" s="48">
        <f t="shared" si="2"/>
        <v>80577865</v>
      </c>
      <c r="X38" s="48">
        <f>IF(F22=F36,0,X22-X36)</f>
        <v>-3811486</v>
      </c>
      <c r="Y38" s="48">
        <f t="shared" si="2"/>
        <v>84389351</v>
      </c>
      <c r="Z38" s="49">
        <f>+IF(X38&lt;&gt;0,+(Y38/X38)*100,0)</f>
        <v>-2214.080046470064</v>
      </c>
      <c r="AA38" s="46">
        <f>+AA22-AA36</f>
        <v>-2882948</v>
      </c>
    </row>
    <row r="39" spans="1:27" ht="13.5">
      <c r="A39" s="23" t="s">
        <v>64</v>
      </c>
      <c r="B39" s="29"/>
      <c r="C39" s="6">
        <v>169433155</v>
      </c>
      <c r="D39" s="6">
        <v>0</v>
      </c>
      <c r="E39" s="7">
        <v>219381506</v>
      </c>
      <c r="F39" s="8">
        <v>226792356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219381505</v>
      </c>
      <c r="Y39" s="8">
        <v>-219381505</v>
      </c>
      <c r="Z39" s="2">
        <v>-100</v>
      </c>
      <c r="AA39" s="6">
        <v>226792356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53609065</v>
      </c>
      <c r="D42" s="55">
        <f>SUM(D38:D41)</f>
        <v>0</v>
      </c>
      <c r="E42" s="56">
        <f t="shared" si="3"/>
        <v>215570019</v>
      </c>
      <c r="F42" s="57">
        <f t="shared" si="3"/>
        <v>223909408</v>
      </c>
      <c r="G42" s="57">
        <f t="shared" si="3"/>
        <v>108050029</v>
      </c>
      <c r="H42" s="57">
        <f t="shared" si="3"/>
        <v>11106942</v>
      </c>
      <c r="I42" s="57">
        <f t="shared" si="3"/>
        <v>-9408497</v>
      </c>
      <c r="J42" s="57">
        <f t="shared" si="3"/>
        <v>109748474</v>
      </c>
      <c r="K42" s="57">
        <f t="shared" si="3"/>
        <v>-16081225</v>
      </c>
      <c r="L42" s="57">
        <f t="shared" si="3"/>
        <v>-37312369</v>
      </c>
      <c r="M42" s="57">
        <f t="shared" si="3"/>
        <v>66423348</v>
      </c>
      <c r="N42" s="57">
        <f t="shared" si="3"/>
        <v>13029754</v>
      </c>
      <c r="O42" s="57">
        <f t="shared" si="3"/>
        <v>-13108638</v>
      </c>
      <c r="P42" s="57">
        <f t="shared" si="3"/>
        <v>-19385325</v>
      </c>
      <c r="Q42" s="57">
        <f t="shared" si="3"/>
        <v>2833865</v>
      </c>
      <c r="R42" s="57">
        <f t="shared" si="3"/>
        <v>-29660098</v>
      </c>
      <c r="S42" s="57">
        <f t="shared" si="3"/>
        <v>-11855846</v>
      </c>
      <c r="T42" s="57">
        <f t="shared" si="3"/>
        <v>-31198</v>
      </c>
      <c r="U42" s="57">
        <f t="shared" si="3"/>
        <v>-653221</v>
      </c>
      <c r="V42" s="57">
        <f t="shared" si="3"/>
        <v>-12540265</v>
      </c>
      <c r="W42" s="57">
        <f t="shared" si="3"/>
        <v>80577865</v>
      </c>
      <c r="X42" s="57">
        <f t="shared" si="3"/>
        <v>215570019</v>
      </c>
      <c r="Y42" s="57">
        <f t="shared" si="3"/>
        <v>-134992154</v>
      </c>
      <c r="Z42" s="58">
        <f>+IF(X42&lt;&gt;0,+(Y42/X42)*100,0)</f>
        <v>-62.621024308579756</v>
      </c>
      <c r="AA42" s="55">
        <f>SUM(AA38:AA41)</f>
        <v>223909408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53609065</v>
      </c>
      <c r="D44" s="63">
        <f>+D42-D43</f>
        <v>0</v>
      </c>
      <c r="E44" s="64">
        <f t="shared" si="4"/>
        <v>215570019</v>
      </c>
      <c r="F44" s="65">
        <f t="shared" si="4"/>
        <v>223909408</v>
      </c>
      <c r="G44" s="65">
        <f t="shared" si="4"/>
        <v>108050029</v>
      </c>
      <c r="H44" s="65">
        <f t="shared" si="4"/>
        <v>11106942</v>
      </c>
      <c r="I44" s="65">
        <f t="shared" si="4"/>
        <v>-9408497</v>
      </c>
      <c r="J44" s="65">
        <f t="shared" si="4"/>
        <v>109748474</v>
      </c>
      <c r="K44" s="65">
        <f t="shared" si="4"/>
        <v>-16081225</v>
      </c>
      <c r="L44" s="65">
        <f t="shared" si="4"/>
        <v>-37312369</v>
      </c>
      <c r="M44" s="65">
        <f t="shared" si="4"/>
        <v>66423348</v>
      </c>
      <c r="N44" s="65">
        <f t="shared" si="4"/>
        <v>13029754</v>
      </c>
      <c r="O44" s="65">
        <f t="shared" si="4"/>
        <v>-13108638</v>
      </c>
      <c r="P44" s="65">
        <f t="shared" si="4"/>
        <v>-19385325</v>
      </c>
      <c r="Q44" s="65">
        <f t="shared" si="4"/>
        <v>2833865</v>
      </c>
      <c r="R44" s="65">
        <f t="shared" si="4"/>
        <v>-29660098</v>
      </c>
      <c r="S44" s="65">
        <f t="shared" si="4"/>
        <v>-11855846</v>
      </c>
      <c r="T44" s="65">
        <f t="shared" si="4"/>
        <v>-31198</v>
      </c>
      <c r="U44" s="65">
        <f t="shared" si="4"/>
        <v>-653221</v>
      </c>
      <c r="V44" s="65">
        <f t="shared" si="4"/>
        <v>-12540265</v>
      </c>
      <c r="W44" s="65">
        <f t="shared" si="4"/>
        <v>80577865</v>
      </c>
      <c r="X44" s="65">
        <f t="shared" si="4"/>
        <v>215570019</v>
      </c>
      <c r="Y44" s="65">
        <f t="shared" si="4"/>
        <v>-134992154</v>
      </c>
      <c r="Z44" s="66">
        <f>+IF(X44&lt;&gt;0,+(Y44/X44)*100,0)</f>
        <v>-62.621024308579756</v>
      </c>
      <c r="AA44" s="63">
        <f>+AA42-AA43</f>
        <v>223909408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53609065</v>
      </c>
      <c r="D46" s="55">
        <f>SUM(D44:D45)</f>
        <v>0</v>
      </c>
      <c r="E46" s="56">
        <f t="shared" si="5"/>
        <v>215570019</v>
      </c>
      <c r="F46" s="57">
        <f t="shared" si="5"/>
        <v>223909408</v>
      </c>
      <c r="G46" s="57">
        <f t="shared" si="5"/>
        <v>108050029</v>
      </c>
      <c r="H46" s="57">
        <f t="shared" si="5"/>
        <v>11106942</v>
      </c>
      <c r="I46" s="57">
        <f t="shared" si="5"/>
        <v>-9408497</v>
      </c>
      <c r="J46" s="57">
        <f t="shared" si="5"/>
        <v>109748474</v>
      </c>
      <c r="K46" s="57">
        <f t="shared" si="5"/>
        <v>-16081225</v>
      </c>
      <c r="L46" s="57">
        <f t="shared" si="5"/>
        <v>-37312369</v>
      </c>
      <c r="M46" s="57">
        <f t="shared" si="5"/>
        <v>66423348</v>
      </c>
      <c r="N46" s="57">
        <f t="shared" si="5"/>
        <v>13029754</v>
      </c>
      <c r="O46" s="57">
        <f t="shared" si="5"/>
        <v>-13108638</v>
      </c>
      <c r="P46" s="57">
        <f t="shared" si="5"/>
        <v>-19385325</v>
      </c>
      <c r="Q46" s="57">
        <f t="shared" si="5"/>
        <v>2833865</v>
      </c>
      <c r="R46" s="57">
        <f t="shared" si="5"/>
        <v>-29660098</v>
      </c>
      <c r="S46" s="57">
        <f t="shared" si="5"/>
        <v>-11855846</v>
      </c>
      <c r="T46" s="57">
        <f t="shared" si="5"/>
        <v>-31198</v>
      </c>
      <c r="U46" s="57">
        <f t="shared" si="5"/>
        <v>-653221</v>
      </c>
      <c r="V46" s="57">
        <f t="shared" si="5"/>
        <v>-12540265</v>
      </c>
      <c r="W46" s="57">
        <f t="shared" si="5"/>
        <v>80577865</v>
      </c>
      <c r="X46" s="57">
        <f t="shared" si="5"/>
        <v>215570019</v>
      </c>
      <c r="Y46" s="57">
        <f t="shared" si="5"/>
        <v>-134992154</v>
      </c>
      <c r="Z46" s="58">
        <f>+IF(X46&lt;&gt;0,+(Y46/X46)*100,0)</f>
        <v>-62.621024308579756</v>
      </c>
      <c r="AA46" s="55">
        <f>SUM(AA44:AA45)</f>
        <v>223909408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53609065</v>
      </c>
      <c r="D48" s="71">
        <f>SUM(D46:D47)</f>
        <v>0</v>
      </c>
      <c r="E48" s="72">
        <f t="shared" si="6"/>
        <v>215570019</v>
      </c>
      <c r="F48" s="73">
        <f t="shared" si="6"/>
        <v>223909408</v>
      </c>
      <c r="G48" s="73">
        <f t="shared" si="6"/>
        <v>108050029</v>
      </c>
      <c r="H48" s="74">
        <f t="shared" si="6"/>
        <v>11106942</v>
      </c>
      <c r="I48" s="74">
        <f t="shared" si="6"/>
        <v>-9408497</v>
      </c>
      <c r="J48" s="74">
        <f t="shared" si="6"/>
        <v>109748474</v>
      </c>
      <c r="K48" s="74">
        <f t="shared" si="6"/>
        <v>-16081225</v>
      </c>
      <c r="L48" s="74">
        <f t="shared" si="6"/>
        <v>-37312369</v>
      </c>
      <c r="M48" s="73">
        <f t="shared" si="6"/>
        <v>66423348</v>
      </c>
      <c r="N48" s="73">
        <f t="shared" si="6"/>
        <v>13029754</v>
      </c>
      <c r="O48" s="74">
        <f t="shared" si="6"/>
        <v>-13108638</v>
      </c>
      <c r="P48" s="74">
        <f t="shared" si="6"/>
        <v>-19385325</v>
      </c>
      <c r="Q48" s="74">
        <f t="shared" si="6"/>
        <v>2833865</v>
      </c>
      <c r="R48" s="74">
        <f t="shared" si="6"/>
        <v>-29660098</v>
      </c>
      <c r="S48" s="74">
        <f t="shared" si="6"/>
        <v>-11855846</v>
      </c>
      <c r="T48" s="73">
        <f t="shared" si="6"/>
        <v>-31198</v>
      </c>
      <c r="U48" s="73">
        <f t="shared" si="6"/>
        <v>-653221</v>
      </c>
      <c r="V48" s="74">
        <f t="shared" si="6"/>
        <v>-12540265</v>
      </c>
      <c r="W48" s="74">
        <f t="shared" si="6"/>
        <v>80577865</v>
      </c>
      <c r="X48" s="74">
        <f t="shared" si="6"/>
        <v>215570019</v>
      </c>
      <c r="Y48" s="74">
        <f t="shared" si="6"/>
        <v>-134992154</v>
      </c>
      <c r="Z48" s="75">
        <f>+IF(X48&lt;&gt;0,+(Y48/X48)*100,0)</f>
        <v>-62.621024308579756</v>
      </c>
      <c r="AA48" s="76">
        <f>SUM(AA46:AA47)</f>
        <v>223909408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20681118</v>
      </c>
      <c r="D5" s="6">
        <v>0</v>
      </c>
      <c r="E5" s="7">
        <v>33000000</v>
      </c>
      <c r="F5" s="8">
        <v>33265000</v>
      </c>
      <c r="G5" s="8">
        <v>0</v>
      </c>
      <c r="H5" s="8">
        <v>10449424</v>
      </c>
      <c r="I5" s="8">
        <v>2755902</v>
      </c>
      <c r="J5" s="8">
        <v>13205326</v>
      </c>
      <c r="K5" s="8">
        <v>1107089</v>
      </c>
      <c r="L5" s="8">
        <v>2242461</v>
      </c>
      <c r="M5" s="8">
        <v>1100778</v>
      </c>
      <c r="N5" s="8">
        <v>4450328</v>
      </c>
      <c r="O5" s="8">
        <v>1449561</v>
      </c>
      <c r="P5" s="8">
        <v>1620099</v>
      </c>
      <c r="Q5" s="8">
        <v>2209337</v>
      </c>
      <c r="R5" s="8">
        <v>5278997</v>
      </c>
      <c r="S5" s="8">
        <v>3050262</v>
      </c>
      <c r="T5" s="8">
        <v>2181168</v>
      </c>
      <c r="U5" s="8">
        <v>1994201</v>
      </c>
      <c r="V5" s="8">
        <v>7225631</v>
      </c>
      <c r="W5" s="8">
        <v>30160282</v>
      </c>
      <c r="X5" s="8">
        <v>33000000</v>
      </c>
      <c r="Y5" s="8">
        <v>-2839718</v>
      </c>
      <c r="Z5" s="2">
        <v>-8.61</v>
      </c>
      <c r="AA5" s="6">
        <v>33265000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48487057</v>
      </c>
      <c r="F7" s="8">
        <v>40390529</v>
      </c>
      <c r="G7" s="8">
        <v>0</v>
      </c>
      <c r="H7" s="8">
        <v>2937754</v>
      </c>
      <c r="I7" s="8">
        <v>3632026</v>
      </c>
      <c r="J7" s="8">
        <v>6569780</v>
      </c>
      <c r="K7" s="8">
        <v>3974684</v>
      </c>
      <c r="L7" s="8">
        <v>3537313</v>
      </c>
      <c r="M7" s="8">
        <v>3612293</v>
      </c>
      <c r="N7" s="8">
        <v>11124290</v>
      </c>
      <c r="O7" s="8">
        <v>3522950</v>
      </c>
      <c r="P7" s="8">
        <v>4821017</v>
      </c>
      <c r="Q7" s="8">
        <v>4609459</v>
      </c>
      <c r="R7" s="8">
        <v>12953426</v>
      </c>
      <c r="S7" s="8">
        <v>4414138</v>
      </c>
      <c r="T7" s="8">
        <v>4596761</v>
      </c>
      <c r="U7" s="8">
        <v>3578493</v>
      </c>
      <c r="V7" s="8">
        <v>12589392</v>
      </c>
      <c r="W7" s="8">
        <v>43236888</v>
      </c>
      <c r="X7" s="8">
        <v>48487056</v>
      </c>
      <c r="Y7" s="8">
        <v>-5250168</v>
      </c>
      <c r="Z7" s="2">
        <v>-10.83</v>
      </c>
      <c r="AA7" s="6">
        <v>40390529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14775993</v>
      </c>
      <c r="F8" s="8">
        <v>14815993</v>
      </c>
      <c r="G8" s="8">
        <v>0</v>
      </c>
      <c r="H8" s="8">
        <v>1055749</v>
      </c>
      <c r="I8" s="8">
        <v>2800402</v>
      </c>
      <c r="J8" s="8">
        <v>3856151</v>
      </c>
      <c r="K8" s="8">
        <v>1043853</v>
      </c>
      <c r="L8" s="8">
        <v>8042628</v>
      </c>
      <c r="M8" s="8">
        <v>1577894</v>
      </c>
      <c r="N8" s="8">
        <v>10664375</v>
      </c>
      <c r="O8" s="8">
        <v>6415256</v>
      </c>
      <c r="P8" s="8">
        <v>2172243</v>
      </c>
      <c r="Q8" s="8">
        <v>2541272</v>
      </c>
      <c r="R8" s="8">
        <v>11128771</v>
      </c>
      <c r="S8" s="8">
        <v>1694297</v>
      </c>
      <c r="T8" s="8">
        <v>3010804</v>
      </c>
      <c r="U8" s="8">
        <v>2043835</v>
      </c>
      <c r="V8" s="8">
        <v>6748936</v>
      </c>
      <c r="W8" s="8">
        <v>32398233</v>
      </c>
      <c r="X8" s="8">
        <v>14775996</v>
      </c>
      <c r="Y8" s="8">
        <v>17622237</v>
      </c>
      <c r="Z8" s="2">
        <v>119.26</v>
      </c>
      <c r="AA8" s="6">
        <v>14815993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11742221</v>
      </c>
      <c r="F9" s="8">
        <v>11742221</v>
      </c>
      <c r="G9" s="8">
        <v>0</v>
      </c>
      <c r="H9" s="8">
        <v>989784</v>
      </c>
      <c r="I9" s="8">
        <v>991423</v>
      </c>
      <c r="J9" s="8">
        <v>1981207</v>
      </c>
      <c r="K9" s="8">
        <v>992091</v>
      </c>
      <c r="L9" s="8">
        <v>992358</v>
      </c>
      <c r="M9" s="8">
        <v>990446</v>
      </c>
      <c r="N9" s="8">
        <v>2974895</v>
      </c>
      <c r="O9" s="8">
        <v>1003370</v>
      </c>
      <c r="P9" s="8">
        <v>1003645</v>
      </c>
      <c r="Q9" s="8">
        <v>1004231</v>
      </c>
      <c r="R9" s="8">
        <v>3011246</v>
      </c>
      <c r="S9" s="8">
        <v>1003439</v>
      </c>
      <c r="T9" s="8">
        <v>1003788</v>
      </c>
      <c r="U9" s="8">
        <v>1003630</v>
      </c>
      <c r="V9" s="8">
        <v>3010857</v>
      </c>
      <c r="W9" s="8">
        <v>10978205</v>
      </c>
      <c r="X9" s="8">
        <v>11742216</v>
      </c>
      <c r="Y9" s="8">
        <v>-764011</v>
      </c>
      <c r="Z9" s="2">
        <v>-6.51</v>
      </c>
      <c r="AA9" s="6">
        <v>11742221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8025006</v>
      </c>
      <c r="F10" s="26">
        <v>8027106</v>
      </c>
      <c r="G10" s="26">
        <v>0</v>
      </c>
      <c r="H10" s="26">
        <v>567336</v>
      </c>
      <c r="I10" s="26">
        <v>581667</v>
      </c>
      <c r="J10" s="26">
        <v>1149003</v>
      </c>
      <c r="K10" s="26">
        <v>582670</v>
      </c>
      <c r="L10" s="26">
        <v>576816</v>
      </c>
      <c r="M10" s="26">
        <v>583079</v>
      </c>
      <c r="N10" s="26">
        <v>1742565</v>
      </c>
      <c r="O10" s="26">
        <v>589544</v>
      </c>
      <c r="P10" s="26">
        <v>590688</v>
      </c>
      <c r="Q10" s="26">
        <v>591361</v>
      </c>
      <c r="R10" s="26">
        <v>1771593</v>
      </c>
      <c r="S10" s="26">
        <v>591169</v>
      </c>
      <c r="T10" s="26">
        <v>590549</v>
      </c>
      <c r="U10" s="26">
        <v>591833</v>
      </c>
      <c r="V10" s="26">
        <v>1773551</v>
      </c>
      <c r="W10" s="26">
        <v>6436712</v>
      </c>
      <c r="X10" s="26">
        <v>8025012</v>
      </c>
      <c r="Y10" s="26">
        <v>-1588300</v>
      </c>
      <c r="Z10" s="27">
        <v>-19.79</v>
      </c>
      <c r="AA10" s="28">
        <v>8027106</v>
      </c>
    </row>
    <row r="11" spans="1:27" ht="13.5">
      <c r="A11" s="25" t="s">
        <v>38</v>
      </c>
      <c r="B11" s="29"/>
      <c r="C11" s="6">
        <v>79291465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21060</v>
      </c>
      <c r="D12" s="6">
        <v>0</v>
      </c>
      <c r="E12" s="7">
        <v>472000</v>
      </c>
      <c r="F12" s="8">
        <v>161601</v>
      </c>
      <c r="G12" s="8">
        <v>0</v>
      </c>
      <c r="H12" s="8">
        <v>493</v>
      </c>
      <c r="I12" s="8">
        <v>2566</v>
      </c>
      <c r="J12" s="8">
        <v>3059</v>
      </c>
      <c r="K12" s="8">
        <v>2392</v>
      </c>
      <c r="L12" s="8">
        <v>1557</v>
      </c>
      <c r="M12" s="8">
        <v>2008</v>
      </c>
      <c r="N12" s="8">
        <v>5957</v>
      </c>
      <c r="O12" s="8">
        <v>1217</v>
      </c>
      <c r="P12" s="8">
        <v>4183</v>
      </c>
      <c r="Q12" s="8">
        <v>1437</v>
      </c>
      <c r="R12" s="8">
        <v>6837</v>
      </c>
      <c r="S12" s="8">
        <v>1528</v>
      </c>
      <c r="T12" s="8">
        <v>987</v>
      </c>
      <c r="U12" s="8">
        <v>1170</v>
      </c>
      <c r="V12" s="8">
        <v>3685</v>
      </c>
      <c r="W12" s="8">
        <v>19538</v>
      </c>
      <c r="X12" s="8">
        <v>471996</v>
      </c>
      <c r="Y12" s="8">
        <v>-452458</v>
      </c>
      <c r="Z12" s="2">
        <v>-95.86</v>
      </c>
      <c r="AA12" s="6">
        <v>161601</v>
      </c>
    </row>
    <row r="13" spans="1:27" ht="13.5">
      <c r="A13" s="23" t="s">
        <v>40</v>
      </c>
      <c r="B13" s="29"/>
      <c r="C13" s="6">
        <v>2617874</v>
      </c>
      <c r="D13" s="6">
        <v>0</v>
      </c>
      <c r="E13" s="7">
        <v>1605000</v>
      </c>
      <c r="F13" s="8">
        <v>2305000</v>
      </c>
      <c r="G13" s="8">
        <v>0</v>
      </c>
      <c r="H13" s="8">
        <v>97272</v>
      </c>
      <c r="I13" s="8">
        <v>158417</v>
      </c>
      <c r="J13" s="8">
        <v>255689</v>
      </c>
      <c r="K13" s="8">
        <v>120509</v>
      </c>
      <c r="L13" s="8">
        <v>716861</v>
      </c>
      <c r="M13" s="8">
        <v>48907</v>
      </c>
      <c r="N13" s="8">
        <v>886277</v>
      </c>
      <c r="O13" s="8">
        <v>82218</v>
      </c>
      <c r="P13" s="8">
        <v>602188</v>
      </c>
      <c r="Q13" s="8">
        <v>311957</v>
      </c>
      <c r="R13" s="8">
        <v>996363</v>
      </c>
      <c r="S13" s="8">
        <v>291262</v>
      </c>
      <c r="T13" s="8">
        <v>13108435</v>
      </c>
      <c r="U13" s="8">
        <v>3028876</v>
      </c>
      <c r="V13" s="8">
        <v>16428573</v>
      </c>
      <c r="W13" s="8">
        <v>18566902</v>
      </c>
      <c r="X13" s="8">
        <v>1605000</v>
      </c>
      <c r="Y13" s="8">
        <v>16961902</v>
      </c>
      <c r="Z13" s="2">
        <v>1056.82</v>
      </c>
      <c r="AA13" s="6">
        <v>2305000</v>
      </c>
    </row>
    <row r="14" spans="1:27" ht="13.5">
      <c r="A14" s="23" t="s">
        <v>41</v>
      </c>
      <c r="B14" s="29"/>
      <c r="C14" s="6">
        <v>13748526</v>
      </c>
      <c r="D14" s="6">
        <v>0</v>
      </c>
      <c r="E14" s="7">
        <v>13846000</v>
      </c>
      <c r="F14" s="8">
        <v>8561000</v>
      </c>
      <c r="G14" s="8">
        <v>0</v>
      </c>
      <c r="H14" s="8">
        <v>0</v>
      </c>
      <c r="I14" s="8">
        <v>0</v>
      </c>
      <c r="J14" s="8">
        <v>0</v>
      </c>
      <c r="K14" s="8">
        <v>1553766</v>
      </c>
      <c r="L14" s="8">
        <v>1464521</v>
      </c>
      <c r="M14" s="8">
        <v>1503030</v>
      </c>
      <c r="N14" s="8">
        <v>4521317</v>
      </c>
      <c r="O14" s="8">
        <v>1617173</v>
      </c>
      <c r="P14" s="8">
        <v>1624813</v>
      </c>
      <c r="Q14" s="8">
        <v>1703026</v>
      </c>
      <c r="R14" s="8">
        <v>4945012</v>
      </c>
      <c r="S14" s="8">
        <v>1709410</v>
      </c>
      <c r="T14" s="8">
        <v>1744552</v>
      </c>
      <c r="U14" s="8">
        <v>0</v>
      </c>
      <c r="V14" s="8">
        <v>3453962</v>
      </c>
      <c r="W14" s="8">
        <v>12920291</v>
      </c>
      <c r="X14" s="8">
        <v>13845996</v>
      </c>
      <c r="Y14" s="8">
        <v>-925705</v>
      </c>
      <c r="Z14" s="2">
        <v>-6.69</v>
      </c>
      <c r="AA14" s="6">
        <v>8561000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915548</v>
      </c>
      <c r="D16" s="6">
        <v>0</v>
      </c>
      <c r="E16" s="7">
        <v>176000</v>
      </c>
      <c r="F16" s="8">
        <v>176000</v>
      </c>
      <c r="G16" s="8">
        <v>0</v>
      </c>
      <c r="H16" s="8">
        <v>6696</v>
      </c>
      <c r="I16" s="8">
        <v>6905</v>
      </c>
      <c r="J16" s="8">
        <v>13601</v>
      </c>
      <c r="K16" s="8">
        <v>6583</v>
      </c>
      <c r="L16" s="8">
        <v>66316</v>
      </c>
      <c r="M16" s="8">
        <v>605</v>
      </c>
      <c r="N16" s="8">
        <v>73504</v>
      </c>
      <c r="O16" s="8">
        <v>7116</v>
      </c>
      <c r="P16" s="8">
        <v>6300</v>
      </c>
      <c r="Q16" s="8">
        <v>0</v>
      </c>
      <c r="R16" s="8">
        <v>13416</v>
      </c>
      <c r="S16" s="8">
        <v>7570</v>
      </c>
      <c r="T16" s="8">
        <v>1250</v>
      </c>
      <c r="U16" s="8">
        <v>11715</v>
      </c>
      <c r="V16" s="8">
        <v>20535</v>
      </c>
      <c r="W16" s="8">
        <v>121056</v>
      </c>
      <c r="X16" s="8">
        <v>176004</v>
      </c>
      <c r="Y16" s="8">
        <v>-54948</v>
      </c>
      <c r="Z16" s="2">
        <v>-31.22</v>
      </c>
      <c r="AA16" s="6">
        <v>176000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229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214153</v>
      </c>
      <c r="L17" s="8">
        <v>1228409</v>
      </c>
      <c r="M17" s="8">
        <v>0</v>
      </c>
      <c r="N17" s="8">
        <v>1442562</v>
      </c>
      <c r="O17" s="8">
        <v>0</v>
      </c>
      <c r="P17" s="8">
        <v>0</v>
      </c>
      <c r="Q17" s="8">
        <v>534395</v>
      </c>
      <c r="R17" s="8">
        <v>534395</v>
      </c>
      <c r="S17" s="8">
        <v>239680</v>
      </c>
      <c r="T17" s="8">
        <v>0</v>
      </c>
      <c r="U17" s="8">
        <v>0</v>
      </c>
      <c r="V17" s="8">
        <v>239680</v>
      </c>
      <c r="W17" s="8">
        <v>2216637</v>
      </c>
      <c r="X17" s="8">
        <v>228</v>
      </c>
      <c r="Y17" s="8">
        <v>2216409</v>
      </c>
      <c r="Z17" s="2">
        <v>972109.21</v>
      </c>
      <c r="AA17" s="6">
        <v>0</v>
      </c>
    </row>
    <row r="18" spans="1:27" ht="13.5">
      <c r="A18" s="25" t="s">
        <v>45</v>
      </c>
      <c r="B18" s="24"/>
      <c r="C18" s="6">
        <v>5133545</v>
      </c>
      <c r="D18" s="6">
        <v>0</v>
      </c>
      <c r="E18" s="7">
        <v>6422103</v>
      </c>
      <c r="F18" s="8">
        <v>7653048</v>
      </c>
      <c r="G18" s="8">
        <v>0</v>
      </c>
      <c r="H18" s="8">
        <v>781605</v>
      </c>
      <c r="I18" s="8">
        <v>-1088976</v>
      </c>
      <c r="J18" s="8">
        <v>-307371</v>
      </c>
      <c r="K18" s="8">
        <v>0</v>
      </c>
      <c r="L18" s="8">
        <v>0</v>
      </c>
      <c r="M18" s="8">
        <v>10188</v>
      </c>
      <c r="N18" s="8">
        <v>10188</v>
      </c>
      <c r="O18" s="8">
        <v>1213069</v>
      </c>
      <c r="P18" s="8">
        <v>-612498</v>
      </c>
      <c r="Q18" s="8">
        <v>0</v>
      </c>
      <c r="R18" s="8">
        <v>600571</v>
      </c>
      <c r="S18" s="8">
        <v>0</v>
      </c>
      <c r="T18" s="8">
        <v>36920</v>
      </c>
      <c r="U18" s="8">
        <v>-469</v>
      </c>
      <c r="V18" s="8">
        <v>36451</v>
      </c>
      <c r="W18" s="8">
        <v>339839</v>
      </c>
      <c r="X18" s="8">
        <v>6422100</v>
      </c>
      <c r="Y18" s="8">
        <v>-6082261</v>
      </c>
      <c r="Z18" s="2">
        <v>-94.71</v>
      </c>
      <c r="AA18" s="6">
        <v>7653048</v>
      </c>
    </row>
    <row r="19" spans="1:27" ht="13.5">
      <c r="A19" s="23" t="s">
        <v>46</v>
      </c>
      <c r="B19" s="29"/>
      <c r="C19" s="6">
        <v>94989529</v>
      </c>
      <c r="D19" s="6">
        <v>0</v>
      </c>
      <c r="E19" s="7">
        <v>95305000</v>
      </c>
      <c r="F19" s="8">
        <v>95626279</v>
      </c>
      <c r="G19" s="8">
        <v>0</v>
      </c>
      <c r="H19" s="8">
        <v>0</v>
      </c>
      <c r="I19" s="8">
        <v>819298</v>
      </c>
      <c r="J19" s="8">
        <v>819298</v>
      </c>
      <c r="K19" s="8">
        <v>0</v>
      </c>
      <c r="L19" s="8">
        <v>36529702</v>
      </c>
      <c r="M19" s="8">
        <v>0</v>
      </c>
      <c r="N19" s="8">
        <v>36529702</v>
      </c>
      <c r="O19" s="8">
        <v>558687</v>
      </c>
      <c r="P19" s="8">
        <v>29319000</v>
      </c>
      <c r="Q19" s="8">
        <v>17628000</v>
      </c>
      <c r="R19" s="8">
        <v>47505687</v>
      </c>
      <c r="S19" s="8">
        <v>0</v>
      </c>
      <c r="T19" s="8">
        <v>0</v>
      </c>
      <c r="U19" s="8">
        <v>3498245</v>
      </c>
      <c r="V19" s="8">
        <v>3498245</v>
      </c>
      <c r="W19" s="8">
        <v>88352932</v>
      </c>
      <c r="X19" s="8">
        <v>95304996</v>
      </c>
      <c r="Y19" s="8">
        <v>-6952064</v>
      </c>
      <c r="Z19" s="2">
        <v>-7.29</v>
      </c>
      <c r="AA19" s="6">
        <v>95626279</v>
      </c>
    </row>
    <row r="20" spans="1:27" ht="13.5">
      <c r="A20" s="23" t="s">
        <v>47</v>
      </c>
      <c r="B20" s="29"/>
      <c r="C20" s="6">
        <v>2291908</v>
      </c>
      <c r="D20" s="6">
        <v>0</v>
      </c>
      <c r="E20" s="7">
        <v>1830336</v>
      </c>
      <c r="F20" s="26">
        <v>701336</v>
      </c>
      <c r="G20" s="26">
        <v>0</v>
      </c>
      <c r="H20" s="26">
        <v>46731</v>
      </c>
      <c r="I20" s="26">
        <v>70633</v>
      </c>
      <c r="J20" s="26">
        <v>117364</v>
      </c>
      <c r="K20" s="26">
        <v>105264</v>
      </c>
      <c r="L20" s="26">
        <v>205552</v>
      </c>
      <c r="M20" s="26">
        <v>412297</v>
      </c>
      <c r="N20" s="26">
        <v>723113</v>
      </c>
      <c r="O20" s="26">
        <v>1583186</v>
      </c>
      <c r="P20" s="26">
        <v>42722</v>
      </c>
      <c r="Q20" s="26">
        <v>155251</v>
      </c>
      <c r="R20" s="26">
        <v>1781159</v>
      </c>
      <c r="S20" s="26">
        <v>22032</v>
      </c>
      <c r="T20" s="26">
        <v>41904</v>
      </c>
      <c r="U20" s="26">
        <v>30676</v>
      </c>
      <c r="V20" s="26">
        <v>94612</v>
      </c>
      <c r="W20" s="26">
        <v>2716248</v>
      </c>
      <c r="X20" s="26">
        <v>1830336</v>
      </c>
      <c r="Y20" s="26">
        <v>885912</v>
      </c>
      <c r="Z20" s="27">
        <v>48.4</v>
      </c>
      <c r="AA20" s="28">
        <v>701336</v>
      </c>
    </row>
    <row r="21" spans="1:27" ht="13.5">
      <c r="A21" s="23" t="s">
        <v>48</v>
      </c>
      <c r="B21" s="29"/>
      <c r="C21" s="6">
        <v>169886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3508</v>
      </c>
      <c r="J21" s="8">
        <v>3508</v>
      </c>
      <c r="K21" s="8">
        <v>0</v>
      </c>
      <c r="L21" s="8">
        <v>0</v>
      </c>
      <c r="M21" s="8">
        <v>0</v>
      </c>
      <c r="N21" s="8">
        <v>0</v>
      </c>
      <c r="O21" s="8">
        <v>4825</v>
      </c>
      <c r="P21" s="30">
        <v>0</v>
      </c>
      <c r="Q21" s="8">
        <v>0</v>
      </c>
      <c r="R21" s="8">
        <v>4825</v>
      </c>
      <c r="S21" s="8">
        <v>36342</v>
      </c>
      <c r="T21" s="8">
        <v>0</v>
      </c>
      <c r="U21" s="8">
        <v>0</v>
      </c>
      <c r="V21" s="8">
        <v>36342</v>
      </c>
      <c r="W21" s="30">
        <v>44675</v>
      </c>
      <c r="X21" s="8"/>
      <c r="Y21" s="8">
        <v>44675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219860459</v>
      </c>
      <c r="D22" s="33">
        <f>SUM(D5:D21)</f>
        <v>0</v>
      </c>
      <c r="E22" s="34">
        <f t="shared" si="0"/>
        <v>235686945</v>
      </c>
      <c r="F22" s="35">
        <f t="shared" si="0"/>
        <v>223425113</v>
      </c>
      <c r="G22" s="35">
        <f t="shared" si="0"/>
        <v>0</v>
      </c>
      <c r="H22" s="35">
        <f t="shared" si="0"/>
        <v>16932844</v>
      </c>
      <c r="I22" s="35">
        <f t="shared" si="0"/>
        <v>10733771</v>
      </c>
      <c r="J22" s="35">
        <f t="shared" si="0"/>
        <v>27666615</v>
      </c>
      <c r="K22" s="35">
        <f t="shared" si="0"/>
        <v>9703054</v>
      </c>
      <c r="L22" s="35">
        <f t="shared" si="0"/>
        <v>55604494</v>
      </c>
      <c r="M22" s="35">
        <f t="shared" si="0"/>
        <v>9841525</v>
      </c>
      <c r="N22" s="35">
        <f t="shared" si="0"/>
        <v>75149073</v>
      </c>
      <c r="O22" s="35">
        <f t="shared" si="0"/>
        <v>18048172</v>
      </c>
      <c r="P22" s="35">
        <f t="shared" si="0"/>
        <v>41194400</v>
      </c>
      <c r="Q22" s="35">
        <f t="shared" si="0"/>
        <v>31289726</v>
      </c>
      <c r="R22" s="35">
        <f t="shared" si="0"/>
        <v>90532298</v>
      </c>
      <c r="S22" s="35">
        <f t="shared" si="0"/>
        <v>13061129</v>
      </c>
      <c r="T22" s="35">
        <f t="shared" si="0"/>
        <v>26317118</v>
      </c>
      <c r="U22" s="35">
        <f t="shared" si="0"/>
        <v>15782205</v>
      </c>
      <c r="V22" s="35">
        <f t="shared" si="0"/>
        <v>55160452</v>
      </c>
      <c r="W22" s="35">
        <f t="shared" si="0"/>
        <v>248508438</v>
      </c>
      <c r="X22" s="35">
        <f t="shared" si="0"/>
        <v>235686936</v>
      </c>
      <c r="Y22" s="35">
        <f t="shared" si="0"/>
        <v>12821502</v>
      </c>
      <c r="Z22" s="36">
        <f>+IF(X22&lt;&gt;0,+(Y22/X22)*100,0)</f>
        <v>5.440056295695575</v>
      </c>
      <c r="AA22" s="33">
        <f>SUM(AA5:AA21)</f>
        <v>223425113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66578198</v>
      </c>
      <c r="D25" s="6">
        <v>0</v>
      </c>
      <c r="E25" s="7">
        <v>79317078</v>
      </c>
      <c r="F25" s="8">
        <v>76363737</v>
      </c>
      <c r="G25" s="8">
        <v>0</v>
      </c>
      <c r="H25" s="8">
        <v>5839556</v>
      </c>
      <c r="I25" s="8">
        <v>5698902</v>
      </c>
      <c r="J25" s="8">
        <v>11538458</v>
      </c>
      <c r="K25" s="8">
        <v>6241511</v>
      </c>
      <c r="L25" s="8">
        <v>4561585</v>
      </c>
      <c r="M25" s="8">
        <v>6632336</v>
      </c>
      <c r="N25" s="8">
        <v>17435432</v>
      </c>
      <c r="O25" s="8">
        <v>5448789</v>
      </c>
      <c r="P25" s="8">
        <v>5157089</v>
      </c>
      <c r="Q25" s="8">
        <v>6960319</v>
      </c>
      <c r="R25" s="8">
        <v>17566197</v>
      </c>
      <c r="S25" s="8">
        <v>992394</v>
      </c>
      <c r="T25" s="8">
        <v>6228824</v>
      </c>
      <c r="U25" s="8">
        <v>5558599</v>
      </c>
      <c r="V25" s="8">
        <v>12779817</v>
      </c>
      <c r="W25" s="8">
        <v>59319904</v>
      </c>
      <c r="X25" s="8">
        <v>79317084</v>
      </c>
      <c r="Y25" s="8">
        <v>-19997180</v>
      </c>
      <c r="Z25" s="2">
        <v>-25.21</v>
      </c>
      <c r="AA25" s="6">
        <v>76363737</v>
      </c>
    </row>
    <row r="26" spans="1:27" ht="13.5">
      <c r="A26" s="25" t="s">
        <v>52</v>
      </c>
      <c r="B26" s="24"/>
      <c r="C26" s="6">
        <v>6517272</v>
      </c>
      <c r="D26" s="6">
        <v>0</v>
      </c>
      <c r="E26" s="7">
        <v>6949978</v>
      </c>
      <c r="F26" s="8">
        <v>6949978</v>
      </c>
      <c r="G26" s="8">
        <v>0</v>
      </c>
      <c r="H26" s="8">
        <v>428370</v>
      </c>
      <c r="I26" s="8">
        <v>432804</v>
      </c>
      <c r="J26" s="8">
        <v>861174</v>
      </c>
      <c r="K26" s="8">
        <v>542963</v>
      </c>
      <c r="L26" s="8">
        <v>542963</v>
      </c>
      <c r="M26" s="8">
        <v>43587</v>
      </c>
      <c r="N26" s="8">
        <v>1129513</v>
      </c>
      <c r="O26" s="8">
        <v>543092</v>
      </c>
      <c r="P26" s="8">
        <v>542964</v>
      </c>
      <c r="Q26" s="8">
        <v>436806</v>
      </c>
      <c r="R26" s="8">
        <v>1522862</v>
      </c>
      <c r="S26" s="8">
        <v>944618</v>
      </c>
      <c r="T26" s="8">
        <v>570118</v>
      </c>
      <c r="U26" s="8">
        <v>579434</v>
      </c>
      <c r="V26" s="8">
        <v>2094170</v>
      </c>
      <c r="W26" s="8">
        <v>5607719</v>
      </c>
      <c r="X26" s="8">
        <v>6949980</v>
      </c>
      <c r="Y26" s="8">
        <v>-1342261</v>
      </c>
      <c r="Z26" s="2">
        <v>-19.31</v>
      </c>
      <c r="AA26" s="6">
        <v>6949978</v>
      </c>
    </row>
    <row r="27" spans="1:27" ht="13.5">
      <c r="A27" s="25" t="s">
        <v>53</v>
      </c>
      <c r="B27" s="24"/>
      <c r="C27" s="6">
        <v>35166760</v>
      </c>
      <c r="D27" s="6">
        <v>0</v>
      </c>
      <c r="E27" s="7">
        <v>44330000</v>
      </c>
      <c r="F27" s="8">
        <v>44019957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13028989</v>
      </c>
      <c r="M27" s="8">
        <v>0</v>
      </c>
      <c r="N27" s="8">
        <v>13028989</v>
      </c>
      <c r="O27" s="8">
        <v>0</v>
      </c>
      <c r="P27" s="8">
        <v>6805</v>
      </c>
      <c r="Q27" s="8">
        <v>309476</v>
      </c>
      <c r="R27" s="8">
        <v>316281</v>
      </c>
      <c r="S27" s="8">
        <v>8025085</v>
      </c>
      <c r="T27" s="8">
        <v>397318</v>
      </c>
      <c r="U27" s="8">
        <v>534302</v>
      </c>
      <c r="V27" s="8">
        <v>8956705</v>
      </c>
      <c r="W27" s="8">
        <v>22301975</v>
      </c>
      <c r="X27" s="8">
        <v>44330004</v>
      </c>
      <c r="Y27" s="8">
        <v>-22028029</v>
      </c>
      <c r="Z27" s="2">
        <v>-49.69</v>
      </c>
      <c r="AA27" s="6">
        <v>44019957</v>
      </c>
    </row>
    <row r="28" spans="1:27" ht="13.5">
      <c r="A28" s="25" t="s">
        <v>54</v>
      </c>
      <c r="B28" s="24"/>
      <c r="C28" s="6">
        <v>24405559</v>
      </c>
      <c r="D28" s="6">
        <v>0</v>
      </c>
      <c r="E28" s="7">
        <v>106920000</v>
      </c>
      <c r="F28" s="8">
        <v>28770000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106920000</v>
      </c>
      <c r="Y28" s="8">
        <v>-106920000</v>
      </c>
      <c r="Z28" s="2">
        <v>-100</v>
      </c>
      <c r="AA28" s="6">
        <v>28770000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828125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828120</v>
      </c>
      <c r="Y29" s="8">
        <v>-828120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34987900</v>
      </c>
      <c r="D30" s="6">
        <v>0</v>
      </c>
      <c r="E30" s="7">
        <v>38411635</v>
      </c>
      <c r="F30" s="8">
        <v>36412000</v>
      </c>
      <c r="G30" s="8">
        <v>0</v>
      </c>
      <c r="H30" s="8">
        <v>4442691</v>
      </c>
      <c r="I30" s="8">
        <v>705298</v>
      </c>
      <c r="J30" s="8">
        <v>5147989</v>
      </c>
      <c r="K30" s="8">
        <v>3723743</v>
      </c>
      <c r="L30" s="8">
        <v>2795384</v>
      </c>
      <c r="M30" s="8">
        <v>2625588</v>
      </c>
      <c r="N30" s="8">
        <v>9144715</v>
      </c>
      <c r="O30" s="8">
        <v>3145372</v>
      </c>
      <c r="P30" s="8">
        <v>4829679</v>
      </c>
      <c r="Q30" s="8">
        <v>628104</v>
      </c>
      <c r="R30" s="8">
        <v>8603155</v>
      </c>
      <c r="S30" s="8">
        <v>2724538</v>
      </c>
      <c r="T30" s="8">
        <v>3370203</v>
      </c>
      <c r="U30" s="8">
        <v>2892648</v>
      </c>
      <c r="V30" s="8">
        <v>8987389</v>
      </c>
      <c r="W30" s="8">
        <v>31883248</v>
      </c>
      <c r="X30" s="8">
        <v>38411640</v>
      </c>
      <c r="Y30" s="8">
        <v>-6528392</v>
      </c>
      <c r="Z30" s="2">
        <v>-17</v>
      </c>
      <c r="AA30" s="6">
        <v>36412000</v>
      </c>
    </row>
    <row r="31" spans="1:27" ht="13.5">
      <c r="A31" s="25" t="s">
        <v>57</v>
      </c>
      <c r="B31" s="24"/>
      <c r="C31" s="6">
        <v>10058996</v>
      </c>
      <c r="D31" s="6">
        <v>0</v>
      </c>
      <c r="E31" s="7">
        <v>9937494</v>
      </c>
      <c r="F31" s="8">
        <v>14024608</v>
      </c>
      <c r="G31" s="8">
        <v>0</v>
      </c>
      <c r="H31" s="8">
        <v>1424887</v>
      </c>
      <c r="I31" s="8">
        <v>217336</v>
      </c>
      <c r="J31" s="8">
        <v>1642223</v>
      </c>
      <c r="K31" s="8">
        <v>587317</v>
      </c>
      <c r="L31" s="8">
        <v>252408</v>
      </c>
      <c r="M31" s="8">
        <v>568674</v>
      </c>
      <c r="N31" s="8">
        <v>1408399</v>
      </c>
      <c r="O31" s="8">
        <v>438140</v>
      </c>
      <c r="P31" s="8">
        <v>368553</v>
      </c>
      <c r="Q31" s="8">
        <v>0</v>
      </c>
      <c r="R31" s="8">
        <v>806693</v>
      </c>
      <c r="S31" s="8">
        <v>0</v>
      </c>
      <c r="T31" s="8">
        <v>0</v>
      </c>
      <c r="U31" s="8">
        <v>0</v>
      </c>
      <c r="V31" s="8">
        <v>0</v>
      </c>
      <c r="W31" s="8">
        <v>3857315</v>
      </c>
      <c r="X31" s="8">
        <v>9937500</v>
      </c>
      <c r="Y31" s="8">
        <v>-6080185</v>
      </c>
      <c r="Z31" s="2">
        <v>-61.18</v>
      </c>
      <c r="AA31" s="6">
        <v>14024608</v>
      </c>
    </row>
    <row r="32" spans="1:27" ht="13.5">
      <c r="A32" s="25" t="s">
        <v>58</v>
      </c>
      <c r="B32" s="24"/>
      <c r="C32" s="6">
        <v>5888791</v>
      </c>
      <c r="D32" s="6">
        <v>0</v>
      </c>
      <c r="E32" s="7">
        <v>7656502</v>
      </c>
      <c r="F32" s="8">
        <v>6719310</v>
      </c>
      <c r="G32" s="8">
        <v>0</v>
      </c>
      <c r="H32" s="8">
        <v>221849</v>
      </c>
      <c r="I32" s="8">
        <v>250270</v>
      </c>
      <c r="J32" s="8">
        <v>472119</v>
      </c>
      <c r="K32" s="8">
        <v>437739</v>
      </c>
      <c r="L32" s="8">
        <v>719117</v>
      </c>
      <c r="M32" s="8">
        <v>1062167</v>
      </c>
      <c r="N32" s="8">
        <v>2219023</v>
      </c>
      <c r="O32" s="8">
        <v>175994</v>
      </c>
      <c r="P32" s="8">
        <v>408535</v>
      </c>
      <c r="Q32" s="8">
        <v>679814</v>
      </c>
      <c r="R32" s="8">
        <v>1264343</v>
      </c>
      <c r="S32" s="8">
        <v>465492</v>
      </c>
      <c r="T32" s="8">
        <v>315366</v>
      </c>
      <c r="U32" s="8">
        <v>691757</v>
      </c>
      <c r="V32" s="8">
        <v>1472615</v>
      </c>
      <c r="W32" s="8">
        <v>5428100</v>
      </c>
      <c r="X32" s="8">
        <v>7656504</v>
      </c>
      <c r="Y32" s="8">
        <v>-2228404</v>
      </c>
      <c r="Z32" s="2">
        <v>-29.1</v>
      </c>
      <c r="AA32" s="6">
        <v>6719310</v>
      </c>
    </row>
    <row r="33" spans="1:27" ht="13.5">
      <c r="A33" s="25" t="s">
        <v>59</v>
      </c>
      <c r="B33" s="24"/>
      <c r="C33" s="6">
        <v>2030115</v>
      </c>
      <c r="D33" s="6">
        <v>0</v>
      </c>
      <c r="E33" s="7">
        <v>3331092</v>
      </c>
      <c r="F33" s="8">
        <v>8731092</v>
      </c>
      <c r="G33" s="8">
        <v>0</v>
      </c>
      <c r="H33" s="8">
        <v>96675</v>
      </c>
      <c r="I33" s="8">
        <v>345536</v>
      </c>
      <c r="J33" s="8">
        <v>442211</v>
      </c>
      <c r="K33" s="8">
        <v>14925</v>
      </c>
      <c r="L33" s="8">
        <v>849147</v>
      </c>
      <c r="M33" s="8">
        <v>59180</v>
      </c>
      <c r="N33" s="8">
        <v>923252</v>
      </c>
      <c r="O33" s="8">
        <v>328897</v>
      </c>
      <c r="P33" s="8">
        <v>0</v>
      </c>
      <c r="Q33" s="8">
        <v>830940</v>
      </c>
      <c r="R33" s="8">
        <v>1159837</v>
      </c>
      <c r="S33" s="8">
        <v>831191</v>
      </c>
      <c r="T33" s="8">
        <v>1074175</v>
      </c>
      <c r="U33" s="8">
        <v>835018</v>
      </c>
      <c r="V33" s="8">
        <v>2740384</v>
      </c>
      <c r="W33" s="8">
        <v>5265684</v>
      </c>
      <c r="X33" s="8">
        <v>3331092</v>
      </c>
      <c r="Y33" s="8">
        <v>1934592</v>
      </c>
      <c r="Z33" s="2">
        <v>58.08</v>
      </c>
      <c r="AA33" s="6">
        <v>8731092</v>
      </c>
    </row>
    <row r="34" spans="1:27" ht="13.5">
      <c r="A34" s="25" t="s">
        <v>60</v>
      </c>
      <c r="B34" s="24"/>
      <c r="C34" s="6">
        <v>28388201</v>
      </c>
      <c r="D34" s="6">
        <v>0</v>
      </c>
      <c r="E34" s="7">
        <v>37378939</v>
      </c>
      <c r="F34" s="8">
        <v>39584648</v>
      </c>
      <c r="G34" s="8">
        <v>0</v>
      </c>
      <c r="H34" s="8">
        <v>2752528</v>
      </c>
      <c r="I34" s="8">
        <v>2081305</v>
      </c>
      <c r="J34" s="8">
        <v>4833833</v>
      </c>
      <c r="K34" s="8">
        <v>3008174</v>
      </c>
      <c r="L34" s="8">
        <v>2049703</v>
      </c>
      <c r="M34" s="8">
        <v>2805983</v>
      </c>
      <c r="N34" s="8">
        <v>7863860</v>
      </c>
      <c r="O34" s="8">
        <v>2800352</v>
      </c>
      <c r="P34" s="8">
        <v>1915764</v>
      </c>
      <c r="Q34" s="8">
        <v>8213659</v>
      </c>
      <c r="R34" s="8">
        <v>12929775</v>
      </c>
      <c r="S34" s="8">
        <v>1671087</v>
      </c>
      <c r="T34" s="8">
        <v>2761216</v>
      </c>
      <c r="U34" s="8">
        <v>8624794</v>
      </c>
      <c r="V34" s="8">
        <v>13057097</v>
      </c>
      <c r="W34" s="8">
        <v>38684565</v>
      </c>
      <c r="X34" s="8">
        <v>37378944</v>
      </c>
      <c r="Y34" s="8">
        <v>1305621</v>
      </c>
      <c r="Z34" s="2">
        <v>3.49</v>
      </c>
      <c r="AA34" s="6">
        <v>39584648</v>
      </c>
    </row>
    <row r="35" spans="1:27" ht="13.5">
      <c r="A35" s="23" t="s">
        <v>61</v>
      </c>
      <c r="B35" s="29"/>
      <c r="C35" s="6">
        <v>7145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3</v>
      </c>
      <c r="Q35" s="8">
        <v>0</v>
      </c>
      <c r="R35" s="8">
        <v>3</v>
      </c>
      <c r="S35" s="8">
        <v>0</v>
      </c>
      <c r="T35" s="8">
        <v>44308</v>
      </c>
      <c r="U35" s="8">
        <v>0</v>
      </c>
      <c r="V35" s="8">
        <v>44308</v>
      </c>
      <c r="W35" s="8">
        <v>44311</v>
      </c>
      <c r="X35" s="8"/>
      <c r="Y35" s="8">
        <v>44311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214028937</v>
      </c>
      <c r="D36" s="33">
        <f>SUM(D25:D35)</f>
        <v>0</v>
      </c>
      <c r="E36" s="34">
        <f t="shared" si="1"/>
        <v>335060843</v>
      </c>
      <c r="F36" s="35">
        <f t="shared" si="1"/>
        <v>261575330</v>
      </c>
      <c r="G36" s="35">
        <f t="shared" si="1"/>
        <v>0</v>
      </c>
      <c r="H36" s="35">
        <f t="shared" si="1"/>
        <v>15206556</v>
      </c>
      <c r="I36" s="35">
        <f t="shared" si="1"/>
        <v>9731451</v>
      </c>
      <c r="J36" s="35">
        <f t="shared" si="1"/>
        <v>24938007</v>
      </c>
      <c r="K36" s="35">
        <f t="shared" si="1"/>
        <v>14556372</v>
      </c>
      <c r="L36" s="35">
        <f t="shared" si="1"/>
        <v>24799296</v>
      </c>
      <c r="M36" s="35">
        <f t="shared" si="1"/>
        <v>13797515</v>
      </c>
      <c r="N36" s="35">
        <f t="shared" si="1"/>
        <v>53153183</v>
      </c>
      <c r="O36" s="35">
        <f t="shared" si="1"/>
        <v>12880636</v>
      </c>
      <c r="P36" s="35">
        <f t="shared" si="1"/>
        <v>13229392</v>
      </c>
      <c r="Q36" s="35">
        <f t="shared" si="1"/>
        <v>18059118</v>
      </c>
      <c r="R36" s="35">
        <f t="shared" si="1"/>
        <v>44169146</v>
      </c>
      <c r="S36" s="35">
        <f t="shared" si="1"/>
        <v>15654405</v>
      </c>
      <c r="T36" s="35">
        <f t="shared" si="1"/>
        <v>14761528</v>
      </c>
      <c r="U36" s="35">
        <f t="shared" si="1"/>
        <v>19716552</v>
      </c>
      <c r="V36" s="35">
        <f t="shared" si="1"/>
        <v>50132485</v>
      </c>
      <c r="W36" s="35">
        <f t="shared" si="1"/>
        <v>172392821</v>
      </c>
      <c r="X36" s="35">
        <f t="shared" si="1"/>
        <v>335060868</v>
      </c>
      <c r="Y36" s="35">
        <f t="shared" si="1"/>
        <v>-162668047</v>
      </c>
      <c r="Z36" s="36">
        <f>+IF(X36&lt;&gt;0,+(Y36/X36)*100,0)</f>
        <v>-48.54880486968714</v>
      </c>
      <c r="AA36" s="33">
        <f>SUM(AA25:AA35)</f>
        <v>261575330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5831522</v>
      </c>
      <c r="D38" s="46">
        <f>+D22-D36</f>
        <v>0</v>
      </c>
      <c r="E38" s="47">
        <f t="shared" si="2"/>
        <v>-99373898</v>
      </c>
      <c r="F38" s="48">
        <f t="shared" si="2"/>
        <v>-38150217</v>
      </c>
      <c r="G38" s="48">
        <f t="shared" si="2"/>
        <v>0</v>
      </c>
      <c r="H38" s="48">
        <f t="shared" si="2"/>
        <v>1726288</v>
      </c>
      <c r="I38" s="48">
        <f t="shared" si="2"/>
        <v>1002320</v>
      </c>
      <c r="J38" s="48">
        <f t="shared" si="2"/>
        <v>2728608</v>
      </c>
      <c r="K38" s="48">
        <f t="shared" si="2"/>
        <v>-4853318</v>
      </c>
      <c r="L38" s="48">
        <f t="shared" si="2"/>
        <v>30805198</v>
      </c>
      <c r="M38" s="48">
        <f t="shared" si="2"/>
        <v>-3955990</v>
      </c>
      <c r="N38" s="48">
        <f t="shared" si="2"/>
        <v>21995890</v>
      </c>
      <c r="O38" s="48">
        <f t="shared" si="2"/>
        <v>5167536</v>
      </c>
      <c r="P38" s="48">
        <f t="shared" si="2"/>
        <v>27965008</v>
      </c>
      <c r="Q38" s="48">
        <f t="shared" si="2"/>
        <v>13230608</v>
      </c>
      <c r="R38" s="48">
        <f t="shared" si="2"/>
        <v>46363152</v>
      </c>
      <c r="S38" s="48">
        <f t="shared" si="2"/>
        <v>-2593276</v>
      </c>
      <c r="T38" s="48">
        <f t="shared" si="2"/>
        <v>11555590</v>
      </c>
      <c r="U38" s="48">
        <f t="shared" si="2"/>
        <v>-3934347</v>
      </c>
      <c r="V38" s="48">
        <f t="shared" si="2"/>
        <v>5027967</v>
      </c>
      <c r="W38" s="48">
        <f t="shared" si="2"/>
        <v>76115617</v>
      </c>
      <c r="X38" s="48">
        <f>IF(F22=F36,0,X22-X36)</f>
        <v>-99373932</v>
      </c>
      <c r="Y38" s="48">
        <f t="shared" si="2"/>
        <v>175489549</v>
      </c>
      <c r="Z38" s="49">
        <f>+IF(X38&lt;&gt;0,+(Y38/X38)*100,0)</f>
        <v>-176.5951547534619</v>
      </c>
      <c r="AA38" s="46">
        <f>+AA22-AA36</f>
        <v>-38150217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28220000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4438224</v>
      </c>
      <c r="P39" s="8">
        <v>0</v>
      </c>
      <c r="Q39" s="8">
        <v>0</v>
      </c>
      <c r="R39" s="8">
        <v>4438224</v>
      </c>
      <c r="S39" s="8">
        <v>0</v>
      </c>
      <c r="T39" s="8">
        <v>0</v>
      </c>
      <c r="U39" s="8">
        <v>0</v>
      </c>
      <c r="V39" s="8">
        <v>0</v>
      </c>
      <c r="W39" s="8">
        <v>4438224</v>
      </c>
      <c r="X39" s="8">
        <v>28220001</v>
      </c>
      <c r="Y39" s="8">
        <v>-23781777</v>
      </c>
      <c r="Z39" s="2">
        <v>-84.27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500000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500000</v>
      </c>
      <c r="Y41" s="51">
        <v>-500000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5831522</v>
      </c>
      <c r="D42" s="55">
        <f>SUM(D38:D41)</f>
        <v>0</v>
      </c>
      <c r="E42" s="56">
        <f t="shared" si="3"/>
        <v>-70653898</v>
      </c>
      <c r="F42" s="57">
        <f t="shared" si="3"/>
        <v>-38150217</v>
      </c>
      <c r="G42" s="57">
        <f t="shared" si="3"/>
        <v>0</v>
      </c>
      <c r="H42" s="57">
        <f t="shared" si="3"/>
        <v>1726288</v>
      </c>
      <c r="I42" s="57">
        <f t="shared" si="3"/>
        <v>1002320</v>
      </c>
      <c r="J42" s="57">
        <f t="shared" si="3"/>
        <v>2728608</v>
      </c>
      <c r="K42" s="57">
        <f t="shared" si="3"/>
        <v>-4853318</v>
      </c>
      <c r="L42" s="57">
        <f t="shared" si="3"/>
        <v>30805198</v>
      </c>
      <c r="M42" s="57">
        <f t="shared" si="3"/>
        <v>-3955990</v>
      </c>
      <c r="N42" s="57">
        <f t="shared" si="3"/>
        <v>21995890</v>
      </c>
      <c r="O42" s="57">
        <f t="shared" si="3"/>
        <v>9605760</v>
      </c>
      <c r="P42" s="57">
        <f t="shared" si="3"/>
        <v>27965008</v>
      </c>
      <c r="Q42" s="57">
        <f t="shared" si="3"/>
        <v>13230608</v>
      </c>
      <c r="R42" s="57">
        <f t="shared" si="3"/>
        <v>50801376</v>
      </c>
      <c r="S42" s="57">
        <f t="shared" si="3"/>
        <v>-2593276</v>
      </c>
      <c r="T42" s="57">
        <f t="shared" si="3"/>
        <v>11555590</v>
      </c>
      <c r="U42" s="57">
        <f t="shared" si="3"/>
        <v>-3934347</v>
      </c>
      <c r="V42" s="57">
        <f t="shared" si="3"/>
        <v>5027967</v>
      </c>
      <c r="W42" s="57">
        <f t="shared" si="3"/>
        <v>80553841</v>
      </c>
      <c r="X42" s="57">
        <f t="shared" si="3"/>
        <v>-70653931</v>
      </c>
      <c r="Y42" s="57">
        <f t="shared" si="3"/>
        <v>151207772</v>
      </c>
      <c r="Z42" s="58">
        <f>+IF(X42&lt;&gt;0,+(Y42/X42)*100,0)</f>
        <v>-214.01183183990145</v>
      </c>
      <c r="AA42" s="55">
        <f>SUM(AA38:AA41)</f>
        <v>-38150217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5831522</v>
      </c>
      <c r="D44" s="63">
        <f>+D42-D43</f>
        <v>0</v>
      </c>
      <c r="E44" s="64">
        <f t="shared" si="4"/>
        <v>-70653898</v>
      </c>
      <c r="F44" s="65">
        <f t="shared" si="4"/>
        <v>-38150217</v>
      </c>
      <c r="G44" s="65">
        <f t="shared" si="4"/>
        <v>0</v>
      </c>
      <c r="H44" s="65">
        <f t="shared" si="4"/>
        <v>1726288</v>
      </c>
      <c r="I44" s="65">
        <f t="shared" si="4"/>
        <v>1002320</v>
      </c>
      <c r="J44" s="65">
        <f t="shared" si="4"/>
        <v>2728608</v>
      </c>
      <c r="K44" s="65">
        <f t="shared" si="4"/>
        <v>-4853318</v>
      </c>
      <c r="L44" s="65">
        <f t="shared" si="4"/>
        <v>30805198</v>
      </c>
      <c r="M44" s="65">
        <f t="shared" si="4"/>
        <v>-3955990</v>
      </c>
      <c r="N44" s="65">
        <f t="shared" si="4"/>
        <v>21995890</v>
      </c>
      <c r="O44" s="65">
        <f t="shared" si="4"/>
        <v>9605760</v>
      </c>
      <c r="P44" s="65">
        <f t="shared" si="4"/>
        <v>27965008</v>
      </c>
      <c r="Q44" s="65">
        <f t="shared" si="4"/>
        <v>13230608</v>
      </c>
      <c r="R44" s="65">
        <f t="shared" si="4"/>
        <v>50801376</v>
      </c>
      <c r="S44" s="65">
        <f t="shared" si="4"/>
        <v>-2593276</v>
      </c>
      <c r="T44" s="65">
        <f t="shared" si="4"/>
        <v>11555590</v>
      </c>
      <c r="U44" s="65">
        <f t="shared" si="4"/>
        <v>-3934347</v>
      </c>
      <c r="V44" s="65">
        <f t="shared" si="4"/>
        <v>5027967</v>
      </c>
      <c r="W44" s="65">
        <f t="shared" si="4"/>
        <v>80553841</v>
      </c>
      <c r="X44" s="65">
        <f t="shared" si="4"/>
        <v>-70653931</v>
      </c>
      <c r="Y44" s="65">
        <f t="shared" si="4"/>
        <v>151207772</v>
      </c>
      <c r="Z44" s="66">
        <f>+IF(X44&lt;&gt;0,+(Y44/X44)*100,0)</f>
        <v>-214.01183183990145</v>
      </c>
      <c r="AA44" s="63">
        <f>+AA42-AA43</f>
        <v>-38150217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5831522</v>
      </c>
      <c r="D46" s="55">
        <f>SUM(D44:D45)</f>
        <v>0</v>
      </c>
      <c r="E46" s="56">
        <f t="shared" si="5"/>
        <v>-70653898</v>
      </c>
      <c r="F46" s="57">
        <f t="shared" si="5"/>
        <v>-38150217</v>
      </c>
      <c r="G46" s="57">
        <f t="shared" si="5"/>
        <v>0</v>
      </c>
      <c r="H46" s="57">
        <f t="shared" si="5"/>
        <v>1726288</v>
      </c>
      <c r="I46" s="57">
        <f t="shared" si="5"/>
        <v>1002320</v>
      </c>
      <c r="J46" s="57">
        <f t="shared" si="5"/>
        <v>2728608</v>
      </c>
      <c r="K46" s="57">
        <f t="shared" si="5"/>
        <v>-4853318</v>
      </c>
      <c r="L46" s="57">
        <f t="shared" si="5"/>
        <v>30805198</v>
      </c>
      <c r="M46" s="57">
        <f t="shared" si="5"/>
        <v>-3955990</v>
      </c>
      <c r="N46" s="57">
        <f t="shared" si="5"/>
        <v>21995890</v>
      </c>
      <c r="O46" s="57">
        <f t="shared" si="5"/>
        <v>9605760</v>
      </c>
      <c r="P46" s="57">
        <f t="shared" si="5"/>
        <v>27965008</v>
      </c>
      <c r="Q46" s="57">
        <f t="shared" si="5"/>
        <v>13230608</v>
      </c>
      <c r="R46" s="57">
        <f t="shared" si="5"/>
        <v>50801376</v>
      </c>
      <c r="S46" s="57">
        <f t="shared" si="5"/>
        <v>-2593276</v>
      </c>
      <c r="T46" s="57">
        <f t="shared" si="5"/>
        <v>11555590</v>
      </c>
      <c r="U46" s="57">
        <f t="shared" si="5"/>
        <v>-3934347</v>
      </c>
      <c r="V46" s="57">
        <f t="shared" si="5"/>
        <v>5027967</v>
      </c>
      <c r="W46" s="57">
        <f t="shared" si="5"/>
        <v>80553841</v>
      </c>
      <c r="X46" s="57">
        <f t="shared" si="5"/>
        <v>-70653931</v>
      </c>
      <c r="Y46" s="57">
        <f t="shared" si="5"/>
        <v>151207772</v>
      </c>
      <c r="Z46" s="58">
        <f>+IF(X46&lt;&gt;0,+(Y46/X46)*100,0)</f>
        <v>-214.01183183990145</v>
      </c>
      <c r="AA46" s="55">
        <f>SUM(AA44:AA45)</f>
        <v>-38150217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5831522</v>
      </c>
      <c r="D48" s="71">
        <f>SUM(D46:D47)</f>
        <v>0</v>
      </c>
      <c r="E48" s="72">
        <f t="shared" si="6"/>
        <v>-70653898</v>
      </c>
      <c r="F48" s="73">
        <f t="shared" si="6"/>
        <v>-38150217</v>
      </c>
      <c r="G48" s="73">
        <f t="shared" si="6"/>
        <v>0</v>
      </c>
      <c r="H48" s="74">
        <f t="shared" si="6"/>
        <v>1726288</v>
      </c>
      <c r="I48" s="74">
        <f t="shared" si="6"/>
        <v>1002320</v>
      </c>
      <c r="J48" s="74">
        <f t="shared" si="6"/>
        <v>2728608</v>
      </c>
      <c r="K48" s="74">
        <f t="shared" si="6"/>
        <v>-4853318</v>
      </c>
      <c r="L48" s="74">
        <f t="shared" si="6"/>
        <v>30805198</v>
      </c>
      <c r="M48" s="73">
        <f t="shared" si="6"/>
        <v>-3955990</v>
      </c>
      <c r="N48" s="73">
        <f t="shared" si="6"/>
        <v>21995890</v>
      </c>
      <c r="O48" s="74">
        <f t="shared" si="6"/>
        <v>9605760</v>
      </c>
      <c r="P48" s="74">
        <f t="shared" si="6"/>
        <v>27965008</v>
      </c>
      <c r="Q48" s="74">
        <f t="shared" si="6"/>
        <v>13230608</v>
      </c>
      <c r="R48" s="74">
        <f t="shared" si="6"/>
        <v>50801376</v>
      </c>
      <c r="S48" s="74">
        <f t="shared" si="6"/>
        <v>-2593276</v>
      </c>
      <c r="T48" s="73">
        <f t="shared" si="6"/>
        <v>11555590</v>
      </c>
      <c r="U48" s="73">
        <f t="shared" si="6"/>
        <v>-3934347</v>
      </c>
      <c r="V48" s="74">
        <f t="shared" si="6"/>
        <v>5027967</v>
      </c>
      <c r="W48" s="74">
        <f t="shared" si="6"/>
        <v>80553841</v>
      </c>
      <c r="X48" s="74">
        <f t="shared" si="6"/>
        <v>-70653931</v>
      </c>
      <c r="Y48" s="74">
        <f t="shared" si="6"/>
        <v>151207772</v>
      </c>
      <c r="Z48" s="75">
        <f>+IF(X48&lt;&gt;0,+(Y48/X48)*100,0)</f>
        <v>-214.01183183990145</v>
      </c>
      <c r="AA48" s="76">
        <f>SUM(AA46:AA47)</f>
        <v>-38150217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264425808</v>
      </c>
      <c r="D5" s="6">
        <v>0</v>
      </c>
      <c r="E5" s="7">
        <v>272882246</v>
      </c>
      <c r="F5" s="8">
        <v>278807712</v>
      </c>
      <c r="G5" s="8">
        <v>23274375</v>
      </c>
      <c r="H5" s="8">
        <v>23206390</v>
      </c>
      <c r="I5" s="8">
        <v>23283456</v>
      </c>
      <c r="J5" s="8">
        <v>69764221</v>
      </c>
      <c r="K5" s="8">
        <v>23445664</v>
      </c>
      <c r="L5" s="8">
        <v>23386711</v>
      </c>
      <c r="M5" s="8">
        <v>23618741</v>
      </c>
      <c r="N5" s="8">
        <v>70451116</v>
      </c>
      <c r="O5" s="8">
        <v>23666380</v>
      </c>
      <c r="P5" s="8">
        <v>23649133</v>
      </c>
      <c r="Q5" s="8">
        <v>23691601</v>
      </c>
      <c r="R5" s="8">
        <v>71007114</v>
      </c>
      <c r="S5" s="8">
        <v>23771966</v>
      </c>
      <c r="T5" s="8">
        <v>23880774</v>
      </c>
      <c r="U5" s="8">
        <v>23917909</v>
      </c>
      <c r="V5" s="8">
        <v>71570649</v>
      </c>
      <c r="W5" s="8">
        <v>282793100</v>
      </c>
      <c r="X5" s="8">
        <v>272882246</v>
      </c>
      <c r="Y5" s="8">
        <v>9910854</v>
      </c>
      <c r="Z5" s="2">
        <v>3.63</v>
      </c>
      <c r="AA5" s="6">
        <v>278807712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449191695</v>
      </c>
      <c r="D7" s="6">
        <v>0</v>
      </c>
      <c r="E7" s="7">
        <v>486740811</v>
      </c>
      <c r="F7" s="8">
        <v>484466807</v>
      </c>
      <c r="G7" s="8">
        <v>38864516</v>
      </c>
      <c r="H7" s="8">
        <v>48668281</v>
      </c>
      <c r="I7" s="8">
        <v>45906282</v>
      </c>
      <c r="J7" s="8">
        <v>133439079</v>
      </c>
      <c r="K7" s="8">
        <v>39062292</v>
      </c>
      <c r="L7" s="8">
        <v>40193899</v>
      </c>
      <c r="M7" s="8">
        <v>36952727</v>
      </c>
      <c r="N7" s="8">
        <v>116208918</v>
      </c>
      <c r="O7" s="8">
        <v>36342495</v>
      </c>
      <c r="P7" s="8">
        <v>38773431</v>
      </c>
      <c r="Q7" s="8">
        <v>35729231</v>
      </c>
      <c r="R7" s="8">
        <v>110845157</v>
      </c>
      <c r="S7" s="8">
        <v>38187347</v>
      </c>
      <c r="T7" s="8">
        <v>37698661</v>
      </c>
      <c r="U7" s="8">
        <v>49446740</v>
      </c>
      <c r="V7" s="8">
        <v>125332748</v>
      </c>
      <c r="W7" s="8">
        <v>485825902</v>
      </c>
      <c r="X7" s="8">
        <v>486740811</v>
      </c>
      <c r="Y7" s="8">
        <v>-914909</v>
      </c>
      <c r="Z7" s="2">
        <v>-0.19</v>
      </c>
      <c r="AA7" s="6">
        <v>484466807</v>
      </c>
    </row>
    <row r="8" spans="1:27" ht="13.5">
      <c r="A8" s="25" t="s">
        <v>35</v>
      </c>
      <c r="B8" s="24"/>
      <c r="C8" s="6">
        <v>56434561</v>
      </c>
      <c r="D8" s="6">
        <v>0</v>
      </c>
      <c r="E8" s="7">
        <v>69178505</v>
      </c>
      <c r="F8" s="8">
        <v>68554660</v>
      </c>
      <c r="G8" s="8">
        <v>5455372</v>
      </c>
      <c r="H8" s="8">
        <v>5807537</v>
      </c>
      <c r="I8" s="8">
        <v>5856670</v>
      </c>
      <c r="J8" s="8">
        <v>17119579</v>
      </c>
      <c r="K8" s="8">
        <v>6936780</v>
      </c>
      <c r="L8" s="8">
        <v>7141998</v>
      </c>
      <c r="M8" s="8">
        <v>5346755</v>
      </c>
      <c r="N8" s="8">
        <v>19425533</v>
      </c>
      <c r="O8" s="8">
        <v>5345632</v>
      </c>
      <c r="P8" s="8">
        <v>5763203</v>
      </c>
      <c r="Q8" s="8">
        <v>5494978</v>
      </c>
      <c r="R8" s="8">
        <v>16603813</v>
      </c>
      <c r="S8" s="8">
        <v>5344770</v>
      </c>
      <c r="T8" s="8">
        <v>5889205</v>
      </c>
      <c r="U8" s="8">
        <v>4334104</v>
      </c>
      <c r="V8" s="8">
        <v>15568079</v>
      </c>
      <c r="W8" s="8">
        <v>68717004</v>
      </c>
      <c r="X8" s="8">
        <v>69178505</v>
      </c>
      <c r="Y8" s="8">
        <v>-461501</v>
      </c>
      <c r="Z8" s="2">
        <v>-0.67</v>
      </c>
      <c r="AA8" s="6">
        <v>68554660</v>
      </c>
    </row>
    <row r="9" spans="1:27" ht="13.5">
      <c r="A9" s="25" t="s">
        <v>36</v>
      </c>
      <c r="B9" s="24"/>
      <c r="C9" s="6">
        <v>59951728</v>
      </c>
      <c r="D9" s="6">
        <v>0</v>
      </c>
      <c r="E9" s="7">
        <v>63559034</v>
      </c>
      <c r="F9" s="8">
        <v>64421975</v>
      </c>
      <c r="G9" s="8">
        <v>5432682</v>
      </c>
      <c r="H9" s="8">
        <v>5460188</v>
      </c>
      <c r="I9" s="8">
        <v>5343194</v>
      </c>
      <c r="J9" s="8">
        <v>16236064</v>
      </c>
      <c r="K9" s="8">
        <v>5570645</v>
      </c>
      <c r="L9" s="8">
        <v>5523935</v>
      </c>
      <c r="M9" s="8">
        <v>5443937</v>
      </c>
      <c r="N9" s="8">
        <v>16538517</v>
      </c>
      <c r="O9" s="8">
        <v>5436734</v>
      </c>
      <c r="P9" s="8">
        <v>5476645</v>
      </c>
      <c r="Q9" s="8">
        <v>5463293</v>
      </c>
      <c r="R9" s="8">
        <v>16376672</v>
      </c>
      <c r="S9" s="8">
        <v>5520110</v>
      </c>
      <c r="T9" s="8">
        <v>5513044</v>
      </c>
      <c r="U9" s="8">
        <v>5082104</v>
      </c>
      <c r="V9" s="8">
        <v>16115258</v>
      </c>
      <c r="W9" s="8">
        <v>65266511</v>
      </c>
      <c r="X9" s="8">
        <v>63559034</v>
      </c>
      <c r="Y9" s="8">
        <v>1707477</v>
      </c>
      <c r="Z9" s="2">
        <v>2.69</v>
      </c>
      <c r="AA9" s="6">
        <v>64421975</v>
      </c>
    </row>
    <row r="10" spans="1:27" ht="13.5">
      <c r="A10" s="25" t="s">
        <v>37</v>
      </c>
      <c r="B10" s="24"/>
      <c r="C10" s="6">
        <v>61033051</v>
      </c>
      <c r="D10" s="6">
        <v>0</v>
      </c>
      <c r="E10" s="7">
        <v>68975164</v>
      </c>
      <c r="F10" s="26">
        <v>69533699</v>
      </c>
      <c r="G10" s="26">
        <v>5766534</v>
      </c>
      <c r="H10" s="26">
        <v>5753263</v>
      </c>
      <c r="I10" s="26">
        <v>5746740</v>
      </c>
      <c r="J10" s="26">
        <v>17266537</v>
      </c>
      <c r="K10" s="26">
        <v>5809124</v>
      </c>
      <c r="L10" s="26">
        <v>5831995</v>
      </c>
      <c r="M10" s="26">
        <v>5833298</v>
      </c>
      <c r="N10" s="26">
        <v>17474417</v>
      </c>
      <c r="O10" s="26">
        <v>5850228</v>
      </c>
      <c r="P10" s="26">
        <v>5863789</v>
      </c>
      <c r="Q10" s="26">
        <v>5878392</v>
      </c>
      <c r="R10" s="26">
        <v>17592409</v>
      </c>
      <c r="S10" s="26">
        <v>5836135</v>
      </c>
      <c r="T10" s="26">
        <v>5870474</v>
      </c>
      <c r="U10" s="26">
        <v>5864183</v>
      </c>
      <c r="V10" s="26">
        <v>17570792</v>
      </c>
      <c r="W10" s="26">
        <v>69904155</v>
      </c>
      <c r="X10" s="26">
        <v>68975164</v>
      </c>
      <c r="Y10" s="26">
        <v>928991</v>
      </c>
      <c r="Z10" s="27">
        <v>1.35</v>
      </c>
      <c r="AA10" s="28">
        <v>69533699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29792983</v>
      </c>
      <c r="D12" s="6">
        <v>0</v>
      </c>
      <c r="E12" s="7">
        <v>35361329</v>
      </c>
      <c r="F12" s="8">
        <v>34603957</v>
      </c>
      <c r="G12" s="8">
        <v>2969262</v>
      </c>
      <c r="H12" s="8">
        <v>2892509</v>
      </c>
      <c r="I12" s="8">
        <v>2969958</v>
      </c>
      <c r="J12" s="8">
        <v>8831729</v>
      </c>
      <c r="K12" s="8">
        <v>3008935</v>
      </c>
      <c r="L12" s="8">
        <v>2895557</v>
      </c>
      <c r="M12" s="8">
        <v>3034010</v>
      </c>
      <c r="N12" s="8">
        <v>8938502</v>
      </c>
      <c r="O12" s="8">
        <v>2941958</v>
      </c>
      <c r="P12" s="8">
        <v>2959545</v>
      </c>
      <c r="Q12" s="8">
        <v>3151677</v>
      </c>
      <c r="R12" s="8">
        <v>9053180</v>
      </c>
      <c r="S12" s="8">
        <v>3072755</v>
      </c>
      <c r="T12" s="8">
        <v>2679315</v>
      </c>
      <c r="U12" s="8">
        <v>2666265</v>
      </c>
      <c r="V12" s="8">
        <v>8418335</v>
      </c>
      <c r="W12" s="8">
        <v>35241746</v>
      </c>
      <c r="X12" s="8">
        <v>35361329</v>
      </c>
      <c r="Y12" s="8">
        <v>-119583</v>
      </c>
      <c r="Z12" s="2">
        <v>-0.34</v>
      </c>
      <c r="AA12" s="6">
        <v>34603957</v>
      </c>
    </row>
    <row r="13" spans="1:27" ht="13.5">
      <c r="A13" s="23" t="s">
        <v>40</v>
      </c>
      <c r="B13" s="29"/>
      <c r="C13" s="6">
        <v>22475654</v>
      </c>
      <c r="D13" s="6">
        <v>0</v>
      </c>
      <c r="E13" s="7">
        <v>20693700</v>
      </c>
      <c r="F13" s="8">
        <v>21469319</v>
      </c>
      <c r="G13" s="8">
        <v>1840400</v>
      </c>
      <c r="H13" s="8">
        <v>1408691</v>
      </c>
      <c r="I13" s="8">
        <v>1276210</v>
      </c>
      <c r="J13" s="8">
        <v>4525301</v>
      </c>
      <c r="K13" s="8">
        <v>2214175</v>
      </c>
      <c r="L13" s="8">
        <v>1742190</v>
      </c>
      <c r="M13" s="8">
        <v>2789938</v>
      </c>
      <c r="N13" s="8">
        <v>6746303</v>
      </c>
      <c r="O13" s="8">
        <v>1346007</v>
      </c>
      <c r="P13" s="8">
        <v>1757091</v>
      </c>
      <c r="Q13" s="8">
        <v>2987070</v>
      </c>
      <c r="R13" s="8">
        <v>6090168</v>
      </c>
      <c r="S13" s="8">
        <v>1449954</v>
      </c>
      <c r="T13" s="8">
        <v>2898758</v>
      </c>
      <c r="U13" s="8">
        <v>2141266</v>
      </c>
      <c r="V13" s="8">
        <v>6489978</v>
      </c>
      <c r="W13" s="8">
        <v>23851750</v>
      </c>
      <c r="X13" s="8">
        <v>20693700</v>
      </c>
      <c r="Y13" s="8">
        <v>3158050</v>
      </c>
      <c r="Z13" s="2">
        <v>15.26</v>
      </c>
      <c r="AA13" s="6">
        <v>21469319</v>
      </c>
    </row>
    <row r="14" spans="1:27" ht="13.5">
      <c r="A14" s="23" t="s">
        <v>41</v>
      </c>
      <c r="B14" s="29"/>
      <c r="C14" s="6">
        <v>2050542</v>
      </c>
      <c r="D14" s="6">
        <v>0</v>
      </c>
      <c r="E14" s="7">
        <v>1497709</v>
      </c>
      <c r="F14" s="8">
        <v>1886987</v>
      </c>
      <c r="G14" s="8">
        <v>142031</v>
      </c>
      <c r="H14" s="8">
        <v>144689</v>
      </c>
      <c r="I14" s="8">
        <v>149130</v>
      </c>
      <c r="J14" s="8">
        <v>435850</v>
      </c>
      <c r="K14" s="8">
        <v>160100</v>
      </c>
      <c r="L14" s="8">
        <v>175593</v>
      </c>
      <c r="M14" s="8">
        <v>174403</v>
      </c>
      <c r="N14" s="8">
        <v>510096</v>
      </c>
      <c r="O14" s="8">
        <v>340607</v>
      </c>
      <c r="P14" s="8">
        <v>93863</v>
      </c>
      <c r="Q14" s="8">
        <v>171511</v>
      </c>
      <c r="R14" s="8">
        <v>605981</v>
      </c>
      <c r="S14" s="8">
        <v>185404</v>
      </c>
      <c r="T14" s="8">
        <v>188608</v>
      </c>
      <c r="U14" s="8">
        <v>185207</v>
      </c>
      <c r="V14" s="8">
        <v>559219</v>
      </c>
      <c r="W14" s="8">
        <v>2111146</v>
      </c>
      <c r="X14" s="8">
        <v>1497709</v>
      </c>
      <c r="Y14" s="8">
        <v>613437</v>
      </c>
      <c r="Z14" s="2">
        <v>40.96</v>
      </c>
      <c r="AA14" s="6">
        <v>1886987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14347255</v>
      </c>
      <c r="D16" s="6">
        <v>0</v>
      </c>
      <c r="E16" s="7">
        <v>6707900</v>
      </c>
      <c r="F16" s="8">
        <v>14208874</v>
      </c>
      <c r="G16" s="8">
        <v>420120</v>
      </c>
      <c r="H16" s="8">
        <v>552416</v>
      </c>
      <c r="I16" s="8">
        <v>476955</v>
      </c>
      <c r="J16" s="8">
        <v>1449491</v>
      </c>
      <c r="K16" s="8">
        <v>640727</v>
      </c>
      <c r="L16" s="8">
        <v>507014</v>
      </c>
      <c r="M16" s="8">
        <v>500548</v>
      </c>
      <c r="N16" s="8">
        <v>1648289</v>
      </c>
      <c r="O16" s="8">
        <v>571248</v>
      </c>
      <c r="P16" s="8">
        <v>615807</v>
      </c>
      <c r="Q16" s="8">
        <v>878560</v>
      </c>
      <c r="R16" s="8">
        <v>2065615</v>
      </c>
      <c r="S16" s="8">
        <v>278284</v>
      </c>
      <c r="T16" s="8">
        <v>541964</v>
      </c>
      <c r="U16" s="8">
        <v>184817</v>
      </c>
      <c r="V16" s="8">
        <v>1005065</v>
      </c>
      <c r="W16" s="8">
        <v>6168460</v>
      </c>
      <c r="X16" s="8">
        <v>6707900</v>
      </c>
      <c r="Y16" s="8">
        <v>-539440</v>
      </c>
      <c r="Z16" s="2">
        <v>-8.04</v>
      </c>
      <c r="AA16" s="6">
        <v>14208874</v>
      </c>
    </row>
    <row r="17" spans="1:27" ht="13.5">
      <c r="A17" s="23" t="s">
        <v>44</v>
      </c>
      <c r="B17" s="29"/>
      <c r="C17" s="6">
        <v>8541415</v>
      </c>
      <c r="D17" s="6">
        <v>0</v>
      </c>
      <c r="E17" s="7">
        <v>8143940</v>
      </c>
      <c r="F17" s="8">
        <v>8177555</v>
      </c>
      <c r="G17" s="8">
        <v>746034</v>
      </c>
      <c r="H17" s="8">
        <v>829605</v>
      </c>
      <c r="I17" s="8">
        <v>722308</v>
      </c>
      <c r="J17" s="8">
        <v>2297947</v>
      </c>
      <c r="K17" s="8">
        <v>759827</v>
      </c>
      <c r="L17" s="8">
        <v>779073</v>
      </c>
      <c r="M17" s="8">
        <v>653858</v>
      </c>
      <c r="N17" s="8">
        <v>2192758</v>
      </c>
      <c r="O17" s="8">
        <v>742240</v>
      </c>
      <c r="P17" s="8">
        <v>723924</v>
      </c>
      <c r="Q17" s="8">
        <v>763401</v>
      </c>
      <c r="R17" s="8">
        <v>2229565</v>
      </c>
      <c r="S17" s="8">
        <v>672728</v>
      </c>
      <c r="T17" s="8">
        <v>1027136</v>
      </c>
      <c r="U17" s="8">
        <v>725303</v>
      </c>
      <c r="V17" s="8">
        <v>2425167</v>
      </c>
      <c r="W17" s="8">
        <v>9145437</v>
      </c>
      <c r="X17" s="8">
        <v>8143940</v>
      </c>
      <c r="Y17" s="8">
        <v>1001497</v>
      </c>
      <c r="Z17" s="2">
        <v>12.3</v>
      </c>
      <c r="AA17" s="6">
        <v>8177555</v>
      </c>
    </row>
    <row r="18" spans="1:27" ht="13.5">
      <c r="A18" s="25" t="s">
        <v>45</v>
      </c>
      <c r="B18" s="24"/>
      <c r="C18" s="6">
        <v>14574227</v>
      </c>
      <c r="D18" s="6">
        <v>0</v>
      </c>
      <c r="E18" s="7">
        <v>13545608</v>
      </c>
      <c r="F18" s="8">
        <v>14545608</v>
      </c>
      <c r="G18" s="8">
        <v>0</v>
      </c>
      <c r="H18" s="8">
        <v>1324793</v>
      </c>
      <c r="I18" s="8">
        <v>1487421</v>
      </c>
      <c r="J18" s="8">
        <v>2812214</v>
      </c>
      <c r="K18" s="8">
        <v>1251411</v>
      </c>
      <c r="L18" s="8">
        <v>1298073</v>
      </c>
      <c r="M18" s="8">
        <v>1142102</v>
      </c>
      <c r="N18" s="8">
        <v>3691586</v>
      </c>
      <c r="O18" s="8">
        <v>1237219</v>
      </c>
      <c r="P18" s="8">
        <v>1329473</v>
      </c>
      <c r="Q18" s="8">
        <v>0</v>
      </c>
      <c r="R18" s="8">
        <v>2566692</v>
      </c>
      <c r="S18" s="8">
        <v>1441409</v>
      </c>
      <c r="T18" s="8">
        <v>2730592</v>
      </c>
      <c r="U18" s="8">
        <v>1259638</v>
      </c>
      <c r="V18" s="8">
        <v>5431639</v>
      </c>
      <c r="W18" s="8">
        <v>14502131</v>
      </c>
      <c r="X18" s="8">
        <v>13545608</v>
      </c>
      <c r="Y18" s="8">
        <v>956523</v>
      </c>
      <c r="Z18" s="2">
        <v>7.06</v>
      </c>
      <c r="AA18" s="6">
        <v>14545608</v>
      </c>
    </row>
    <row r="19" spans="1:27" ht="13.5">
      <c r="A19" s="23" t="s">
        <v>46</v>
      </c>
      <c r="B19" s="29"/>
      <c r="C19" s="6">
        <v>120038816</v>
      </c>
      <c r="D19" s="6">
        <v>0</v>
      </c>
      <c r="E19" s="7">
        <v>189619569</v>
      </c>
      <c r="F19" s="8">
        <v>111668219</v>
      </c>
      <c r="G19" s="8">
        <v>42669019</v>
      </c>
      <c r="H19" s="8">
        <v>611500</v>
      </c>
      <c r="I19" s="8">
        <v>2193489</v>
      </c>
      <c r="J19" s="8">
        <v>45474008</v>
      </c>
      <c r="K19" s="8">
        <v>0</v>
      </c>
      <c r="L19" s="8">
        <v>1135648</v>
      </c>
      <c r="M19" s="8">
        <v>34519000</v>
      </c>
      <c r="N19" s="8">
        <v>35654648</v>
      </c>
      <c r="O19" s="8">
        <v>0</v>
      </c>
      <c r="P19" s="8">
        <v>360352</v>
      </c>
      <c r="Q19" s="8">
        <v>33809621</v>
      </c>
      <c r="R19" s="8">
        <v>34169973</v>
      </c>
      <c r="S19" s="8">
        <v>0</v>
      </c>
      <c r="T19" s="8">
        <v>0</v>
      </c>
      <c r="U19" s="8">
        <v>0</v>
      </c>
      <c r="V19" s="8">
        <v>0</v>
      </c>
      <c r="W19" s="8">
        <v>115298629</v>
      </c>
      <c r="X19" s="8">
        <v>189619569</v>
      </c>
      <c r="Y19" s="8">
        <v>-74320940</v>
      </c>
      <c r="Z19" s="2">
        <v>-39.19</v>
      </c>
      <c r="AA19" s="6">
        <v>111668219</v>
      </c>
    </row>
    <row r="20" spans="1:27" ht="13.5">
      <c r="A20" s="23" t="s">
        <v>47</v>
      </c>
      <c r="B20" s="29"/>
      <c r="C20" s="6">
        <v>100354539</v>
      </c>
      <c r="D20" s="6">
        <v>0</v>
      </c>
      <c r="E20" s="7">
        <v>66147938</v>
      </c>
      <c r="F20" s="26">
        <v>41320806</v>
      </c>
      <c r="G20" s="26">
        <v>421006</v>
      </c>
      <c r="H20" s="26">
        <v>1872625</v>
      </c>
      <c r="I20" s="26">
        <v>1869128</v>
      </c>
      <c r="J20" s="26">
        <v>4162759</v>
      </c>
      <c r="K20" s="26">
        <v>2559755</v>
      </c>
      <c r="L20" s="26">
        <v>1650085</v>
      </c>
      <c r="M20" s="26">
        <v>4135782</v>
      </c>
      <c r="N20" s="26">
        <v>8345622</v>
      </c>
      <c r="O20" s="26">
        <v>1317976</v>
      </c>
      <c r="P20" s="26">
        <v>2231606</v>
      </c>
      <c r="Q20" s="26">
        <v>1883502</v>
      </c>
      <c r="R20" s="26">
        <v>5433084</v>
      </c>
      <c r="S20" s="26">
        <v>1617425</v>
      </c>
      <c r="T20" s="26">
        <v>1974397</v>
      </c>
      <c r="U20" s="26">
        <v>4194188</v>
      </c>
      <c r="V20" s="26">
        <v>7786010</v>
      </c>
      <c r="W20" s="26">
        <v>25727475</v>
      </c>
      <c r="X20" s="26">
        <v>66147938</v>
      </c>
      <c r="Y20" s="26">
        <v>-40420463</v>
      </c>
      <c r="Z20" s="27">
        <v>-61.11</v>
      </c>
      <c r="AA20" s="28">
        <v>41320806</v>
      </c>
    </row>
    <row r="21" spans="1:27" ht="13.5">
      <c r="A21" s="23" t="s">
        <v>48</v>
      </c>
      <c r="B21" s="29"/>
      <c r="C21" s="6">
        <v>91307</v>
      </c>
      <c r="D21" s="6">
        <v>0</v>
      </c>
      <c r="E21" s="7">
        <v>150000</v>
      </c>
      <c r="F21" s="8">
        <v>800000</v>
      </c>
      <c r="G21" s="8">
        <v>0</v>
      </c>
      <c r="H21" s="8">
        <v>0</v>
      </c>
      <c r="I21" s="30">
        <v>0</v>
      </c>
      <c r="J21" s="8">
        <v>0</v>
      </c>
      <c r="K21" s="8">
        <v>2429864</v>
      </c>
      <c r="L21" s="8">
        <v>0</v>
      </c>
      <c r="M21" s="8">
        <v>150682</v>
      </c>
      <c r="N21" s="8">
        <v>2580546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2580546</v>
      </c>
      <c r="X21" s="8">
        <v>150000</v>
      </c>
      <c r="Y21" s="8">
        <v>2430546</v>
      </c>
      <c r="Z21" s="2">
        <v>1620.36</v>
      </c>
      <c r="AA21" s="6">
        <v>800000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1203303581</v>
      </c>
      <c r="D22" s="33">
        <f>SUM(D5:D21)</f>
        <v>0</v>
      </c>
      <c r="E22" s="34">
        <f t="shared" si="0"/>
        <v>1303203453</v>
      </c>
      <c r="F22" s="35">
        <f t="shared" si="0"/>
        <v>1214466178</v>
      </c>
      <c r="G22" s="35">
        <f t="shared" si="0"/>
        <v>128001351</v>
      </c>
      <c r="H22" s="35">
        <f t="shared" si="0"/>
        <v>98532487</v>
      </c>
      <c r="I22" s="35">
        <f t="shared" si="0"/>
        <v>97280941</v>
      </c>
      <c r="J22" s="35">
        <f t="shared" si="0"/>
        <v>323814779</v>
      </c>
      <c r="K22" s="35">
        <f t="shared" si="0"/>
        <v>93849299</v>
      </c>
      <c r="L22" s="35">
        <f t="shared" si="0"/>
        <v>92261771</v>
      </c>
      <c r="M22" s="35">
        <f t="shared" si="0"/>
        <v>124295781</v>
      </c>
      <c r="N22" s="35">
        <f t="shared" si="0"/>
        <v>310406851</v>
      </c>
      <c r="O22" s="35">
        <f t="shared" si="0"/>
        <v>85138724</v>
      </c>
      <c r="P22" s="35">
        <f t="shared" si="0"/>
        <v>89597862</v>
      </c>
      <c r="Q22" s="35">
        <f t="shared" si="0"/>
        <v>119902837</v>
      </c>
      <c r="R22" s="35">
        <f t="shared" si="0"/>
        <v>294639423</v>
      </c>
      <c r="S22" s="35">
        <f t="shared" si="0"/>
        <v>87378287</v>
      </c>
      <c r="T22" s="35">
        <f t="shared" si="0"/>
        <v>90892928</v>
      </c>
      <c r="U22" s="35">
        <f t="shared" si="0"/>
        <v>100001724</v>
      </c>
      <c r="V22" s="35">
        <f t="shared" si="0"/>
        <v>278272939</v>
      </c>
      <c r="W22" s="35">
        <f t="shared" si="0"/>
        <v>1207133992</v>
      </c>
      <c r="X22" s="35">
        <f t="shared" si="0"/>
        <v>1303203453</v>
      </c>
      <c r="Y22" s="35">
        <f t="shared" si="0"/>
        <v>-96069461</v>
      </c>
      <c r="Z22" s="36">
        <f>+IF(X22&lt;&gt;0,+(Y22/X22)*100,0)</f>
        <v>-7.37179300583084</v>
      </c>
      <c r="AA22" s="33">
        <f>SUM(AA5:AA21)</f>
        <v>1214466178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308716531</v>
      </c>
      <c r="D25" s="6">
        <v>0</v>
      </c>
      <c r="E25" s="7">
        <v>344431966</v>
      </c>
      <c r="F25" s="8">
        <v>346292835</v>
      </c>
      <c r="G25" s="8">
        <v>27307963</v>
      </c>
      <c r="H25" s="8">
        <v>26606084</v>
      </c>
      <c r="I25" s="8">
        <v>27211779</v>
      </c>
      <c r="J25" s="8">
        <v>81125826</v>
      </c>
      <c r="K25" s="8">
        <v>27408285</v>
      </c>
      <c r="L25" s="8">
        <v>27369614</v>
      </c>
      <c r="M25" s="8">
        <v>27343235</v>
      </c>
      <c r="N25" s="8">
        <v>82121134</v>
      </c>
      <c r="O25" s="8">
        <v>30052876</v>
      </c>
      <c r="P25" s="8">
        <v>28136232</v>
      </c>
      <c r="Q25" s="8">
        <v>28167843</v>
      </c>
      <c r="R25" s="8">
        <v>86356951</v>
      </c>
      <c r="S25" s="8">
        <v>27870652</v>
      </c>
      <c r="T25" s="8">
        <v>27891085</v>
      </c>
      <c r="U25" s="8">
        <v>27376484</v>
      </c>
      <c r="V25" s="8">
        <v>83138221</v>
      </c>
      <c r="W25" s="8">
        <v>332742132</v>
      </c>
      <c r="X25" s="8">
        <v>344431966</v>
      </c>
      <c r="Y25" s="8">
        <v>-11689834</v>
      </c>
      <c r="Z25" s="2">
        <v>-3.39</v>
      </c>
      <c r="AA25" s="6">
        <v>346292835</v>
      </c>
    </row>
    <row r="26" spans="1:27" ht="13.5">
      <c r="A26" s="25" t="s">
        <v>52</v>
      </c>
      <c r="B26" s="24"/>
      <c r="C26" s="6">
        <v>17087587</v>
      </c>
      <c r="D26" s="6">
        <v>0</v>
      </c>
      <c r="E26" s="7">
        <v>18817670</v>
      </c>
      <c r="F26" s="8">
        <v>18711270</v>
      </c>
      <c r="G26" s="8">
        <v>1389072</v>
      </c>
      <c r="H26" s="8">
        <v>1347128</v>
      </c>
      <c r="I26" s="8">
        <v>1360831</v>
      </c>
      <c r="J26" s="8">
        <v>4097031</v>
      </c>
      <c r="K26" s="8">
        <v>1392647</v>
      </c>
      <c r="L26" s="8">
        <v>1832496</v>
      </c>
      <c r="M26" s="8">
        <v>1439024</v>
      </c>
      <c r="N26" s="8">
        <v>4664167</v>
      </c>
      <c r="O26" s="8">
        <v>1422608</v>
      </c>
      <c r="P26" s="8">
        <v>1404003</v>
      </c>
      <c r="Q26" s="8">
        <v>1414980</v>
      </c>
      <c r="R26" s="8">
        <v>4241591</v>
      </c>
      <c r="S26" s="8">
        <v>2190175</v>
      </c>
      <c r="T26" s="8">
        <v>1472658</v>
      </c>
      <c r="U26" s="8">
        <v>1490025</v>
      </c>
      <c r="V26" s="8">
        <v>5152858</v>
      </c>
      <c r="W26" s="8">
        <v>18155647</v>
      </c>
      <c r="X26" s="8">
        <v>18817670</v>
      </c>
      <c r="Y26" s="8">
        <v>-662023</v>
      </c>
      <c r="Z26" s="2">
        <v>-3.52</v>
      </c>
      <c r="AA26" s="6">
        <v>18711270</v>
      </c>
    </row>
    <row r="27" spans="1:27" ht="13.5">
      <c r="A27" s="25" t="s">
        <v>53</v>
      </c>
      <c r="B27" s="24"/>
      <c r="C27" s="6">
        <v>13066945</v>
      </c>
      <c r="D27" s="6">
        <v>0</v>
      </c>
      <c r="E27" s="7">
        <v>8033795</v>
      </c>
      <c r="F27" s="8">
        <v>16033795</v>
      </c>
      <c r="G27" s="8">
        <v>669483</v>
      </c>
      <c r="H27" s="8">
        <v>669483</v>
      </c>
      <c r="I27" s="8">
        <v>669483</v>
      </c>
      <c r="J27" s="8">
        <v>2008449</v>
      </c>
      <c r="K27" s="8">
        <v>669483</v>
      </c>
      <c r="L27" s="8">
        <v>669483</v>
      </c>
      <c r="M27" s="8">
        <v>669483</v>
      </c>
      <c r="N27" s="8">
        <v>2008449</v>
      </c>
      <c r="O27" s="8">
        <v>669483</v>
      </c>
      <c r="P27" s="8">
        <v>669483</v>
      </c>
      <c r="Q27" s="8">
        <v>669483</v>
      </c>
      <c r="R27" s="8">
        <v>2008449</v>
      </c>
      <c r="S27" s="8">
        <v>669483</v>
      </c>
      <c r="T27" s="8">
        <v>669484</v>
      </c>
      <c r="U27" s="8">
        <v>669484</v>
      </c>
      <c r="V27" s="8">
        <v>2008451</v>
      </c>
      <c r="W27" s="8">
        <v>8033798</v>
      </c>
      <c r="X27" s="8">
        <v>8033795</v>
      </c>
      <c r="Y27" s="8">
        <v>3</v>
      </c>
      <c r="Z27" s="2">
        <v>0</v>
      </c>
      <c r="AA27" s="6">
        <v>16033795</v>
      </c>
    </row>
    <row r="28" spans="1:27" ht="13.5">
      <c r="A28" s="25" t="s">
        <v>54</v>
      </c>
      <c r="B28" s="24"/>
      <c r="C28" s="6">
        <v>149681321</v>
      </c>
      <c r="D28" s="6">
        <v>0</v>
      </c>
      <c r="E28" s="7">
        <v>176251700</v>
      </c>
      <c r="F28" s="8">
        <v>176251700</v>
      </c>
      <c r="G28" s="8">
        <v>14686008</v>
      </c>
      <c r="H28" s="8">
        <v>14686008</v>
      </c>
      <c r="I28" s="8">
        <v>14686008</v>
      </c>
      <c r="J28" s="8">
        <v>44058024</v>
      </c>
      <c r="K28" s="8">
        <v>14686008</v>
      </c>
      <c r="L28" s="8">
        <v>14686008</v>
      </c>
      <c r="M28" s="8">
        <v>14686008</v>
      </c>
      <c r="N28" s="8">
        <v>44058024</v>
      </c>
      <c r="O28" s="8">
        <v>14686008</v>
      </c>
      <c r="P28" s="8">
        <v>14686008</v>
      </c>
      <c r="Q28" s="8">
        <v>14686008</v>
      </c>
      <c r="R28" s="8">
        <v>44058024</v>
      </c>
      <c r="S28" s="8">
        <v>14686008</v>
      </c>
      <c r="T28" s="8">
        <v>14678392</v>
      </c>
      <c r="U28" s="8">
        <v>14698081</v>
      </c>
      <c r="V28" s="8">
        <v>44062481</v>
      </c>
      <c r="W28" s="8">
        <v>176236553</v>
      </c>
      <c r="X28" s="8">
        <v>176251700</v>
      </c>
      <c r="Y28" s="8">
        <v>-15147</v>
      </c>
      <c r="Z28" s="2">
        <v>-0.01</v>
      </c>
      <c r="AA28" s="6">
        <v>176251700</v>
      </c>
    </row>
    <row r="29" spans="1:27" ht="13.5">
      <c r="A29" s="25" t="s">
        <v>55</v>
      </c>
      <c r="B29" s="24"/>
      <c r="C29" s="6">
        <v>10969999</v>
      </c>
      <c r="D29" s="6">
        <v>0</v>
      </c>
      <c r="E29" s="7">
        <v>28080922</v>
      </c>
      <c r="F29" s="8">
        <v>28080922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5036279</v>
      </c>
      <c r="N29" s="8">
        <v>5036279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5036279</v>
      </c>
      <c r="X29" s="8">
        <v>28080922</v>
      </c>
      <c r="Y29" s="8">
        <v>-23044643</v>
      </c>
      <c r="Z29" s="2">
        <v>-82.07</v>
      </c>
      <c r="AA29" s="6">
        <v>28080922</v>
      </c>
    </row>
    <row r="30" spans="1:27" ht="13.5">
      <c r="A30" s="25" t="s">
        <v>56</v>
      </c>
      <c r="B30" s="24"/>
      <c r="C30" s="6">
        <v>296646672</v>
      </c>
      <c r="D30" s="6">
        <v>0</v>
      </c>
      <c r="E30" s="7">
        <v>340072243</v>
      </c>
      <c r="F30" s="8">
        <v>339072778</v>
      </c>
      <c r="G30" s="8">
        <v>7404</v>
      </c>
      <c r="H30" s="8">
        <v>41000354</v>
      </c>
      <c r="I30" s="8">
        <v>41184093</v>
      </c>
      <c r="J30" s="8">
        <v>82191851</v>
      </c>
      <c r="K30" s="8">
        <v>24301996</v>
      </c>
      <c r="L30" s="8">
        <v>22269380</v>
      </c>
      <c r="M30" s="8">
        <v>24673283</v>
      </c>
      <c r="N30" s="8">
        <v>71244659</v>
      </c>
      <c r="O30" s="8">
        <v>21183166</v>
      </c>
      <c r="P30" s="8">
        <v>22568379</v>
      </c>
      <c r="Q30" s="8">
        <v>22689002</v>
      </c>
      <c r="R30" s="8">
        <v>66440547</v>
      </c>
      <c r="S30" s="8">
        <v>21634324</v>
      </c>
      <c r="T30" s="8">
        <v>22120770</v>
      </c>
      <c r="U30" s="8">
        <v>23715078</v>
      </c>
      <c r="V30" s="8">
        <v>67470172</v>
      </c>
      <c r="W30" s="8">
        <v>287347229</v>
      </c>
      <c r="X30" s="8">
        <v>340072243</v>
      </c>
      <c r="Y30" s="8">
        <v>-52725014</v>
      </c>
      <c r="Z30" s="2">
        <v>-15.5</v>
      </c>
      <c r="AA30" s="6">
        <v>339072778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28554441</v>
      </c>
      <c r="D32" s="6">
        <v>0</v>
      </c>
      <c r="E32" s="7">
        <v>38560561</v>
      </c>
      <c r="F32" s="8">
        <v>38011379</v>
      </c>
      <c r="G32" s="8">
        <v>2130102</v>
      </c>
      <c r="H32" s="8">
        <v>2614447</v>
      </c>
      <c r="I32" s="8">
        <v>2022349</v>
      </c>
      <c r="J32" s="8">
        <v>6766898</v>
      </c>
      <c r="K32" s="8">
        <v>2564844</v>
      </c>
      <c r="L32" s="8">
        <v>3042947</v>
      </c>
      <c r="M32" s="8">
        <v>3537836</v>
      </c>
      <c r="N32" s="8">
        <v>9145627</v>
      </c>
      <c r="O32" s="8">
        <v>3206295</v>
      </c>
      <c r="P32" s="8">
        <v>3209216</v>
      </c>
      <c r="Q32" s="8">
        <v>3450162</v>
      </c>
      <c r="R32" s="8">
        <v>9865673</v>
      </c>
      <c r="S32" s="8">
        <v>2658209</v>
      </c>
      <c r="T32" s="8">
        <v>3020268</v>
      </c>
      <c r="U32" s="8">
        <v>2642998</v>
      </c>
      <c r="V32" s="8">
        <v>8321475</v>
      </c>
      <c r="W32" s="8">
        <v>34099673</v>
      </c>
      <c r="X32" s="8">
        <v>38560561</v>
      </c>
      <c r="Y32" s="8">
        <v>-4460888</v>
      </c>
      <c r="Z32" s="2">
        <v>-11.57</v>
      </c>
      <c r="AA32" s="6">
        <v>38011379</v>
      </c>
    </row>
    <row r="33" spans="1:27" ht="13.5">
      <c r="A33" s="25" t="s">
        <v>59</v>
      </c>
      <c r="B33" s="24"/>
      <c r="C33" s="6">
        <v>57517288</v>
      </c>
      <c r="D33" s="6">
        <v>0</v>
      </c>
      <c r="E33" s="7">
        <v>62503456</v>
      </c>
      <c r="F33" s="8">
        <v>64393292</v>
      </c>
      <c r="G33" s="8">
        <v>5007321</v>
      </c>
      <c r="H33" s="8">
        <v>5123811</v>
      </c>
      <c r="I33" s="8">
        <v>5187124</v>
      </c>
      <c r="J33" s="8">
        <v>15318256</v>
      </c>
      <c r="K33" s="8">
        <v>5732730</v>
      </c>
      <c r="L33" s="8">
        <v>5229232</v>
      </c>
      <c r="M33" s="8">
        <v>5160197</v>
      </c>
      <c r="N33" s="8">
        <v>16122159</v>
      </c>
      <c r="O33" s="8">
        <v>5244307</v>
      </c>
      <c r="P33" s="8">
        <v>5298770</v>
      </c>
      <c r="Q33" s="8">
        <v>5271241</v>
      </c>
      <c r="R33" s="8">
        <v>15814318</v>
      </c>
      <c r="S33" s="8">
        <v>5453433</v>
      </c>
      <c r="T33" s="8">
        <v>5811183</v>
      </c>
      <c r="U33" s="8">
        <v>5161673</v>
      </c>
      <c r="V33" s="8">
        <v>16426289</v>
      </c>
      <c r="W33" s="8">
        <v>63681022</v>
      </c>
      <c r="X33" s="8">
        <v>62503456</v>
      </c>
      <c r="Y33" s="8">
        <v>1177566</v>
      </c>
      <c r="Z33" s="2">
        <v>1.88</v>
      </c>
      <c r="AA33" s="6">
        <v>64393292</v>
      </c>
    </row>
    <row r="34" spans="1:27" ht="13.5">
      <c r="A34" s="25" t="s">
        <v>60</v>
      </c>
      <c r="B34" s="24"/>
      <c r="C34" s="6">
        <v>255969101</v>
      </c>
      <c r="D34" s="6">
        <v>0</v>
      </c>
      <c r="E34" s="7">
        <v>335633858</v>
      </c>
      <c r="F34" s="8">
        <v>262481420</v>
      </c>
      <c r="G34" s="8">
        <v>15172372</v>
      </c>
      <c r="H34" s="8">
        <v>15084725</v>
      </c>
      <c r="I34" s="8">
        <v>19989800</v>
      </c>
      <c r="J34" s="8">
        <v>50246897</v>
      </c>
      <c r="K34" s="8">
        <v>16633103</v>
      </c>
      <c r="L34" s="8">
        <v>15984662</v>
      </c>
      <c r="M34" s="8">
        <v>16431741</v>
      </c>
      <c r="N34" s="8">
        <v>49049506</v>
      </c>
      <c r="O34" s="8">
        <v>16902525</v>
      </c>
      <c r="P34" s="8">
        <v>15538773</v>
      </c>
      <c r="Q34" s="8">
        <v>23915588</v>
      </c>
      <c r="R34" s="8">
        <v>56356886</v>
      </c>
      <c r="S34" s="8">
        <v>21824749</v>
      </c>
      <c r="T34" s="8">
        <v>18552091</v>
      </c>
      <c r="U34" s="8">
        <v>20037453</v>
      </c>
      <c r="V34" s="8">
        <v>60414293</v>
      </c>
      <c r="W34" s="8">
        <v>216067582</v>
      </c>
      <c r="X34" s="8">
        <v>335633858</v>
      </c>
      <c r="Y34" s="8">
        <v>-119566276</v>
      </c>
      <c r="Z34" s="2">
        <v>-35.62</v>
      </c>
      <c r="AA34" s="6">
        <v>262481420</v>
      </c>
    </row>
    <row r="35" spans="1:27" ht="13.5">
      <c r="A35" s="23" t="s">
        <v>61</v>
      </c>
      <c r="B35" s="29"/>
      <c r="C35" s="6">
        <v>2597902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1140807787</v>
      </c>
      <c r="D36" s="33">
        <f>SUM(D25:D35)</f>
        <v>0</v>
      </c>
      <c r="E36" s="34">
        <f t="shared" si="1"/>
        <v>1352386171</v>
      </c>
      <c r="F36" s="35">
        <f t="shared" si="1"/>
        <v>1289329391</v>
      </c>
      <c r="G36" s="35">
        <f t="shared" si="1"/>
        <v>66369725</v>
      </c>
      <c r="H36" s="35">
        <f t="shared" si="1"/>
        <v>107132040</v>
      </c>
      <c r="I36" s="35">
        <f t="shared" si="1"/>
        <v>112311467</v>
      </c>
      <c r="J36" s="35">
        <f t="shared" si="1"/>
        <v>285813232</v>
      </c>
      <c r="K36" s="35">
        <f t="shared" si="1"/>
        <v>93389096</v>
      </c>
      <c r="L36" s="35">
        <f t="shared" si="1"/>
        <v>91083822</v>
      </c>
      <c r="M36" s="35">
        <f t="shared" si="1"/>
        <v>98977086</v>
      </c>
      <c r="N36" s="35">
        <f t="shared" si="1"/>
        <v>283450004</v>
      </c>
      <c r="O36" s="35">
        <f t="shared" si="1"/>
        <v>93367268</v>
      </c>
      <c r="P36" s="35">
        <f t="shared" si="1"/>
        <v>91510864</v>
      </c>
      <c r="Q36" s="35">
        <f t="shared" si="1"/>
        <v>100264307</v>
      </c>
      <c r="R36" s="35">
        <f t="shared" si="1"/>
        <v>285142439</v>
      </c>
      <c r="S36" s="35">
        <f t="shared" si="1"/>
        <v>96987033</v>
      </c>
      <c r="T36" s="35">
        <f t="shared" si="1"/>
        <v>94215931</v>
      </c>
      <c r="U36" s="35">
        <f t="shared" si="1"/>
        <v>95791276</v>
      </c>
      <c r="V36" s="35">
        <f t="shared" si="1"/>
        <v>286994240</v>
      </c>
      <c r="W36" s="35">
        <f t="shared" si="1"/>
        <v>1141399915</v>
      </c>
      <c r="X36" s="35">
        <f t="shared" si="1"/>
        <v>1352386171</v>
      </c>
      <c r="Y36" s="35">
        <f t="shared" si="1"/>
        <v>-210986256</v>
      </c>
      <c r="Z36" s="36">
        <f>+IF(X36&lt;&gt;0,+(Y36/X36)*100,0)</f>
        <v>-15.601036192494458</v>
      </c>
      <c r="AA36" s="33">
        <f>SUM(AA25:AA35)</f>
        <v>1289329391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62495794</v>
      </c>
      <c r="D38" s="46">
        <f>+D22-D36</f>
        <v>0</v>
      </c>
      <c r="E38" s="47">
        <f t="shared" si="2"/>
        <v>-49182718</v>
      </c>
      <c r="F38" s="48">
        <f t="shared" si="2"/>
        <v>-74863213</v>
      </c>
      <c r="G38" s="48">
        <f t="shared" si="2"/>
        <v>61631626</v>
      </c>
      <c r="H38" s="48">
        <f t="shared" si="2"/>
        <v>-8599553</v>
      </c>
      <c r="I38" s="48">
        <f t="shared" si="2"/>
        <v>-15030526</v>
      </c>
      <c r="J38" s="48">
        <f t="shared" si="2"/>
        <v>38001547</v>
      </c>
      <c r="K38" s="48">
        <f t="shared" si="2"/>
        <v>460203</v>
      </c>
      <c r="L38" s="48">
        <f t="shared" si="2"/>
        <v>1177949</v>
      </c>
      <c r="M38" s="48">
        <f t="shared" si="2"/>
        <v>25318695</v>
      </c>
      <c r="N38" s="48">
        <f t="shared" si="2"/>
        <v>26956847</v>
      </c>
      <c r="O38" s="48">
        <f t="shared" si="2"/>
        <v>-8228544</v>
      </c>
      <c r="P38" s="48">
        <f t="shared" si="2"/>
        <v>-1913002</v>
      </c>
      <c r="Q38" s="48">
        <f t="shared" si="2"/>
        <v>19638530</v>
      </c>
      <c r="R38" s="48">
        <f t="shared" si="2"/>
        <v>9496984</v>
      </c>
      <c r="S38" s="48">
        <f t="shared" si="2"/>
        <v>-9608746</v>
      </c>
      <c r="T38" s="48">
        <f t="shared" si="2"/>
        <v>-3323003</v>
      </c>
      <c r="U38" s="48">
        <f t="shared" si="2"/>
        <v>4210448</v>
      </c>
      <c r="V38" s="48">
        <f t="shared" si="2"/>
        <v>-8721301</v>
      </c>
      <c r="W38" s="48">
        <f t="shared" si="2"/>
        <v>65734077</v>
      </c>
      <c r="X38" s="48">
        <f>IF(F22=F36,0,X22-X36)</f>
        <v>-49182718</v>
      </c>
      <c r="Y38" s="48">
        <f t="shared" si="2"/>
        <v>114916795</v>
      </c>
      <c r="Z38" s="49">
        <f>+IF(X38&lt;&gt;0,+(Y38/X38)*100,0)</f>
        <v>-233.65279446329095</v>
      </c>
      <c r="AA38" s="46">
        <f>+AA22-AA36</f>
        <v>-74863213</v>
      </c>
    </row>
    <row r="39" spans="1:27" ht="13.5">
      <c r="A39" s="23" t="s">
        <v>64</v>
      </c>
      <c r="B39" s="29"/>
      <c r="C39" s="6">
        <v>110428900</v>
      </c>
      <c r="D39" s="6">
        <v>0</v>
      </c>
      <c r="E39" s="7">
        <v>45770680</v>
      </c>
      <c r="F39" s="8">
        <v>90619937</v>
      </c>
      <c r="G39" s="8">
        <v>2652481</v>
      </c>
      <c r="H39" s="8">
        <v>1036000</v>
      </c>
      <c r="I39" s="8">
        <v>0</v>
      </c>
      <c r="J39" s="8">
        <v>3688481</v>
      </c>
      <c r="K39" s="8">
        <v>0</v>
      </c>
      <c r="L39" s="8">
        <v>18775352</v>
      </c>
      <c r="M39" s="8">
        <v>0</v>
      </c>
      <c r="N39" s="8">
        <v>18775352</v>
      </c>
      <c r="O39" s="8">
        <v>0</v>
      </c>
      <c r="P39" s="8">
        <v>401648</v>
      </c>
      <c r="Q39" s="8">
        <v>30120000</v>
      </c>
      <c r="R39" s="8">
        <v>30521648</v>
      </c>
      <c r="S39" s="8">
        <v>0</v>
      </c>
      <c r="T39" s="8">
        <v>0</v>
      </c>
      <c r="U39" s="8">
        <v>0</v>
      </c>
      <c r="V39" s="8">
        <v>0</v>
      </c>
      <c r="W39" s="8">
        <v>52985481</v>
      </c>
      <c r="X39" s="8">
        <v>45770680</v>
      </c>
      <c r="Y39" s="8">
        <v>7214801</v>
      </c>
      <c r="Z39" s="2">
        <v>15.76</v>
      </c>
      <c r="AA39" s="6">
        <v>90619937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49908340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49908340</v>
      </c>
      <c r="Y41" s="51">
        <v>-49908340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172924694</v>
      </c>
      <c r="D42" s="55">
        <f>SUM(D38:D41)</f>
        <v>0</v>
      </c>
      <c r="E42" s="56">
        <f t="shared" si="3"/>
        <v>46496302</v>
      </c>
      <c r="F42" s="57">
        <f t="shared" si="3"/>
        <v>15756724</v>
      </c>
      <c r="G42" s="57">
        <f t="shared" si="3"/>
        <v>64284107</v>
      </c>
      <c r="H42" s="57">
        <f t="shared" si="3"/>
        <v>-7563553</v>
      </c>
      <c r="I42" s="57">
        <f t="shared" si="3"/>
        <v>-15030526</v>
      </c>
      <c r="J42" s="57">
        <f t="shared" si="3"/>
        <v>41690028</v>
      </c>
      <c r="K42" s="57">
        <f t="shared" si="3"/>
        <v>460203</v>
      </c>
      <c r="L42" s="57">
        <f t="shared" si="3"/>
        <v>19953301</v>
      </c>
      <c r="M42" s="57">
        <f t="shared" si="3"/>
        <v>25318695</v>
      </c>
      <c r="N42" s="57">
        <f t="shared" si="3"/>
        <v>45732199</v>
      </c>
      <c r="O42" s="57">
        <f t="shared" si="3"/>
        <v>-8228544</v>
      </c>
      <c r="P42" s="57">
        <f t="shared" si="3"/>
        <v>-1511354</v>
      </c>
      <c r="Q42" s="57">
        <f t="shared" si="3"/>
        <v>49758530</v>
      </c>
      <c r="R42" s="57">
        <f t="shared" si="3"/>
        <v>40018632</v>
      </c>
      <c r="S42" s="57">
        <f t="shared" si="3"/>
        <v>-9608746</v>
      </c>
      <c r="T42" s="57">
        <f t="shared" si="3"/>
        <v>-3323003</v>
      </c>
      <c r="U42" s="57">
        <f t="shared" si="3"/>
        <v>4210448</v>
      </c>
      <c r="V42" s="57">
        <f t="shared" si="3"/>
        <v>-8721301</v>
      </c>
      <c r="W42" s="57">
        <f t="shared" si="3"/>
        <v>118719558</v>
      </c>
      <c r="X42" s="57">
        <f t="shared" si="3"/>
        <v>46496302</v>
      </c>
      <c r="Y42" s="57">
        <f t="shared" si="3"/>
        <v>72223256</v>
      </c>
      <c r="Z42" s="58">
        <f>+IF(X42&lt;&gt;0,+(Y42/X42)*100,0)</f>
        <v>155.33118311215372</v>
      </c>
      <c r="AA42" s="55">
        <f>SUM(AA38:AA41)</f>
        <v>15756724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172924694</v>
      </c>
      <c r="D44" s="63">
        <f>+D42-D43</f>
        <v>0</v>
      </c>
      <c r="E44" s="64">
        <f t="shared" si="4"/>
        <v>46496302</v>
      </c>
      <c r="F44" s="65">
        <f t="shared" si="4"/>
        <v>15756724</v>
      </c>
      <c r="G44" s="65">
        <f t="shared" si="4"/>
        <v>64284107</v>
      </c>
      <c r="H44" s="65">
        <f t="shared" si="4"/>
        <v>-7563553</v>
      </c>
      <c r="I44" s="65">
        <f t="shared" si="4"/>
        <v>-15030526</v>
      </c>
      <c r="J44" s="65">
        <f t="shared" si="4"/>
        <v>41690028</v>
      </c>
      <c r="K44" s="65">
        <f t="shared" si="4"/>
        <v>460203</v>
      </c>
      <c r="L44" s="65">
        <f t="shared" si="4"/>
        <v>19953301</v>
      </c>
      <c r="M44" s="65">
        <f t="shared" si="4"/>
        <v>25318695</v>
      </c>
      <c r="N44" s="65">
        <f t="shared" si="4"/>
        <v>45732199</v>
      </c>
      <c r="O44" s="65">
        <f t="shared" si="4"/>
        <v>-8228544</v>
      </c>
      <c r="P44" s="65">
        <f t="shared" si="4"/>
        <v>-1511354</v>
      </c>
      <c r="Q44" s="65">
        <f t="shared" si="4"/>
        <v>49758530</v>
      </c>
      <c r="R44" s="65">
        <f t="shared" si="4"/>
        <v>40018632</v>
      </c>
      <c r="S44" s="65">
        <f t="shared" si="4"/>
        <v>-9608746</v>
      </c>
      <c r="T44" s="65">
        <f t="shared" si="4"/>
        <v>-3323003</v>
      </c>
      <c r="U44" s="65">
        <f t="shared" si="4"/>
        <v>4210448</v>
      </c>
      <c r="V44" s="65">
        <f t="shared" si="4"/>
        <v>-8721301</v>
      </c>
      <c r="W44" s="65">
        <f t="shared" si="4"/>
        <v>118719558</v>
      </c>
      <c r="X44" s="65">
        <f t="shared" si="4"/>
        <v>46496302</v>
      </c>
      <c r="Y44" s="65">
        <f t="shared" si="4"/>
        <v>72223256</v>
      </c>
      <c r="Z44" s="66">
        <f>+IF(X44&lt;&gt;0,+(Y44/X44)*100,0)</f>
        <v>155.33118311215372</v>
      </c>
      <c r="AA44" s="63">
        <f>+AA42-AA43</f>
        <v>15756724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172924694</v>
      </c>
      <c r="D46" s="55">
        <f>SUM(D44:D45)</f>
        <v>0</v>
      </c>
      <c r="E46" s="56">
        <f t="shared" si="5"/>
        <v>46496302</v>
      </c>
      <c r="F46" s="57">
        <f t="shared" si="5"/>
        <v>15756724</v>
      </c>
      <c r="G46" s="57">
        <f t="shared" si="5"/>
        <v>64284107</v>
      </c>
      <c r="H46" s="57">
        <f t="shared" si="5"/>
        <v>-7563553</v>
      </c>
      <c r="I46" s="57">
        <f t="shared" si="5"/>
        <v>-15030526</v>
      </c>
      <c r="J46" s="57">
        <f t="shared" si="5"/>
        <v>41690028</v>
      </c>
      <c r="K46" s="57">
        <f t="shared" si="5"/>
        <v>460203</v>
      </c>
      <c r="L46" s="57">
        <f t="shared" si="5"/>
        <v>19953301</v>
      </c>
      <c r="M46" s="57">
        <f t="shared" si="5"/>
        <v>25318695</v>
      </c>
      <c r="N46" s="57">
        <f t="shared" si="5"/>
        <v>45732199</v>
      </c>
      <c r="O46" s="57">
        <f t="shared" si="5"/>
        <v>-8228544</v>
      </c>
      <c r="P46" s="57">
        <f t="shared" si="5"/>
        <v>-1511354</v>
      </c>
      <c r="Q46" s="57">
        <f t="shared" si="5"/>
        <v>49758530</v>
      </c>
      <c r="R46" s="57">
        <f t="shared" si="5"/>
        <v>40018632</v>
      </c>
      <c r="S46" s="57">
        <f t="shared" si="5"/>
        <v>-9608746</v>
      </c>
      <c r="T46" s="57">
        <f t="shared" si="5"/>
        <v>-3323003</v>
      </c>
      <c r="U46" s="57">
        <f t="shared" si="5"/>
        <v>4210448</v>
      </c>
      <c r="V46" s="57">
        <f t="shared" si="5"/>
        <v>-8721301</v>
      </c>
      <c r="W46" s="57">
        <f t="shared" si="5"/>
        <v>118719558</v>
      </c>
      <c r="X46" s="57">
        <f t="shared" si="5"/>
        <v>46496302</v>
      </c>
      <c r="Y46" s="57">
        <f t="shared" si="5"/>
        <v>72223256</v>
      </c>
      <c r="Z46" s="58">
        <f>+IF(X46&lt;&gt;0,+(Y46/X46)*100,0)</f>
        <v>155.33118311215372</v>
      </c>
      <c r="AA46" s="55">
        <f>SUM(AA44:AA45)</f>
        <v>15756724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172924694</v>
      </c>
      <c r="D48" s="71">
        <f>SUM(D46:D47)</f>
        <v>0</v>
      </c>
      <c r="E48" s="72">
        <f t="shared" si="6"/>
        <v>46496302</v>
      </c>
      <c r="F48" s="73">
        <f t="shared" si="6"/>
        <v>15756724</v>
      </c>
      <c r="G48" s="73">
        <f t="shared" si="6"/>
        <v>64284107</v>
      </c>
      <c r="H48" s="74">
        <f t="shared" si="6"/>
        <v>-7563553</v>
      </c>
      <c r="I48" s="74">
        <f t="shared" si="6"/>
        <v>-15030526</v>
      </c>
      <c r="J48" s="74">
        <f t="shared" si="6"/>
        <v>41690028</v>
      </c>
      <c r="K48" s="74">
        <f t="shared" si="6"/>
        <v>460203</v>
      </c>
      <c r="L48" s="74">
        <f t="shared" si="6"/>
        <v>19953301</v>
      </c>
      <c r="M48" s="73">
        <f t="shared" si="6"/>
        <v>25318695</v>
      </c>
      <c r="N48" s="73">
        <f t="shared" si="6"/>
        <v>45732199</v>
      </c>
      <c r="O48" s="74">
        <f t="shared" si="6"/>
        <v>-8228544</v>
      </c>
      <c r="P48" s="74">
        <f t="shared" si="6"/>
        <v>-1511354</v>
      </c>
      <c r="Q48" s="74">
        <f t="shared" si="6"/>
        <v>49758530</v>
      </c>
      <c r="R48" s="74">
        <f t="shared" si="6"/>
        <v>40018632</v>
      </c>
      <c r="S48" s="74">
        <f t="shared" si="6"/>
        <v>-9608746</v>
      </c>
      <c r="T48" s="73">
        <f t="shared" si="6"/>
        <v>-3323003</v>
      </c>
      <c r="U48" s="73">
        <f t="shared" si="6"/>
        <v>4210448</v>
      </c>
      <c r="V48" s="74">
        <f t="shared" si="6"/>
        <v>-8721301</v>
      </c>
      <c r="W48" s="74">
        <f t="shared" si="6"/>
        <v>118719558</v>
      </c>
      <c r="X48" s="74">
        <f t="shared" si="6"/>
        <v>46496302</v>
      </c>
      <c r="Y48" s="74">
        <f t="shared" si="6"/>
        <v>72223256</v>
      </c>
      <c r="Z48" s="75">
        <f>+IF(X48&lt;&gt;0,+(Y48/X48)*100,0)</f>
        <v>155.33118311215372</v>
      </c>
      <c r="AA48" s="76">
        <f>SUM(AA46:AA47)</f>
        <v>15756724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34081703</v>
      </c>
      <c r="D5" s="6">
        <v>0</v>
      </c>
      <c r="E5" s="7">
        <v>60329441</v>
      </c>
      <c r="F5" s="8">
        <v>112350176</v>
      </c>
      <c r="G5" s="8">
        <v>52184091</v>
      </c>
      <c r="H5" s="8">
        <v>42850080</v>
      </c>
      <c r="I5" s="8">
        <v>1597039</v>
      </c>
      <c r="J5" s="8">
        <v>96631210</v>
      </c>
      <c r="K5" s="8">
        <v>-138806</v>
      </c>
      <c r="L5" s="8">
        <v>-52524</v>
      </c>
      <c r="M5" s="8">
        <v>-84624</v>
      </c>
      <c r="N5" s="8">
        <v>-275954</v>
      </c>
      <c r="O5" s="8">
        <v>-637716</v>
      </c>
      <c r="P5" s="8">
        <v>140225</v>
      </c>
      <c r="Q5" s="8">
        <v>-5171</v>
      </c>
      <c r="R5" s="8">
        <v>-502662</v>
      </c>
      <c r="S5" s="8">
        <v>-389132</v>
      </c>
      <c r="T5" s="8">
        <v>5159</v>
      </c>
      <c r="U5" s="8">
        <v>32344</v>
      </c>
      <c r="V5" s="8">
        <v>-351629</v>
      </c>
      <c r="W5" s="8">
        <v>95500965</v>
      </c>
      <c r="X5" s="8">
        <v>60329441</v>
      </c>
      <c r="Y5" s="8">
        <v>35171524</v>
      </c>
      <c r="Z5" s="2">
        <v>58.3</v>
      </c>
      <c r="AA5" s="6">
        <v>112350176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109882343</v>
      </c>
      <c r="D7" s="6">
        <v>0</v>
      </c>
      <c r="E7" s="7">
        <v>144700382</v>
      </c>
      <c r="F7" s="8">
        <v>135785832</v>
      </c>
      <c r="G7" s="8">
        <v>10692051</v>
      </c>
      <c r="H7" s="8">
        <v>11082770</v>
      </c>
      <c r="I7" s="8">
        <v>10401034</v>
      </c>
      <c r="J7" s="8">
        <v>32175855</v>
      </c>
      <c r="K7" s="8">
        <v>9144715</v>
      </c>
      <c r="L7" s="8">
        <v>10085309</v>
      </c>
      <c r="M7" s="8">
        <v>9553907</v>
      </c>
      <c r="N7" s="8">
        <v>28783931</v>
      </c>
      <c r="O7" s="8">
        <v>9637189</v>
      </c>
      <c r="P7" s="8">
        <v>9149211</v>
      </c>
      <c r="Q7" s="8">
        <v>11606039</v>
      </c>
      <c r="R7" s="8">
        <v>30392439</v>
      </c>
      <c r="S7" s="8">
        <v>9870341</v>
      </c>
      <c r="T7" s="8">
        <v>4968600</v>
      </c>
      <c r="U7" s="8">
        <v>9007137</v>
      </c>
      <c r="V7" s="8">
        <v>23846078</v>
      </c>
      <c r="W7" s="8">
        <v>115198303</v>
      </c>
      <c r="X7" s="8">
        <v>144700382</v>
      </c>
      <c r="Y7" s="8">
        <v>-29502079</v>
      </c>
      <c r="Z7" s="2">
        <v>-20.39</v>
      </c>
      <c r="AA7" s="6">
        <v>135785832</v>
      </c>
    </row>
    <row r="8" spans="1:27" ht="13.5">
      <c r="A8" s="25" t="s">
        <v>35</v>
      </c>
      <c r="B8" s="24"/>
      <c r="C8" s="6">
        <v>27668548</v>
      </c>
      <c r="D8" s="6">
        <v>0</v>
      </c>
      <c r="E8" s="7">
        <v>25709234</v>
      </c>
      <c r="F8" s="8">
        <v>29919741</v>
      </c>
      <c r="G8" s="8">
        <v>2432196</v>
      </c>
      <c r="H8" s="8">
        <v>2748870</v>
      </c>
      <c r="I8" s="8">
        <v>2432349</v>
      </c>
      <c r="J8" s="8">
        <v>7613415</v>
      </c>
      <c r="K8" s="8">
        <v>2317025</v>
      </c>
      <c r="L8" s="8">
        <v>2536890</v>
      </c>
      <c r="M8" s="8">
        <v>2375064</v>
      </c>
      <c r="N8" s="8">
        <v>7228979</v>
      </c>
      <c r="O8" s="8">
        <v>2554827</v>
      </c>
      <c r="P8" s="8">
        <v>2519622</v>
      </c>
      <c r="Q8" s="8">
        <v>2828395</v>
      </c>
      <c r="R8" s="8">
        <v>7902844</v>
      </c>
      <c r="S8" s="8">
        <v>2274332</v>
      </c>
      <c r="T8" s="8">
        <v>2521426</v>
      </c>
      <c r="U8" s="8">
        <v>1926430</v>
      </c>
      <c r="V8" s="8">
        <v>6722188</v>
      </c>
      <c r="W8" s="8">
        <v>29467426</v>
      </c>
      <c r="X8" s="8">
        <v>25709234</v>
      </c>
      <c r="Y8" s="8">
        <v>3758192</v>
      </c>
      <c r="Z8" s="2">
        <v>14.62</v>
      </c>
      <c r="AA8" s="6">
        <v>29919741</v>
      </c>
    </row>
    <row r="9" spans="1:27" ht="13.5">
      <c r="A9" s="25" t="s">
        <v>36</v>
      </c>
      <c r="B9" s="24"/>
      <c r="C9" s="6">
        <v>9619645</v>
      </c>
      <c r="D9" s="6">
        <v>0</v>
      </c>
      <c r="E9" s="7">
        <v>10079090</v>
      </c>
      <c r="F9" s="8">
        <v>10749144</v>
      </c>
      <c r="G9" s="8">
        <v>893562</v>
      </c>
      <c r="H9" s="8">
        <v>893330</v>
      </c>
      <c r="I9" s="8">
        <v>897730</v>
      </c>
      <c r="J9" s="8">
        <v>2684622</v>
      </c>
      <c r="K9" s="8">
        <v>896396</v>
      </c>
      <c r="L9" s="8">
        <v>897792</v>
      </c>
      <c r="M9" s="8">
        <v>900076</v>
      </c>
      <c r="N9" s="8">
        <v>2694264</v>
      </c>
      <c r="O9" s="8">
        <v>898252</v>
      </c>
      <c r="P9" s="8">
        <v>899434</v>
      </c>
      <c r="Q9" s="8">
        <v>931415</v>
      </c>
      <c r="R9" s="8">
        <v>2729101</v>
      </c>
      <c r="S9" s="8">
        <v>903833</v>
      </c>
      <c r="T9" s="8">
        <v>1963148</v>
      </c>
      <c r="U9" s="8">
        <v>917117</v>
      </c>
      <c r="V9" s="8">
        <v>3784098</v>
      </c>
      <c r="W9" s="8">
        <v>11892085</v>
      </c>
      <c r="X9" s="8">
        <v>10079090</v>
      </c>
      <c r="Y9" s="8">
        <v>1812995</v>
      </c>
      <c r="Z9" s="2">
        <v>17.99</v>
      </c>
      <c r="AA9" s="6">
        <v>10749144</v>
      </c>
    </row>
    <row r="10" spans="1:27" ht="13.5">
      <c r="A10" s="25" t="s">
        <v>37</v>
      </c>
      <c r="B10" s="24"/>
      <c r="C10" s="6">
        <v>10900874</v>
      </c>
      <c r="D10" s="6">
        <v>0</v>
      </c>
      <c r="E10" s="7">
        <v>11562244</v>
      </c>
      <c r="F10" s="26">
        <v>12098551</v>
      </c>
      <c r="G10" s="26">
        <v>1002563</v>
      </c>
      <c r="H10" s="26">
        <v>1011463</v>
      </c>
      <c r="I10" s="26">
        <v>1013227</v>
      </c>
      <c r="J10" s="26">
        <v>3027253</v>
      </c>
      <c r="K10" s="26">
        <v>1005923</v>
      </c>
      <c r="L10" s="26">
        <v>1007887</v>
      </c>
      <c r="M10" s="26">
        <v>1010857</v>
      </c>
      <c r="N10" s="26">
        <v>3024667</v>
      </c>
      <c r="O10" s="26">
        <v>1009977</v>
      </c>
      <c r="P10" s="26">
        <v>1016077</v>
      </c>
      <c r="Q10" s="26">
        <v>1047348</v>
      </c>
      <c r="R10" s="26">
        <v>3073402</v>
      </c>
      <c r="S10" s="26">
        <v>1019058</v>
      </c>
      <c r="T10" s="26">
        <v>0</v>
      </c>
      <c r="U10" s="26">
        <v>1032846</v>
      </c>
      <c r="V10" s="26">
        <v>2051904</v>
      </c>
      <c r="W10" s="26">
        <v>11177226</v>
      </c>
      <c r="X10" s="26">
        <v>11562244</v>
      </c>
      <c r="Y10" s="26">
        <v>-385018</v>
      </c>
      <c r="Z10" s="27">
        <v>-3.33</v>
      </c>
      <c r="AA10" s="28">
        <v>12098551</v>
      </c>
    </row>
    <row r="11" spans="1:27" ht="13.5">
      <c r="A11" s="25" t="s">
        <v>38</v>
      </c>
      <c r="B11" s="29"/>
      <c r="C11" s="6">
        <v>10</v>
      </c>
      <c r="D11" s="6">
        <v>0</v>
      </c>
      <c r="E11" s="7">
        <v>0</v>
      </c>
      <c r="F11" s="8">
        <v>0</v>
      </c>
      <c r="G11" s="8">
        <v>0</v>
      </c>
      <c r="H11" s="8">
        <v>50808</v>
      </c>
      <c r="I11" s="8">
        <v>0</v>
      </c>
      <c r="J11" s="8">
        <v>50808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-362950</v>
      </c>
      <c r="R11" s="8">
        <v>-362950</v>
      </c>
      <c r="S11" s="8">
        <v>0</v>
      </c>
      <c r="T11" s="8">
        <v>0</v>
      </c>
      <c r="U11" s="8">
        <v>0</v>
      </c>
      <c r="V11" s="8">
        <v>0</v>
      </c>
      <c r="W11" s="8">
        <v>-312142</v>
      </c>
      <c r="X11" s="8"/>
      <c r="Y11" s="8">
        <v>-312142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2208801</v>
      </c>
      <c r="D12" s="6">
        <v>0</v>
      </c>
      <c r="E12" s="7">
        <v>1805662</v>
      </c>
      <c r="F12" s="8">
        <v>2399493</v>
      </c>
      <c r="G12" s="8">
        <v>194540</v>
      </c>
      <c r="H12" s="8">
        <v>191608</v>
      </c>
      <c r="I12" s="8">
        <v>206365</v>
      </c>
      <c r="J12" s="8">
        <v>592513</v>
      </c>
      <c r="K12" s="8">
        <v>202670</v>
      </c>
      <c r="L12" s="8">
        <v>200959</v>
      </c>
      <c r="M12" s="8">
        <v>196627</v>
      </c>
      <c r="N12" s="8">
        <v>600256</v>
      </c>
      <c r="O12" s="8">
        <v>196491</v>
      </c>
      <c r="P12" s="8">
        <v>369011</v>
      </c>
      <c r="Q12" s="8">
        <v>211181</v>
      </c>
      <c r="R12" s="8">
        <v>776683</v>
      </c>
      <c r="S12" s="8">
        <v>201801</v>
      </c>
      <c r="T12" s="8">
        <v>204601</v>
      </c>
      <c r="U12" s="8">
        <v>286169</v>
      </c>
      <c r="V12" s="8">
        <v>692571</v>
      </c>
      <c r="W12" s="8">
        <v>2662023</v>
      </c>
      <c r="X12" s="8">
        <v>1805662</v>
      </c>
      <c r="Y12" s="8">
        <v>856361</v>
      </c>
      <c r="Z12" s="2">
        <v>47.43</v>
      </c>
      <c r="AA12" s="6">
        <v>2399493</v>
      </c>
    </row>
    <row r="13" spans="1:27" ht="13.5">
      <c r="A13" s="23" t="s">
        <v>40</v>
      </c>
      <c r="B13" s="29"/>
      <c r="C13" s="6">
        <v>1111928</v>
      </c>
      <c r="D13" s="6">
        <v>0</v>
      </c>
      <c r="E13" s="7">
        <v>1500000</v>
      </c>
      <c r="F13" s="8">
        <v>338517</v>
      </c>
      <c r="G13" s="8">
        <v>14285</v>
      </c>
      <c r="H13" s="8">
        <v>56984</v>
      </c>
      <c r="I13" s="8">
        <v>32212</v>
      </c>
      <c r="J13" s="8">
        <v>103481</v>
      </c>
      <c r="K13" s="8">
        <v>19532</v>
      </c>
      <c r="L13" s="8">
        <v>18712</v>
      </c>
      <c r="M13" s="8">
        <v>35857</v>
      </c>
      <c r="N13" s="8">
        <v>74101</v>
      </c>
      <c r="O13" s="8">
        <v>24583</v>
      </c>
      <c r="P13" s="8">
        <v>15270</v>
      </c>
      <c r="Q13" s="8">
        <v>1107</v>
      </c>
      <c r="R13" s="8">
        <v>40960</v>
      </c>
      <c r="S13" s="8">
        <v>22121</v>
      </c>
      <c r="T13" s="8">
        <v>11623</v>
      </c>
      <c r="U13" s="8">
        <v>178850</v>
      </c>
      <c r="V13" s="8">
        <v>212594</v>
      </c>
      <c r="W13" s="8">
        <v>431136</v>
      </c>
      <c r="X13" s="8">
        <v>1500000</v>
      </c>
      <c r="Y13" s="8">
        <v>-1068864</v>
      </c>
      <c r="Z13" s="2">
        <v>-71.26</v>
      </c>
      <c r="AA13" s="6">
        <v>338517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5197929</v>
      </c>
      <c r="F14" s="8">
        <v>8168771</v>
      </c>
      <c r="G14" s="8">
        <v>502442</v>
      </c>
      <c r="H14" s="8">
        <v>576675</v>
      </c>
      <c r="I14" s="8">
        <v>653014</v>
      </c>
      <c r="J14" s="8">
        <v>1732131</v>
      </c>
      <c r="K14" s="8">
        <v>784968</v>
      </c>
      <c r="L14" s="8">
        <v>886556</v>
      </c>
      <c r="M14" s="8">
        <v>906212</v>
      </c>
      <c r="N14" s="8">
        <v>2577736</v>
      </c>
      <c r="O14" s="8">
        <v>961946</v>
      </c>
      <c r="P14" s="8">
        <v>989523</v>
      </c>
      <c r="Q14" s="8">
        <v>904423</v>
      </c>
      <c r="R14" s="8">
        <v>2855892</v>
      </c>
      <c r="S14" s="8">
        <v>1056420</v>
      </c>
      <c r="T14" s="8">
        <v>1064004</v>
      </c>
      <c r="U14" s="8">
        <v>864793</v>
      </c>
      <c r="V14" s="8">
        <v>2985217</v>
      </c>
      <c r="W14" s="8">
        <v>10150976</v>
      </c>
      <c r="X14" s="8">
        <v>5197929</v>
      </c>
      <c r="Y14" s="8">
        <v>4953047</v>
      </c>
      <c r="Z14" s="2">
        <v>95.29</v>
      </c>
      <c r="AA14" s="6">
        <v>8168771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799773</v>
      </c>
      <c r="D16" s="6">
        <v>0</v>
      </c>
      <c r="E16" s="7">
        <v>1495163</v>
      </c>
      <c r="F16" s="8">
        <v>1294393</v>
      </c>
      <c r="G16" s="8">
        <v>139830</v>
      </c>
      <c r="H16" s="8">
        <v>75645</v>
      </c>
      <c r="I16" s="8">
        <v>201559</v>
      </c>
      <c r="J16" s="8">
        <v>417034</v>
      </c>
      <c r="K16" s="8">
        <v>207100</v>
      </c>
      <c r="L16" s="8">
        <v>118765</v>
      </c>
      <c r="M16" s="8">
        <v>101158</v>
      </c>
      <c r="N16" s="8">
        <v>427023</v>
      </c>
      <c r="O16" s="8">
        <v>84612</v>
      </c>
      <c r="P16" s="8">
        <v>251032</v>
      </c>
      <c r="Q16" s="8">
        <v>333594</v>
      </c>
      <c r="R16" s="8">
        <v>669238</v>
      </c>
      <c r="S16" s="8">
        <v>149871</v>
      </c>
      <c r="T16" s="8">
        <v>75935</v>
      </c>
      <c r="U16" s="8">
        <v>192398</v>
      </c>
      <c r="V16" s="8">
        <v>418204</v>
      </c>
      <c r="W16" s="8">
        <v>1931499</v>
      </c>
      <c r="X16" s="8">
        <v>1495164</v>
      </c>
      <c r="Y16" s="8">
        <v>436335</v>
      </c>
      <c r="Z16" s="2">
        <v>29.18</v>
      </c>
      <c r="AA16" s="6">
        <v>1294393</v>
      </c>
    </row>
    <row r="17" spans="1:27" ht="13.5">
      <c r="A17" s="23" t="s">
        <v>44</v>
      </c>
      <c r="B17" s="29"/>
      <c r="C17" s="6">
        <v>26491672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23450886</v>
      </c>
      <c r="F18" s="8">
        <v>13138106</v>
      </c>
      <c r="G18" s="8">
        <v>1973673</v>
      </c>
      <c r="H18" s="8">
        <v>1090425</v>
      </c>
      <c r="I18" s="8">
        <v>1875931</v>
      </c>
      <c r="J18" s="8">
        <v>4940029</v>
      </c>
      <c r="K18" s="8">
        <v>2158075</v>
      </c>
      <c r="L18" s="8">
        <v>983087</v>
      </c>
      <c r="M18" s="8">
        <v>636098</v>
      </c>
      <c r="N18" s="8">
        <v>3777260</v>
      </c>
      <c r="O18" s="8">
        <v>509836</v>
      </c>
      <c r="P18" s="8">
        <v>838315</v>
      </c>
      <c r="Q18" s="8">
        <v>-386957</v>
      </c>
      <c r="R18" s="8">
        <v>961194</v>
      </c>
      <c r="S18" s="8">
        <v>2269685</v>
      </c>
      <c r="T18" s="8">
        <v>334728</v>
      </c>
      <c r="U18" s="8">
        <v>2610636</v>
      </c>
      <c r="V18" s="8">
        <v>5215049</v>
      </c>
      <c r="W18" s="8">
        <v>14893532</v>
      </c>
      <c r="X18" s="8">
        <v>23450886</v>
      </c>
      <c r="Y18" s="8">
        <v>-8557354</v>
      </c>
      <c r="Z18" s="2">
        <v>-36.49</v>
      </c>
      <c r="AA18" s="6">
        <v>13138106</v>
      </c>
    </row>
    <row r="19" spans="1:27" ht="13.5">
      <c r="A19" s="23" t="s">
        <v>46</v>
      </c>
      <c r="B19" s="29"/>
      <c r="C19" s="6">
        <v>78180559</v>
      </c>
      <c r="D19" s="6">
        <v>0</v>
      </c>
      <c r="E19" s="7">
        <v>94676000</v>
      </c>
      <c r="F19" s="8">
        <v>94737000</v>
      </c>
      <c r="G19" s="8">
        <v>35820228</v>
      </c>
      <c r="H19" s="8">
        <v>0</v>
      </c>
      <c r="I19" s="8">
        <v>0</v>
      </c>
      <c r="J19" s="8">
        <v>35820228</v>
      </c>
      <c r="K19" s="8">
        <v>0</v>
      </c>
      <c r="L19" s="8">
        <v>30162000</v>
      </c>
      <c r="M19" s="8">
        <v>0</v>
      </c>
      <c r="N19" s="8">
        <v>30162000</v>
      </c>
      <c r="O19" s="8">
        <v>0</v>
      </c>
      <c r="P19" s="8">
        <v>0</v>
      </c>
      <c r="Q19" s="8">
        <v>24507000</v>
      </c>
      <c r="R19" s="8">
        <v>24507000</v>
      </c>
      <c r="S19" s="8">
        <v>0</v>
      </c>
      <c r="T19" s="8">
        <v>15522313</v>
      </c>
      <c r="U19" s="8">
        <v>5345009</v>
      </c>
      <c r="V19" s="8">
        <v>20867322</v>
      </c>
      <c r="W19" s="8">
        <v>111356550</v>
      </c>
      <c r="X19" s="8">
        <v>94676000</v>
      </c>
      <c r="Y19" s="8">
        <v>16680550</v>
      </c>
      <c r="Z19" s="2">
        <v>17.62</v>
      </c>
      <c r="AA19" s="6">
        <v>94737000</v>
      </c>
    </row>
    <row r="20" spans="1:27" ht="13.5">
      <c r="A20" s="23" t="s">
        <v>47</v>
      </c>
      <c r="B20" s="29"/>
      <c r="C20" s="6">
        <v>15331506</v>
      </c>
      <c r="D20" s="6">
        <v>0</v>
      </c>
      <c r="E20" s="7">
        <v>1852100</v>
      </c>
      <c r="F20" s="26">
        <v>689738</v>
      </c>
      <c r="G20" s="26">
        <v>191904</v>
      </c>
      <c r="H20" s="26">
        <v>615433</v>
      </c>
      <c r="I20" s="26">
        <v>94770</v>
      </c>
      <c r="J20" s="26">
        <v>902107</v>
      </c>
      <c r="K20" s="26">
        <v>95122</v>
      </c>
      <c r="L20" s="26">
        <v>104398</v>
      </c>
      <c r="M20" s="26">
        <v>37015</v>
      </c>
      <c r="N20" s="26">
        <v>236535</v>
      </c>
      <c r="O20" s="26">
        <v>193892</v>
      </c>
      <c r="P20" s="26">
        <v>242196</v>
      </c>
      <c r="Q20" s="26">
        <v>151749</v>
      </c>
      <c r="R20" s="26">
        <v>587837</v>
      </c>
      <c r="S20" s="26">
        <v>122336</v>
      </c>
      <c r="T20" s="26">
        <v>124965</v>
      </c>
      <c r="U20" s="26">
        <v>12122214</v>
      </c>
      <c r="V20" s="26">
        <v>12369515</v>
      </c>
      <c r="W20" s="26">
        <v>14095994</v>
      </c>
      <c r="X20" s="26">
        <v>1852100</v>
      </c>
      <c r="Y20" s="26">
        <v>12243894</v>
      </c>
      <c r="Z20" s="27">
        <v>661.08</v>
      </c>
      <c r="AA20" s="28">
        <v>689738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316277362</v>
      </c>
      <c r="D22" s="33">
        <f>SUM(D5:D21)</f>
        <v>0</v>
      </c>
      <c r="E22" s="34">
        <f t="shared" si="0"/>
        <v>382358131</v>
      </c>
      <c r="F22" s="35">
        <f t="shared" si="0"/>
        <v>421669462</v>
      </c>
      <c r="G22" s="35">
        <f t="shared" si="0"/>
        <v>106041365</v>
      </c>
      <c r="H22" s="35">
        <f t="shared" si="0"/>
        <v>61244091</v>
      </c>
      <c r="I22" s="35">
        <f t="shared" si="0"/>
        <v>19405230</v>
      </c>
      <c r="J22" s="35">
        <f t="shared" si="0"/>
        <v>186690686</v>
      </c>
      <c r="K22" s="35">
        <f t="shared" si="0"/>
        <v>16692720</v>
      </c>
      <c r="L22" s="35">
        <f t="shared" si="0"/>
        <v>46949831</v>
      </c>
      <c r="M22" s="35">
        <f t="shared" si="0"/>
        <v>15668247</v>
      </c>
      <c r="N22" s="35">
        <f t="shared" si="0"/>
        <v>79310798</v>
      </c>
      <c r="O22" s="35">
        <f t="shared" si="0"/>
        <v>15433889</v>
      </c>
      <c r="P22" s="35">
        <f t="shared" si="0"/>
        <v>16429916</v>
      </c>
      <c r="Q22" s="35">
        <f t="shared" si="0"/>
        <v>41767173</v>
      </c>
      <c r="R22" s="35">
        <f t="shared" si="0"/>
        <v>73630978</v>
      </c>
      <c r="S22" s="35">
        <f t="shared" si="0"/>
        <v>17500666</v>
      </c>
      <c r="T22" s="35">
        <f t="shared" si="0"/>
        <v>26796502</v>
      </c>
      <c r="U22" s="35">
        <f t="shared" si="0"/>
        <v>34515943</v>
      </c>
      <c r="V22" s="35">
        <f t="shared" si="0"/>
        <v>78813111</v>
      </c>
      <c r="W22" s="35">
        <f t="shared" si="0"/>
        <v>418445573</v>
      </c>
      <c r="X22" s="35">
        <f t="shared" si="0"/>
        <v>382358132</v>
      </c>
      <c r="Y22" s="35">
        <f t="shared" si="0"/>
        <v>36087441</v>
      </c>
      <c r="Z22" s="36">
        <f>+IF(X22&lt;&gt;0,+(Y22/X22)*100,0)</f>
        <v>9.438125668005931</v>
      </c>
      <c r="AA22" s="33">
        <f>SUM(AA5:AA21)</f>
        <v>421669462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109417840</v>
      </c>
      <c r="D25" s="6">
        <v>0</v>
      </c>
      <c r="E25" s="7">
        <v>101341704</v>
      </c>
      <c r="F25" s="8">
        <v>109880414</v>
      </c>
      <c r="G25" s="8">
        <v>8827766</v>
      </c>
      <c r="H25" s="8">
        <v>9551431</v>
      </c>
      <c r="I25" s="8">
        <v>9315857</v>
      </c>
      <c r="J25" s="8">
        <v>27695054</v>
      </c>
      <c r="K25" s="8">
        <v>9360300</v>
      </c>
      <c r="L25" s="8">
        <v>9302077</v>
      </c>
      <c r="M25" s="8">
        <v>9268445</v>
      </c>
      <c r="N25" s="8">
        <v>27930822</v>
      </c>
      <c r="O25" s="8">
        <v>9089844</v>
      </c>
      <c r="P25" s="8">
        <v>9172489</v>
      </c>
      <c r="Q25" s="8">
        <v>9365793</v>
      </c>
      <c r="R25" s="8">
        <v>27628126</v>
      </c>
      <c r="S25" s="8">
        <v>9240376</v>
      </c>
      <c r="T25" s="8">
        <v>9729138</v>
      </c>
      <c r="U25" s="8">
        <v>10160771</v>
      </c>
      <c r="V25" s="8">
        <v>29130285</v>
      </c>
      <c r="W25" s="8">
        <v>112384287</v>
      </c>
      <c r="X25" s="8">
        <v>101341130</v>
      </c>
      <c r="Y25" s="8">
        <v>11043157</v>
      </c>
      <c r="Z25" s="2">
        <v>10.9</v>
      </c>
      <c r="AA25" s="6">
        <v>109880414</v>
      </c>
    </row>
    <row r="26" spans="1:27" ht="13.5">
      <c r="A26" s="25" t="s">
        <v>52</v>
      </c>
      <c r="B26" s="24"/>
      <c r="C26" s="6">
        <v>7428187</v>
      </c>
      <c r="D26" s="6">
        <v>0</v>
      </c>
      <c r="E26" s="7">
        <v>8166520</v>
      </c>
      <c r="F26" s="8">
        <v>7935039</v>
      </c>
      <c r="G26" s="8">
        <v>601976</v>
      </c>
      <c r="H26" s="8">
        <v>0</v>
      </c>
      <c r="I26" s="8">
        <v>637486</v>
      </c>
      <c r="J26" s="8">
        <v>1239462</v>
      </c>
      <c r="K26" s="8">
        <v>641117</v>
      </c>
      <c r="L26" s="8">
        <v>645228</v>
      </c>
      <c r="M26" s="8">
        <v>639302</v>
      </c>
      <c r="N26" s="8">
        <v>1925647</v>
      </c>
      <c r="O26" s="8">
        <v>639302</v>
      </c>
      <c r="P26" s="8">
        <v>639301</v>
      </c>
      <c r="Q26" s="8">
        <v>626081</v>
      </c>
      <c r="R26" s="8">
        <v>1904684</v>
      </c>
      <c r="S26" s="8">
        <v>1733346</v>
      </c>
      <c r="T26" s="8">
        <v>723181</v>
      </c>
      <c r="U26" s="8">
        <v>725427</v>
      </c>
      <c r="V26" s="8">
        <v>3181954</v>
      </c>
      <c r="W26" s="8">
        <v>8251747</v>
      </c>
      <c r="X26" s="8">
        <v>8166519</v>
      </c>
      <c r="Y26" s="8">
        <v>85228</v>
      </c>
      <c r="Z26" s="2">
        <v>1.04</v>
      </c>
      <c r="AA26" s="6">
        <v>7935039</v>
      </c>
    </row>
    <row r="27" spans="1:27" ht="13.5">
      <c r="A27" s="25" t="s">
        <v>53</v>
      </c>
      <c r="B27" s="24"/>
      <c r="C27" s="6">
        <v>29687401</v>
      </c>
      <c r="D27" s="6">
        <v>0</v>
      </c>
      <c r="E27" s="7">
        <v>2000000</v>
      </c>
      <c r="F27" s="8">
        <v>2000000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54884940</v>
      </c>
      <c r="T27" s="8">
        <v>1490334</v>
      </c>
      <c r="U27" s="8">
        <v>1848255</v>
      </c>
      <c r="V27" s="8">
        <v>58223529</v>
      </c>
      <c r="W27" s="8">
        <v>58223529</v>
      </c>
      <c r="X27" s="8">
        <v>2000000</v>
      </c>
      <c r="Y27" s="8">
        <v>56223529</v>
      </c>
      <c r="Z27" s="2">
        <v>2811.18</v>
      </c>
      <c r="AA27" s="6">
        <v>2000000</v>
      </c>
    </row>
    <row r="28" spans="1:27" ht="13.5">
      <c r="A28" s="25" t="s">
        <v>54</v>
      </c>
      <c r="B28" s="24"/>
      <c r="C28" s="6">
        <v>33077486</v>
      </c>
      <c r="D28" s="6">
        <v>0</v>
      </c>
      <c r="E28" s="7">
        <v>44187172</v>
      </c>
      <c r="F28" s="8">
        <v>44187172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44187172</v>
      </c>
      <c r="Y28" s="8">
        <v>-44187172</v>
      </c>
      <c r="Z28" s="2">
        <v>-100</v>
      </c>
      <c r="AA28" s="6">
        <v>44187172</v>
      </c>
    </row>
    <row r="29" spans="1:27" ht="13.5">
      <c r="A29" s="25" t="s">
        <v>55</v>
      </c>
      <c r="B29" s="24"/>
      <c r="C29" s="6">
        <v>23681158</v>
      </c>
      <c r="D29" s="6">
        <v>0</v>
      </c>
      <c r="E29" s="7">
        <v>600000</v>
      </c>
      <c r="F29" s="8">
        <v>27005284</v>
      </c>
      <c r="G29" s="8">
        <v>3112364</v>
      </c>
      <c r="H29" s="8">
        <v>2518095</v>
      </c>
      <c r="I29" s="8">
        <v>98799</v>
      </c>
      <c r="J29" s="8">
        <v>5729258</v>
      </c>
      <c r="K29" s="8">
        <v>5370963</v>
      </c>
      <c r="L29" s="8">
        <v>2742703</v>
      </c>
      <c r="M29" s="8">
        <v>2935876</v>
      </c>
      <c r="N29" s="8">
        <v>11049542</v>
      </c>
      <c r="O29" s="8">
        <v>2902423</v>
      </c>
      <c r="P29" s="8">
        <v>15692</v>
      </c>
      <c r="Q29" s="8">
        <v>5874424</v>
      </c>
      <c r="R29" s="8">
        <v>8792539</v>
      </c>
      <c r="S29" s="8">
        <v>1968</v>
      </c>
      <c r="T29" s="8">
        <v>3504330</v>
      </c>
      <c r="U29" s="8">
        <v>3563352</v>
      </c>
      <c r="V29" s="8">
        <v>7069650</v>
      </c>
      <c r="W29" s="8">
        <v>32640989</v>
      </c>
      <c r="X29" s="8">
        <v>600000</v>
      </c>
      <c r="Y29" s="8">
        <v>32040989</v>
      </c>
      <c r="Z29" s="2">
        <v>5340.16</v>
      </c>
      <c r="AA29" s="6">
        <v>27005284</v>
      </c>
    </row>
    <row r="30" spans="1:27" ht="13.5">
      <c r="A30" s="25" t="s">
        <v>56</v>
      </c>
      <c r="B30" s="24"/>
      <c r="C30" s="6">
        <v>115401687</v>
      </c>
      <c r="D30" s="6">
        <v>0</v>
      </c>
      <c r="E30" s="7">
        <v>172896000</v>
      </c>
      <c r="F30" s="8">
        <v>151556129</v>
      </c>
      <c r="G30" s="8">
        <v>14949897</v>
      </c>
      <c r="H30" s="8">
        <v>13528316</v>
      </c>
      <c r="I30" s="8">
        <v>238000</v>
      </c>
      <c r="J30" s="8">
        <v>28716213</v>
      </c>
      <c r="K30" s="8">
        <v>15082441</v>
      </c>
      <c r="L30" s="8">
        <v>8178759</v>
      </c>
      <c r="M30" s="8">
        <v>7849830</v>
      </c>
      <c r="N30" s="8">
        <v>31111030</v>
      </c>
      <c r="O30" s="8">
        <v>7974692</v>
      </c>
      <c r="P30" s="8">
        <v>1136158</v>
      </c>
      <c r="Q30" s="8">
        <v>16132077</v>
      </c>
      <c r="R30" s="8">
        <v>25242927</v>
      </c>
      <c r="S30" s="8">
        <v>0</v>
      </c>
      <c r="T30" s="8">
        <v>8953484</v>
      </c>
      <c r="U30" s="8">
        <v>15663548</v>
      </c>
      <c r="V30" s="8">
        <v>24617032</v>
      </c>
      <c r="W30" s="8">
        <v>109687202</v>
      </c>
      <c r="X30" s="8">
        <v>172896000</v>
      </c>
      <c r="Y30" s="8">
        <v>-63208798</v>
      </c>
      <c r="Z30" s="2">
        <v>-36.56</v>
      </c>
      <c r="AA30" s="6">
        <v>151556129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48324536</v>
      </c>
      <c r="D32" s="6">
        <v>0</v>
      </c>
      <c r="E32" s="7">
        <v>47292507</v>
      </c>
      <c r="F32" s="8">
        <v>38937811</v>
      </c>
      <c r="G32" s="8">
        <v>2944669</v>
      </c>
      <c r="H32" s="8">
        <v>1708527</v>
      </c>
      <c r="I32" s="8">
        <v>5445239</v>
      </c>
      <c r="J32" s="8">
        <v>10098435</v>
      </c>
      <c r="K32" s="8">
        <v>3246159</v>
      </c>
      <c r="L32" s="8">
        <v>2426719</v>
      </c>
      <c r="M32" s="8">
        <v>1677077</v>
      </c>
      <c r="N32" s="8">
        <v>7349955</v>
      </c>
      <c r="O32" s="8">
        <v>2259795</v>
      </c>
      <c r="P32" s="8">
        <v>2301742</v>
      </c>
      <c r="Q32" s="8">
        <v>4775992</v>
      </c>
      <c r="R32" s="8">
        <v>9337529</v>
      </c>
      <c r="S32" s="8">
        <v>1691310</v>
      </c>
      <c r="T32" s="8">
        <v>4386538</v>
      </c>
      <c r="U32" s="8">
        <v>7178566</v>
      </c>
      <c r="V32" s="8">
        <v>13256414</v>
      </c>
      <c r="W32" s="8">
        <v>40042333</v>
      </c>
      <c r="X32" s="8">
        <v>47292507</v>
      </c>
      <c r="Y32" s="8">
        <v>-7250174</v>
      </c>
      <c r="Z32" s="2">
        <v>-15.33</v>
      </c>
      <c r="AA32" s="6">
        <v>38937811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8128995</v>
      </c>
      <c r="G33" s="8">
        <v>524679</v>
      </c>
      <c r="H33" s="8">
        <v>407603</v>
      </c>
      <c r="I33" s="8">
        <v>2054489</v>
      </c>
      <c r="J33" s="8">
        <v>2986771</v>
      </c>
      <c r="K33" s="8">
        <v>421353</v>
      </c>
      <c r="L33" s="8">
        <v>996564</v>
      </c>
      <c r="M33" s="8">
        <v>416767</v>
      </c>
      <c r="N33" s="8">
        <v>1834684</v>
      </c>
      <c r="O33" s="8">
        <v>578306</v>
      </c>
      <c r="P33" s="8">
        <v>539170</v>
      </c>
      <c r="Q33" s="8">
        <v>782226</v>
      </c>
      <c r="R33" s="8">
        <v>1899702</v>
      </c>
      <c r="S33" s="8">
        <v>560135</v>
      </c>
      <c r="T33" s="8">
        <v>473194</v>
      </c>
      <c r="U33" s="8">
        <v>480168</v>
      </c>
      <c r="V33" s="8">
        <v>1513497</v>
      </c>
      <c r="W33" s="8">
        <v>8234654</v>
      </c>
      <c r="X33" s="8"/>
      <c r="Y33" s="8">
        <v>8234654</v>
      </c>
      <c r="Z33" s="2">
        <v>0</v>
      </c>
      <c r="AA33" s="6">
        <v>8128995</v>
      </c>
    </row>
    <row r="34" spans="1:27" ht="13.5">
      <c r="A34" s="25" t="s">
        <v>60</v>
      </c>
      <c r="B34" s="24"/>
      <c r="C34" s="6">
        <v>70751106</v>
      </c>
      <c r="D34" s="6">
        <v>0</v>
      </c>
      <c r="E34" s="7">
        <v>51306632</v>
      </c>
      <c r="F34" s="8">
        <v>66311066</v>
      </c>
      <c r="G34" s="8">
        <v>5258054</v>
      </c>
      <c r="H34" s="8">
        <v>5497002</v>
      </c>
      <c r="I34" s="8">
        <v>5223687</v>
      </c>
      <c r="J34" s="8">
        <v>15978743</v>
      </c>
      <c r="K34" s="8">
        <v>9894004</v>
      </c>
      <c r="L34" s="8">
        <v>12542234</v>
      </c>
      <c r="M34" s="8">
        <v>4606911</v>
      </c>
      <c r="N34" s="8">
        <v>27043149</v>
      </c>
      <c r="O34" s="8">
        <v>4680441</v>
      </c>
      <c r="P34" s="8">
        <v>3658190</v>
      </c>
      <c r="Q34" s="8">
        <v>7481631</v>
      </c>
      <c r="R34" s="8">
        <v>15820262</v>
      </c>
      <c r="S34" s="8">
        <v>5484521</v>
      </c>
      <c r="T34" s="8">
        <v>2141842</v>
      </c>
      <c r="U34" s="8">
        <v>8303165</v>
      </c>
      <c r="V34" s="8">
        <v>15929528</v>
      </c>
      <c r="W34" s="8">
        <v>74771682</v>
      </c>
      <c r="X34" s="8">
        <v>51307084</v>
      </c>
      <c r="Y34" s="8">
        <v>23464598</v>
      </c>
      <c r="Z34" s="2">
        <v>45.73</v>
      </c>
      <c r="AA34" s="6">
        <v>66311066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437769401</v>
      </c>
      <c r="D36" s="33">
        <f>SUM(D25:D35)</f>
        <v>0</v>
      </c>
      <c r="E36" s="34">
        <f t="shared" si="1"/>
        <v>427790535</v>
      </c>
      <c r="F36" s="35">
        <f t="shared" si="1"/>
        <v>455941910</v>
      </c>
      <c r="G36" s="35">
        <f t="shared" si="1"/>
        <v>36219405</v>
      </c>
      <c r="H36" s="35">
        <f t="shared" si="1"/>
        <v>33210974</v>
      </c>
      <c r="I36" s="35">
        <f t="shared" si="1"/>
        <v>23013557</v>
      </c>
      <c r="J36" s="35">
        <f t="shared" si="1"/>
        <v>92443936</v>
      </c>
      <c r="K36" s="35">
        <f t="shared" si="1"/>
        <v>44016337</v>
      </c>
      <c r="L36" s="35">
        <f t="shared" si="1"/>
        <v>36834284</v>
      </c>
      <c r="M36" s="35">
        <f t="shared" si="1"/>
        <v>27394208</v>
      </c>
      <c r="N36" s="35">
        <f t="shared" si="1"/>
        <v>108244829</v>
      </c>
      <c r="O36" s="35">
        <f t="shared" si="1"/>
        <v>28124803</v>
      </c>
      <c r="P36" s="35">
        <f t="shared" si="1"/>
        <v>17462742</v>
      </c>
      <c r="Q36" s="35">
        <f t="shared" si="1"/>
        <v>45038224</v>
      </c>
      <c r="R36" s="35">
        <f t="shared" si="1"/>
        <v>90625769</v>
      </c>
      <c r="S36" s="35">
        <f t="shared" si="1"/>
        <v>73596596</v>
      </c>
      <c r="T36" s="35">
        <f t="shared" si="1"/>
        <v>31402041</v>
      </c>
      <c r="U36" s="35">
        <f t="shared" si="1"/>
        <v>47923252</v>
      </c>
      <c r="V36" s="35">
        <f t="shared" si="1"/>
        <v>152921889</v>
      </c>
      <c r="W36" s="35">
        <f t="shared" si="1"/>
        <v>444236423</v>
      </c>
      <c r="X36" s="35">
        <f t="shared" si="1"/>
        <v>427790412</v>
      </c>
      <c r="Y36" s="35">
        <f t="shared" si="1"/>
        <v>16446011</v>
      </c>
      <c r="Z36" s="36">
        <f>+IF(X36&lt;&gt;0,+(Y36/X36)*100,0)</f>
        <v>3.844408509090194</v>
      </c>
      <c r="AA36" s="33">
        <f>SUM(AA25:AA35)</f>
        <v>455941910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-121492039</v>
      </c>
      <c r="D38" s="46">
        <f>+D22-D36</f>
        <v>0</v>
      </c>
      <c r="E38" s="47">
        <f t="shared" si="2"/>
        <v>-45432404</v>
      </c>
      <c r="F38" s="48">
        <f t="shared" si="2"/>
        <v>-34272448</v>
      </c>
      <c r="G38" s="48">
        <f t="shared" si="2"/>
        <v>69821960</v>
      </c>
      <c r="H38" s="48">
        <f t="shared" si="2"/>
        <v>28033117</v>
      </c>
      <c r="I38" s="48">
        <f t="shared" si="2"/>
        <v>-3608327</v>
      </c>
      <c r="J38" s="48">
        <f t="shared" si="2"/>
        <v>94246750</v>
      </c>
      <c r="K38" s="48">
        <f t="shared" si="2"/>
        <v>-27323617</v>
      </c>
      <c r="L38" s="48">
        <f t="shared" si="2"/>
        <v>10115547</v>
      </c>
      <c r="M38" s="48">
        <f t="shared" si="2"/>
        <v>-11725961</v>
      </c>
      <c r="N38" s="48">
        <f t="shared" si="2"/>
        <v>-28934031</v>
      </c>
      <c r="O38" s="48">
        <f t="shared" si="2"/>
        <v>-12690914</v>
      </c>
      <c r="P38" s="48">
        <f t="shared" si="2"/>
        <v>-1032826</v>
      </c>
      <c r="Q38" s="48">
        <f t="shared" si="2"/>
        <v>-3271051</v>
      </c>
      <c r="R38" s="48">
        <f t="shared" si="2"/>
        <v>-16994791</v>
      </c>
      <c r="S38" s="48">
        <f t="shared" si="2"/>
        <v>-56095930</v>
      </c>
      <c r="T38" s="48">
        <f t="shared" si="2"/>
        <v>-4605539</v>
      </c>
      <c r="U38" s="48">
        <f t="shared" si="2"/>
        <v>-13407309</v>
      </c>
      <c r="V38" s="48">
        <f t="shared" si="2"/>
        <v>-74108778</v>
      </c>
      <c r="W38" s="48">
        <f t="shared" si="2"/>
        <v>-25790850</v>
      </c>
      <c r="X38" s="48">
        <f>IF(F22=F36,0,X22-X36)</f>
        <v>-45432280</v>
      </c>
      <c r="Y38" s="48">
        <f t="shared" si="2"/>
        <v>19641430</v>
      </c>
      <c r="Z38" s="49">
        <f>+IF(X38&lt;&gt;0,+(Y38/X38)*100,0)</f>
        <v>-43.23232292105965</v>
      </c>
      <c r="AA38" s="46">
        <f>+AA22-AA36</f>
        <v>-34272448</v>
      </c>
    </row>
    <row r="39" spans="1:27" ht="13.5">
      <c r="A39" s="23" t="s">
        <v>64</v>
      </c>
      <c r="B39" s="29"/>
      <c r="C39" s="6">
        <v>55421999</v>
      </c>
      <c r="D39" s="6">
        <v>0</v>
      </c>
      <c r="E39" s="7">
        <v>46004000</v>
      </c>
      <c r="F39" s="8">
        <v>45004000</v>
      </c>
      <c r="G39" s="8">
        <v>0</v>
      </c>
      <c r="H39" s="8">
        <v>25755</v>
      </c>
      <c r="I39" s="8">
        <v>0</v>
      </c>
      <c r="J39" s="8">
        <v>25755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1500</v>
      </c>
      <c r="T39" s="8">
        <v>497000</v>
      </c>
      <c r="U39" s="8">
        <v>0</v>
      </c>
      <c r="V39" s="8">
        <v>498500</v>
      </c>
      <c r="W39" s="8">
        <v>524255</v>
      </c>
      <c r="X39" s="8">
        <v>46004000</v>
      </c>
      <c r="Y39" s="8">
        <v>-45479745</v>
      </c>
      <c r="Z39" s="2">
        <v>-98.86</v>
      </c>
      <c r="AA39" s="6">
        <v>45004000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-66070040</v>
      </c>
      <c r="D42" s="55">
        <f>SUM(D38:D41)</f>
        <v>0</v>
      </c>
      <c r="E42" s="56">
        <f t="shared" si="3"/>
        <v>571596</v>
      </c>
      <c r="F42" s="57">
        <f t="shared" si="3"/>
        <v>10731552</v>
      </c>
      <c r="G42" s="57">
        <f t="shared" si="3"/>
        <v>69821960</v>
      </c>
      <c r="H42" s="57">
        <f t="shared" si="3"/>
        <v>28058872</v>
      </c>
      <c r="I42" s="57">
        <f t="shared" si="3"/>
        <v>-3608327</v>
      </c>
      <c r="J42" s="57">
        <f t="shared" si="3"/>
        <v>94272505</v>
      </c>
      <c r="K42" s="57">
        <f t="shared" si="3"/>
        <v>-27323617</v>
      </c>
      <c r="L42" s="57">
        <f t="shared" si="3"/>
        <v>10115547</v>
      </c>
      <c r="M42" s="57">
        <f t="shared" si="3"/>
        <v>-11725961</v>
      </c>
      <c r="N42" s="57">
        <f t="shared" si="3"/>
        <v>-28934031</v>
      </c>
      <c r="O42" s="57">
        <f t="shared" si="3"/>
        <v>-12690914</v>
      </c>
      <c r="P42" s="57">
        <f t="shared" si="3"/>
        <v>-1032826</v>
      </c>
      <c r="Q42" s="57">
        <f t="shared" si="3"/>
        <v>-3271051</v>
      </c>
      <c r="R42" s="57">
        <f t="shared" si="3"/>
        <v>-16994791</v>
      </c>
      <c r="S42" s="57">
        <f t="shared" si="3"/>
        <v>-56094430</v>
      </c>
      <c r="T42" s="57">
        <f t="shared" si="3"/>
        <v>-4108539</v>
      </c>
      <c r="U42" s="57">
        <f t="shared" si="3"/>
        <v>-13407309</v>
      </c>
      <c r="V42" s="57">
        <f t="shared" si="3"/>
        <v>-73610278</v>
      </c>
      <c r="W42" s="57">
        <f t="shared" si="3"/>
        <v>-25266595</v>
      </c>
      <c r="X42" s="57">
        <f t="shared" si="3"/>
        <v>571720</v>
      </c>
      <c r="Y42" s="57">
        <f t="shared" si="3"/>
        <v>-25838315</v>
      </c>
      <c r="Z42" s="58">
        <f>+IF(X42&lt;&gt;0,+(Y42/X42)*100,0)</f>
        <v>-4519.40023088225</v>
      </c>
      <c r="AA42" s="55">
        <f>SUM(AA38:AA41)</f>
        <v>10731552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-66070040</v>
      </c>
      <c r="D44" s="63">
        <f>+D42-D43</f>
        <v>0</v>
      </c>
      <c r="E44" s="64">
        <f t="shared" si="4"/>
        <v>571596</v>
      </c>
      <c r="F44" s="65">
        <f t="shared" si="4"/>
        <v>10731552</v>
      </c>
      <c r="G44" s="65">
        <f t="shared" si="4"/>
        <v>69821960</v>
      </c>
      <c r="H44" s="65">
        <f t="shared" si="4"/>
        <v>28058872</v>
      </c>
      <c r="I44" s="65">
        <f t="shared" si="4"/>
        <v>-3608327</v>
      </c>
      <c r="J44" s="65">
        <f t="shared" si="4"/>
        <v>94272505</v>
      </c>
      <c r="K44" s="65">
        <f t="shared" si="4"/>
        <v>-27323617</v>
      </c>
      <c r="L44" s="65">
        <f t="shared" si="4"/>
        <v>10115547</v>
      </c>
      <c r="M44" s="65">
        <f t="shared" si="4"/>
        <v>-11725961</v>
      </c>
      <c r="N44" s="65">
        <f t="shared" si="4"/>
        <v>-28934031</v>
      </c>
      <c r="O44" s="65">
        <f t="shared" si="4"/>
        <v>-12690914</v>
      </c>
      <c r="P44" s="65">
        <f t="shared" si="4"/>
        <v>-1032826</v>
      </c>
      <c r="Q44" s="65">
        <f t="shared" si="4"/>
        <v>-3271051</v>
      </c>
      <c r="R44" s="65">
        <f t="shared" si="4"/>
        <v>-16994791</v>
      </c>
      <c r="S44" s="65">
        <f t="shared" si="4"/>
        <v>-56094430</v>
      </c>
      <c r="T44" s="65">
        <f t="shared" si="4"/>
        <v>-4108539</v>
      </c>
      <c r="U44" s="65">
        <f t="shared" si="4"/>
        <v>-13407309</v>
      </c>
      <c r="V44" s="65">
        <f t="shared" si="4"/>
        <v>-73610278</v>
      </c>
      <c r="W44" s="65">
        <f t="shared" si="4"/>
        <v>-25266595</v>
      </c>
      <c r="X44" s="65">
        <f t="shared" si="4"/>
        <v>571720</v>
      </c>
      <c r="Y44" s="65">
        <f t="shared" si="4"/>
        <v>-25838315</v>
      </c>
      <c r="Z44" s="66">
        <f>+IF(X44&lt;&gt;0,+(Y44/X44)*100,0)</f>
        <v>-4519.40023088225</v>
      </c>
      <c r="AA44" s="63">
        <f>+AA42-AA43</f>
        <v>10731552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-66070040</v>
      </c>
      <c r="D46" s="55">
        <f>SUM(D44:D45)</f>
        <v>0</v>
      </c>
      <c r="E46" s="56">
        <f t="shared" si="5"/>
        <v>571596</v>
      </c>
      <c r="F46" s="57">
        <f t="shared" si="5"/>
        <v>10731552</v>
      </c>
      <c r="G46" s="57">
        <f t="shared" si="5"/>
        <v>69821960</v>
      </c>
      <c r="H46" s="57">
        <f t="shared" si="5"/>
        <v>28058872</v>
      </c>
      <c r="I46" s="57">
        <f t="shared" si="5"/>
        <v>-3608327</v>
      </c>
      <c r="J46" s="57">
        <f t="shared" si="5"/>
        <v>94272505</v>
      </c>
      <c r="K46" s="57">
        <f t="shared" si="5"/>
        <v>-27323617</v>
      </c>
      <c r="L46" s="57">
        <f t="shared" si="5"/>
        <v>10115547</v>
      </c>
      <c r="M46" s="57">
        <f t="shared" si="5"/>
        <v>-11725961</v>
      </c>
      <c r="N46" s="57">
        <f t="shared" si="5"/>
        <v>-28934031</v>
      </c>
      <c r="O46" s="57">
        <f t="shared" si="5"/>
        <v>-12690914</v>
      </c>
      <c r="P46" s="57">
        <f t="shared" si="5"/>
        <v>-1032826</v>
      </c>
      <c r="Q46" s="57">
        <f t="shared" si="5"/>
        <v>-3271051</v>
      </c>
      <c r="R46" s="57">
        <f t="shared" si="5"/>
        <v>-16994791</v>
      </c>
      <c r="S46" s="57">
        <f t="shared" si="5"/>
        <v>-56094430</v>
      </c>
      <c r="T46" s="57">
        <f t="shared" si="5"/>
        <v>-4108539</v>
      </c>
      <c r="U46" s="57">
        <f t="shared" si="5"/>
        <v>-13407309</v>
      </c>
      <c r="V46" s="57">
        <f t="shared" si="5"/>
        <v>-73610278</v>
      </c>
      <c r="W46" s="57">
        <f t="shared" si="5"/>
        <v>-25266595</v>
      </c>
      <c r="X46" s="57">
        <f t="shared" si="5"/>
        <v>571720</v>
      </c>
      <c r="Y46" s="57">
        <f t="shared" si="5"/>
        <v>-25838315</v>
      </c>
      <c r="Z46" s="58">
        <f>+IF(X46&lt;&gt;0,+(Y46/X46)*100,0)</f>
        <v>-4519.40023088225</v>
      </c>
      <c r="AA46" s="55">
        <f>SUM(AA44:AA45)</f>
        <v>10731552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-66070040</v>
      </c>
      <c r="D48" s="71">
        <f>SUM(D46:D47)</f>
        <v>0</v>
      </c>
      <c r="E48" s="72">
        <f t="shared" si="6"/>
        <v>571596</v>
      </c>
      <c r="F48" s="73">
        <f t="shared" si="6"/>
        <v>10731552</v>
      </c>
      <c r="G48" s="73">
        <f t="shared" si="6"/>
        <v>69821960</v>
      </c>
      <c r="H48" s="74">
        <f t="shared" si="6"/>
        <v>28058872</v>
      </c>
      <c r="I48" s="74">
        <f t="shared" si="6"/>
        <v>-3608327</v>
      </c>
      <c r="J48" s="74">
        <f t="shared" si="6"/>
        <v>94272505</v>
      </c>
      <c r="K48" s="74">
        <f t="shared" si="6"/>
        <v>-27323617</v>
      </c>
      <c r="L48" s="74">
        <f t="shared" si="6"/>
        <v>10115547</v>
      </c>
      <c r="M48" s="73">
        <f t="shared" si="6"/>
        <v>-11725961</v>
      </c>
      <c r="N48" s="73">
        <f t="shared" si="6"/>
        <v>-28934031</v>
      </c>
      <c r="O48" s="74">
        <f t="shared" si="6"/>
        <v>-12690914</v>
      </c>
      <c r="P48" s="74">
        <f t="shared" si="6"/>
        <v>-1032826</v>
      </c>
      <c r="Q48" s="74">
        <f t="shared" si="6"/>
        <v>-3271051</v>
      </c>
      <c r="R48" s="74">
        <f t="shared" si="6"/>
        <v>-16994791</v>
      </c>
      <c r="S48" s="74">
        <f t="shared" si="6"/>
        <v>-56094430</v>
      </c>
      <c r="T48" s="73">
        <f t="shared" si="6"/>
        <v>-4108539</v>
      </c>
      <c r="U48" s="73">
        <f t="shared" si="6"/>
        <v>-13407309</v>
      </c>
      <c r="V48" s="74">
        <f t="shared" si="6"/>
        <v>-73610278</v>
      </c>
      <c r="W48" s="74">
        <f t="shared" si="6"/>
        <v>-25266595</v>
      </c>
      <c r="X48" s="74">
        <f t="shared" si="6"/>
        <v>571720</v>
      </c>
      <c r="Y48" s="74">
        <f t="shared" si="6"/>
        <v>-25838315</v>
      </c>
      <c r="Z48" s="75">
        <f>+IF(X48&lt;&gt;0,+(Y48/X48)*100,0)</f>
        <v>-4519.40023088225</v>
      </c>
      <c r="AA48" s="76">
        <f>SUM(AA46:AA47)</f>
        <v>10731552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29131077</v>
      </c>
      <c r="D5" s="6">
        <v>0</v>
      </c>
      <c r="E5" s="7">
        <v>33998776</v>
      </c>
      <c r="F5" s="8">
        <v>36935293</v>
      </c>
      <c r="G5" s="8">
        <v>0</v>
      </c>
      <c r="H5" s="8">
        <v>426763</v>
      </c>
      <c r="I5" s="8">
        <v>6184587</v>
      </c>
      <c r="J5" s="8">
        <v>6611350</v>
      </c>
      <c r="K5" s="8">
        <v>-12420355</v>
      </c>
      <c r="L5" s="8">
        <v>0</v>
      </c>
      <c r="M5" s="8">
        <v>422677</v>
      </c>
      <c r="N5" s="8">
        <v>-11997678</v>
      </c>
      <c r="O5" s="8">
        <v>426763</v>
      </c>
      <c r="P5" s="8">
        <v>424801</v>
      </c>
      <c r="Q5" s="8">
        <v>426578</v>
      </c>
      <c r="R5" s="8">
        <v>1278142</v>
      </c>
      <c r="S5" s="8">
        <v>426850</v>
      </c>
      <c r="T5" s="8">
        <v>426520</v>
      </c>
      <c r="U5" s="8">
        <v>4206123</v>
      </c>
      <c r="V5" s="8">
        <v>5059493</v>
      </c>
      <c r="W5" s="8">
        <v>951307</v>
      </c>
      <c r="X5" s="8">
        <v>33998772</v>
      </c>
      <c r="Y5" s="8">
        <v>-33047465</v>
      </c>
      <c r="Z5" s="2">
        <v>-97.2</v>
      </c>
      <c r="AA5" s="6">
        <v>36935293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16286890</v>
      </c>
      <c r="D7" s="6">
        <v>0</v>
      </c>
      <c r="E7" s="7">
        <v>23409043</v>
      </c>
      <c r="F7" s="8">
        <v>23329582</v>
      </c>
      <c r="G7" s="8">
        <v>0</v>
      </c>
      <c r="H7" s="8">
        <v>1896373</v>
      </c>
      <c r="I7" s="8">
        <v>866642</v>
      </c>
      <c r="J7" s="8">
        <v>2763015</v>
      </c>
      <c r="K7" s="8">
        <v>1051712</v>
      </c>
      <c r="L7" s="8">
        <v>0</v>
      </c>
      <c r="M7" s="8">
        <v>1779279</v>
      </c>
      <c r="N7" s="8">
        <v>2830991</v>
      </c>
      <c r="O7" s="8">
        <v>1250244</v>
      </c>
      <c r="P7" s="8">
        <v>1063949</v>
      </c>
      <c r="Q7" s="8">
        <v>1127147</v>
      </c>
      <c r="R7" s="8">
        <v>3441340</v>
      </c>
      <c r="S7" s="8">
        <v>1770787</v>
      </c>
      <c r="T7" s="8">
        <v>2375869</v>
      </c>
      <c r="U7" s="8">
        <v>6876147</v>
      </c>
      <c r="V7" s="8">
        <v>11022803</v>
      </c>
      <c r="W7" s="8">
        <v>20058149</v>
      </c>
      <c r="X7" s="8">
        <v>23409048</v>
      </c>
      <c r="Y7" s="8">
        <v>-3350899</v>
      </c>
      <c r="Z7" s="2">
        <v>-14.31</v>
      </c>
      <c r="AA7" s="6">
        <v>23329582</v>
      </c>
    </row>
    <row r="8" spans="1:27" ht="13.5">
      <c r="A8" s="25" t="s">
        <v>35</v>
      </c>
      <c r="B8" s="24"/>
      <c r="C8" s="6">
        <v>4905024</v>
      </c>
      <c r="D8" s="6">
        <v>0</v>
      </c>
      <c r="E8" s="7">
        <v>6224848</v>
      </c>
      <c r="F8" s="8">
        <v>6245810</v>
      </c>
      <c r="G8" s="8">
        <v>0</v>
      </c>
      <c r="H8" s="8">
        <v>1181170</v>
      </c>
      <c r="I8" s="8">
        <v>725756</v>
      </c>
      <c r="J8" s="8">
        <v>1906926</v>
      </c>
      <c r="K8" s="8">
        <v>386758</v>
      </c>
      <c r="L8" s="8">
        <v>0</v>
      </c>
      <c r="M8" s="8">
        <v>377041</v>
      </c>
      <c r="N8" s="8">
        <v>763799</v>
      </c>
      <c r="O8" s="8">
        <v>997062</v>
      </c>
      <c r="P8" s="8">
        <v>501928</v>
      </c>
      <c r="Q8" s="8">
        <v>1267395</v>
      </c>
      <c r="R8" s="8">
        <v>2766385</v>
      </c>
      <c r="S8" s="8">
        <v>523848</v>
      </c>
      <c r="T8" s="8">
        <v>394026</v>
      </c>
      <c r="U8" s="8">
        <v>907631</v>
      </c>
      <c r="V8" s="8">
        <v>1825505</v>
      </c>
      <c r="W8" s="8">
        <v>7262615</v>
      </c>
      <c r="X8" s="8">
        <v>6224844</v>
      </c>
      <c r="Y8" s="8">
        <v>1037771</v>
      </c>
      <c r="Z8" s="2">
        <v>16.67</v>
      </c>
      <c r="AA8" s="6">
        <v>6245810</v>
      </c>
    </row>
    <row r="9" spans="1:27" ht="13.5">
      <c r="A9" s="25" t="s">
        <v>36</v>
      </c>
      <c r="B9" s="24"/>
      <c r="C9" s="6">
        <v>5007999</v>
      </c>
      <c r="D9" s="6">
        <v>0</v>
      </c>
      <c r="E9" s="7">
        <v>5930686</v>
      </c>
      <c r="F9" s="8">
        <v>5930686</v>
      </c>
      <c r="G9" s="8">
        <v>0</v>
      </c>
      <c r="H9" s="8">
        <v>524084</v>
      </c>
      <c r="I9" s="8">
        <v>443301</v>
      </c>
      <c r="J9" s="8">
        <v>967385</v>
      </c>
      <c r="K9" s="8">
        <v>579982</v>
      </c>
      <c r="L9" s="8">
        <v>0</v>
      </c>
      <c r="M9" s="8">
        <v>489275</v>
      </c>
      <c r="N9" s="8">
        <v>1069257</v>
      </c>
      <c r="O9" s="8">
        <v>489923</v>
      </c>
      <c r="P9" s="8">
        <v>422807</v>
      </c>
      <c r="Q9" s="8">
        <v>499070</v>
      </c>
      <c r="R9" s="8">
        <v>1411800</v>
      </c>
      <c r="S9" s="8">
        <v>501674</v>
      </c>
      <c r="T9" s="8">
        <v>501643</v>
      </c>
      <c r="U9" s="8">
        <v>1000973</v>
      </c>
      <c r="V9" s="8">
        <v>2004290</v>
      </c>
      <c r="W9" s="8">
        <v>5452732</v>
      </c>
      <c r="X9" s="8">
        <v>5930688</v>
      </c>
      <c r="Y9" s="8">
        <v>-477956</v>
      </c>
      <c r="Z9" s="2">
        <v>-8.06</v>
      </c>
      <c r="AA9" s="6">
        <v>5930686</v>
      </c>
    </row>
    <row r="10" spans="1:27" ht="13.5">
      <c r="A10" s="25" t="s">
        <v>37</v>
      </c>
      <c r="B10" s="24"/>
      <c r="C10" s="6">
        <v>4506627</v>
      </c>
      <c r="D10" s="6">
        <v>0</v>
      </c>
      <c r="E10" s="7">
        <v>4769561</v>
      </c>
      <c r="F10" s="26">
        <v>4769561</v>
      </c>
      <c r="G10" s="26">
        <v>0</v>
      </c>
      <c r="H10" s="26">
        <v>433463</v>
      </c>
      <c r="I10" s="26">
        <v>0</v>
      </c>
      <c r="J10" s="26">
        <v>433463</v>
      </c>
      <c r="K10" s="26">
        <v>434041</v>
      </c>
      <c r="L10" s="26">
        <v>0</v>
      </c>
      <c r="M10" s="26">
        <v>432850</v>
      </c>
      <c r="N10" s="26">
        <v>866891</v>
      </c>
      <c r="O10" s="26">
        <v>428177</v>
      </c>
      <c r="P10" s="26">
        <v>489868</v>
      </c>
      <c r="Q10" s="26">
        <v>435249</v>
      </c>
      <c r="R10" s="26">
        <v>1353294</v>
      </c>
      <c r="S10" s="26">
        <v>446008</v>
      </c>
      <c r="T10" s="26">
        <v>457152</v>
      </c>
      <c r="U10" s="26">
        <v>915987</v>
      </c>
      <c r="V10" s="26">
        <v>1819147</v>
      </c>
      <c r="W10" s="26">
        <v>4472795</v>
      </c>
      <c r="X10" s="26">
        <v>4769556</v>
      </c>
      <c r="Y10" s="26">
        <v>-296761</v>
      </c>
      <c r="Z10" s="27">
        <v>-6.22</v>
      </c>
      <c r="AA10" s="28">
        <v>4769561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207255</v>
      </c>
      <c r="J11" s="8">
        <v>207255</v>
      </c>
      <c r="K11" s="8">
        <v>50</v>
      </c>
      <c r="L11" s="8">
        <v>0</v>
      </c>
      <c r="M11" s="8">
        <v>-10396</v>
      </c>
      <c r="N11" s="8">
        <v>-10346</v>
      </c>
      <c r="O11" s="8">
        <v>0</v>
      </c>
      <c r="P11" s="8">
        <v>-515251</v>
      </c>
      <c r="Q11" s="8">
        <v>-150911</v>
      </c>
      <c r="R11" s="8">
        <v>-666162</v>
      </c>
      <c r="S11" s="8">
        <v>0</v>
      </c>
      <c r="T11" s="8">
        <v>50</v>
      </c>
      <c r="U11" s="8">
        <v>100</v>
      </c>
      <c r="V11" s="8">
        <v>150</v>
      </c>
      <c r="W11" s="8">
        <v>-469103</v>
      </c>
      <c r="X11" s="8"/>
      <c r="Y11" s="8">
        <v>-469103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784644</v>
      </c>
      <c r="D12" s="6">
        <v>0</v>
      </c>
      <c r="E12" s="7">
        <v>488983</v>
      </c>
      <c r="F12" s="8">
        <v>758956</v>
      </c>
      <c r="G12" s="8">
        <v>0</v>
      </c>
      <c r="H12" s="8">
        <v>47522</v>
      </c>
      <c r="I12" s="8">
        <v>25955</v>
      </c>
      <c r="J12" s="8">
        <v>73477</v>
      </c>
      <c r="K12" s="8">
        <v>29554</v>
      </c>
      <c r="L12" s="8">
        <v>0</v>
      </c>
      <c r="M12" s="8">
        <v>37150</v>
      </c>
      <c r="N12" s="8">
        <v>66704</v>
      </c>
      <c r="O12" s="8">
        <v>36905</v>
      </c>
      <c r="P12" s="8">
        <v>35935</v>
      </c>
      <c r="Q12" s="8">
        <v>27643</v>
      </c>
      <c r="R12" s="8">
        <v>100483</v>
      </c>
      <c r="S12" s="8">
        <v>31619</v>
      </c>
      <c r="T12" s="8">
        <v>194810</v>
      </c>
      <c r="U12" s="8">
        <v>392301</v>
      </c>
      <c r="V12" s="8">
        <v>618730</v>
      </c>
      <c r="W12" s="8">
        <v>859394</v>
      </c>
      <c r="X12" s="8">
        <v>488988</v>
      </c>
      <c r="Y12" s="8">
        <v>370406</v>
      </c>
      <c r="Z12" s="2">
        <v>75.75</v>
      </c>
      <c r="AA12" s="6">
        <v>758956</v>
      </c>
    </row>
    <row r="13" spans="1:27" ht="13.5">
      <c r="A13" s="23" t="s">
        <v>40</v>
      </c>
      <c r="B13" s="29"/>
      <c r="C13" s="6">
        <v>1238360</v>
      </c>
      <c r="D13" s="6">
        <v>0</v>
      </c>
      <c r="E13" s="7">
        <v>1842750</v>
      </c>
      <c r="F13" s="8">
        <v>1842750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1682061</v>
      </c>
      <c r="P13" s="8">
        <v>0</v>
      </c>
      <c r="Q13" s="8">
        <v>0</v>
      </c>
      <c r="R13" s="8">
        <v>1682061</v>
      </c>
      <c r="S13" s="8">
        <v>0</v>
      </c>
      <c r="T13" s="8">
        <v>0</v>
      </c>
      <c r="U13" s="8">
        <v>0</v>
      </c>
      <c r="V13" s="8">
        <v>0</v>
      </c>
      <c r="W13" s="8">
        <v>1682061</v>
      </c>
      <c r="X13" s="8">
        <v>1842756</v>
      </c>
      <c r="Y13" s="8">
        <v>-160695</v>
      </c>
      <c r="Z13" s="2">
        <v>-8.72</v>
      </c>
      <c r="AA13" s="6">
        <v>1842750</v>
      </c>
    </row>
    <row r="14" spans="1:27" ht="13.5">
      <c r="A14" s="23" t="s">
        <v>41</v>
      </c>
      <c r="B14" s="29"/>
      <c r="C14" s="6">
        <v>18256310</v>
      </c>
      <c r="D14" s="6">
        <v>0</v>
      </c>
      <c r="E14" s="7">
        <v>17689768</v>
      </c>
      <c r="F14" s="8">
        <v>17689768</v>
      </c>
      <c r="G14" s="8">
        <v>0</v>
      </c>
      <c r="H14" s="8">
        <v>1607937</v>
      </c>
      <c r="I14" s="8">
        <v>0</v>
      </c>
      <c r="J14" s="8">
        <v>1607937</v>
      </c>
      <c r="K14" s="8">
        <v>1459821</v>
      </c>
      <c r="L14" s="8">
        <v>0</v>
      </c>
      <c r="M14" s="8">
        <v>1665334</v>
      </c>
      <c r="N14" s="8">
        <v>3125155</v>
      </c>
      <c r="O14" s="8">
        <v>0</v>
      </c>
      <c r="P14" s="8">
        <v>1670558</v>
      </c>
      <c r="Q14" s="8">
        <v>1720029</v>
      </c>
      <c r="R14" s="8">
        <v>3390587</v>
      </c>
      <c r="S14" s="8">
        <v>1734825</v>
      </c>
      <c r="T14" s="8">
        <v>1754820</v>
      </c>
      <c r="U14" s="8">
        <v>3555996</v>
      </c>
      <c r="V14" s="8">
        <v>7045641</v>
      </c>
      <c r="W14" s="8">
        <v>15169320</v>
      </c>
      <c r="X14" s="8">
        <v>17689764</v>
      </c>
      <c r="Y14" s="8">
        <v>-2520444</v>
      </c>
      <c r="Z14" s="2">
        <v>-14.25</v>
      </c>
      <c r="AA14" s="6">
        <v>17689768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495161</v>
      </c>
      <c r="D16" s="6">
        <v>0</v>
      </c>
      <c r="E16" s="7">
        <v>205000</v>
      </c>
      <c r="F16" s="8">
        <v>273090</v>
      </c>
      <c r="G16" s="8">
        <v>0</v>
      </c>
      <c r="H16" s="8">
        <v>34520</v>
      </c>
      <c r="I16" s="8">
        <v>25125</v>
      </c>
      <c r="J16" s="8">
        <v>59645</v>
      </c>
      <c r="K16" s="8">
        <v>15950</v>
      </c>
      <c r="L16" s="8">
        <v>0</v>
      </c>
      <c r="M16" s="8">
        <v>32150</v>
      </c>
      <c r="N16" s="8">
        <v>48100</v>
      </c>
      <c r="O16" s="8">
        <v>8900</v>
      </c>
      <c r="P16" s="8">
        <v>36150</v>
      </c>
      <c r="Q16" s="8">
        <v>10150</v>
      </c>
      <c r="R16" s="8">
        <v>55200</v>
      </c>
      <c r="S16" s="8">
        <v>20000</v>
      </c>
      <c r="T16" s="8">
        <v>46190</v>
      </c>
      <c r="U16" s="8">
        <v>18100</v>
      </c>
      <c r="V16" s="8">
        <v>84290</v>
      </c>
      <c r="W16" s="8">
        <v>247235</v>
      </c>
      <c r="X16" s="8">
        <v>204996</v>
      </c>
      <c r="Y16" s="8">
        <v>42239</v>
      </c>
      <c r="Z16" s="2">
        <v>20.6</v>
      </c>
      <c r="AA16" s="6">
        <v>273090</v>
      </c>
    </row>
    <row r="17" spans="1:27" ht="13.5">
      <c r="A17" s="23" t="s">
        <v>44</v>
      </c>
      <c r="B17" s="29"/>
      <c r="C17" s="6">
        <v>2307245</v>
      </c>
      <c r="D17" s="6">
        <v>0</v>
      </c>
      <c r="E17" s="7">
        <v>0</v>
      </c>
      <c r="F17" s="8">
        <v>0</v>
      </c>
      <c r="G17" s="8">
        <v>0</v>
      </c>
      <c r="H17" s="8">
        <v>110586</v>
      </c>
      <c r="I17" s="8">
        <v>88064</v>
      </c>
      <c r="J17" s="8">
        <v>198650</v>
      </c>
      <c r="K17" s="8">
        <v>77327</v>
      </c>
      <c r="L17" s="8">
        <v>0</v>
      </c>
      <c r="M17" s="8">
        <v>85402</v>
      </c>
      <c r="N17" s="8">
        <v>162729</v>
      </c>
      <c r="O17" s="8">
        <v>159500</v>
      </c>
      <c r="P17" s="8">
        <v>131842</v>
      </c>
      <c r="Q17" s="8">
        <v>75148</v>
      </c>
      <c r="R17" s="8">
        <v>366490</v>
      </c>
      <c r="S17" s="8">
        <v>144235</v>
      </c>
      <c r="T17" s="8">
        <v>74524</v>
      </c>
      <c r="U17" s="8">
        <v>67338</v>
      </c>
      <c r="V17" s="8">
        <v>286097</v>
      </c>
      <c r="W17" s="8">
        <v>1013966</v>
      </c>
      <c r="X17" s="8"/>
      <c r="Y17" s="8">
        <v>1013966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1119143</v>
      </c>
      <c r="F18" s="8">
        <v>1119143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-289</v>
      </c>
      <c r="Q18" s="8">
        <v>0</v>
      </c>
      <c r="R18" s="8">
        <v>-289</v>
      </c>
      <c r="S18" s="8">
        <v>0</v>
      </c>
      <c r="T18" s="8">
        <v>0</v>
      </c>
      <c r="U18" s="8">
        <v>0</v>
      </c>
      <c r="V18" s="8">
        <v>0</v>
      </c>
      <c r="W18" s="8">
        <v>-289</v>
      </c>
      <c r="X18" s="8">
        <v>1119144</v>
      </c>
      <c r="Y18" s="8">
        <v>-1119433</v>
      </c>
      <c r="Z18" s="2">
        <v>-100.03</v>
      </c>
      <c r="AA18" s="6">
        <v>1119143</v>
      </c>
    </row>
    <row r="19" spans="1:27" ht="13.5">
      <c r="A19" s="23" t="s">
        <v>46</v>
      </c>
      <c r="B19" s="29"/>
      <c r="C19" s="6">
        <v>181979473</v>
      </c>
      <c r="D19" s="6">
        <v>0</v>
      </c>
      <c r="E19" s="7">
        <v>199712350</v>
      </c>
      <c r="F19" s="8">
        <v>199712350</v>
      </c>
      <c r="G19" s="8">
        <v>0</v>
      </c>
      <c r="H19" s="8">
        <v>74739054</v>
      </c>
      <c r="I19" s="8">
        <v>0</v>
      </c>
      <c r="J19" s="8">
        <v>74739054</v>
      </c>
      <c r="K19" s="8">
        <v>-68731</v>
      </c>
      <c r="L19" s="8">
        <v>0</v>
      </c>
      <c r="M19" s="8">
        <v>11181693</v>
      </c>
      <c r="N19" s="8">
        <v>11112962</v>
      </c>
      <c r="O19" s="8">
        <v>-69790</v>
      </c>
      <c r="P19" s="8">
        <v>-72352</v>
      </c>
      <c r="Q19" s="8">
        <v>-72403</v>
      </c>
      <c r="R19" s="8">
        <v>-214545</v>
      </c>
      <c r="S19" s="8">
        <v>775628</v>
      </c>
      <c r="T19" s="8">
        <v>-75610</v>
      </c>
      <c r="U19" s="8">
        <v>-147665</v>
      </c>
      <c r="V19" s="8">
        <v>552353</v>
      </c>
      <c r="W19" s="8">
        <v>86189824</v>
      </c>
      <c r="X19" s="8">
        <v>199712351</v>
      </c>
      <c r="Y19" s="8">
        <v>-113522527</v>
      </c>
      <c r="Z19" s="2">
        <v>-56.84</v>
      </c>
      <c r="AA19" s="6">
        <v>199712350</v>
      </c>
    </row>
    <row r="20" spans="1:27" ht="13.5">
      <c r="A20" s="23" t="s">
        <v>47</v>
      </c>
      <c r="B20" s="29"/>
      <c r="C20" s="6">
        <v>16284466</v>
      </c>
      <c r="D20" s="6">
        <v>0</v>
      </c>
      <c r="E20" s="7">
        <v>1082812</v>
      </c>
      <c r="F20" s="26">
        <v>983308</v>
      </c>
      <c r="G20" s="26">
        <v>0</v>
      </c>
      <c r="H20" s="26">
        <v>158096</v>
      </c>
      <c r="I20" s="26">
        <v>68473</v>
      </c>
      <c r="J20" s="26">
        <v>226569</v>
      </c>
      <c r="K20" s="26">
        <v>80613</v>
      </c>
      <c r="L20" s="26">
        <v>0</v>
      </c>
      <c r="M20" s="26">
        <v>228105</v>
      </c>
      <c r="N20" s="26">
        <v>308718</v>
      </c>
      <c r="O20" s="26">
        <v>129655</v>
      </c>
      <c r="P20" s="26">
        <v>151710</v>
      </c>
      <c r="Q20" s="26">
        <v>233397</v>
      </c>
      <c r="R20" s="26">
        <v>514762</v>
      </c>
      <c r="S20" s="26">
        <v>374059</v>
      </c>
      <c r="T20" s="26">
        <v>191136</v>
      </c>
      <c r="U20" s="26">
        <v>287829</v>
      </c>
      <c r="V20" s="26">
        <v>853024</v>
      </c>
      <c r="W20" s="26">
        <v>1903073</v>
      </c>
      <c r="X20" s="26">
        <v>1082810</v>
      </c>
      <c r="Y20" s="26">
        <v>820263</v>
      </c>
      <c r="Z20" s="27">
        <v>75.75</v>
      </c>
      <c r="AA20" s="28">
        <v>983308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7369</v>
      </c>
      <c r="I21" s="30">
        <v>1</v>
      </c>
      <c r="J21" s="8">
        <v>7370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7370</v>
      </c>
      <c r="X21" s="8"/>
      <c r="Y21" s="8">
        <v>7370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281183276</v>
      </c>
      <c r="D22" s="33">
        <f>SUM(D5:D21)</f>
        <v>0</v>
      </c>
      <c r="E22" s="34">
        <f t="shared" si="0"/>
        <v>296473720</v>
      </c>
      <c r="F22" s="35">
        <f t="shared" si="0"/>
        <v>299590297</v>
      </c>
      <c r="G22" s="35">
        <f t="shared" si="0"/>
        <v>0</v>
      </c>
      <c r="H22" s="35">
        <f t="shared" si="0"/>
        <v>81166937</v>
      </c>
      <c r="I22" s="35">
        <f t="shared" si="0"/>
        <v>8635159</v>
      </c>
      <c r="J22" s="35">
        <f t="shared" si="0"/>
        <v>89802096</v>
      </c>
      <c r="K22" s="35">
        <f t="shared" si="0"/>
        <v>-8373278</v>
      </c>
      <c r="L22" s="35">
        <f t="shared" si="0"/>
        <v>0</v>
      </c>
      <c r="M22" s="35">
        <f t="shared" si="0"/>
        <v>16720560</v>
      </c>
      <c r="N22" s="35">
        <f t="shared" si="0"/>
        <v>8347282</v>
      </c>
      <c r="O22" s="35">
        <f t="shared" si="0"/>
        <v>5539400</v>
      </c>
      <c r="P22" s="35">
        <f t="shared" si="0"/>
        <v>4341656</v>
      </c>
      <c r="Q22" s="35">
        <f t="shared" si="0"/>
        <v>5598492</v>
      </c>
      <c r="R22" s="35">
        <f t="shared" si="0"/>
        <v>15479548</v>
      </c>
      <c r="S22" s="35">
        <f t="shared" si="0"/>
        <v>6749533</v>
      </c>
      <c r="T22" s="35">
        <f t="shared" si="0"/>
        <v>6341130</v>
      </c>
      <c r="U22" s="35">
        <f t="shared" si="0"/>
        <v>18080860</v>
      </c>
      <c r="V22" s="35">
        <f t="shared" si="0"/>
        <v>31171523</v>
      </c>
      <c r="W22" s="35">
        <f t="shared" si="0"/>
        <v>144800449</v>
      </c>
      <c r="X22" s="35">
        <f t="shared" si="0"/>
        <v>296473717</v>
      </c>
      <c r="Y22" s="35">
        <f t="shared" si="0"/>
        <v>-151673268</v>
      </c>
      <c r="Z22" s="36">
        <f>+IF(X22&lt;&gt;0,+(Y22/X22)*100,0)</f>
        <v>-51.15909414661537</v>
      </c>
      <c r="AA22" s="33">
        <f>SUM(AA5:AA21)</f>
        <v>299590297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105908494</v>
      </c>
      <c r="D25" s="6">
        <v>0</v>
      </c>
      <c r="E25" s="7">
        <v>101827823</v>
      </c>
      <c r="F25" s="8">
        <v>98950917</v>
      </c>
      <c r="G25" s="8">
        <v>0</v>
      </c>
      <c r="H25" s="8">
        <v>9038874</v>
      </c>
      <c r="I25" s="8">
        <v>9225634</v>
      </c>
      <c r="J25" s="8">
        <v>18264508</v>
      </c>
      <c r="K25" s="8">
        <v>9360729</v>
      </c>
      <c r="L25" s="8">
        <v>0</v>
      </c>
      <c r="M25" s="8">
        <v>9556049</v>
      </c>
      <c r="N25" s="8">
        <v>18916778</v>
      </c>
      <c r="O25" s="8">
        <v>10366974</v>
      </c>
      <c r="P25" s="8">
        <v>9529446</v>
      </c>
      <c r="Q25" s="8">
        <v>9438691</v>
      </c>
      <c r="R25" s="8">
        <v>29335111</v>
      </c>
      <c r="S25" s="8">
        <v>9440578</v>
      </c>
      <c r="T25" s="8">
        <v>9390655</v>
      </c>
      <c r="U25" s="8">
        <v>10240485</v>
      </c>
      <c r="V25" s="8">
        <v>29071718</v>
      </c>
      <c r="W25" s="8">
        <v>95588115</v>
      </c>
      <c r="X25" s="8">
        <v>101827823</v>
      </c>
      <c r="Y25" s="8">
        <v>-6239708</v>
      </c>
      <c r="Z25" s="2">
        <v>-6.13</v>
      </c>
      <c r="AA25" s="6">
        <v>98950917</v>
      </c>
    </row>
    <row r="26" spans="1:27" ht="13.5">
      <c r="A26" s="25" t="s">
        <v>52</v>
      </c>
      <c r="B26" s="24"/>
      <c r="C26" s="6">
        <v>13349906</v>
      </c>
      <c r="D26" s="6">
        <v>0</v>
      </c>
      <c r="E26" s="7">
        <v>15493566</v>
      </c>
      <c r="F26" s="8">
        <v>15493566</v>
      </c>
      <c r="G26" s="8">
        <v>0</v>
      </c>
      <c r="H26" s="8">
        <v>1116761</v>
      </c>
      <c r="I26" s="8">
        <v>1116761</v>
      </c>
      <c r="J26" s="8">
        <v>2233522</v>
      </c>
      <c r="K26" s="8">
        <v>1075142</v>
      </c>
      <c r="L26" s="8">
        <v>0</v>
      </c>
      <c r="M26" s="8">
        <v>1157838</v>
      </c>
      <c r="N26" s="8">
        <v>2232980</v>
      </c>
      <c r="O26" s="8">
        <v>1134382</v>
      </c>
      <c r="P26" s="8">
        <v>1115544</v>
      </c>
      <c r="Q26" s="8">
        <v>1096681</v>
      </c>
      <c r="R26" s="8">
        <v>3346607</v>
      </c>
      <c r="S26" s="8">
        <v>1699293</v>
      </c>
      <c r="T26" s="8">
        <v>1195606</v>
      </c>
      <c r="U26" s="8">
        <v>1196506</v>
      </c>
      <c r="V26" s="8">
        <v>4091405</v>
      </c>
      <c r="W26" s="8">
        <v>11904514</v>
      </c>
      <c r="X26" s="8">
        <v>15493560</v>
      </c>
      <c r="Y26" s="8">
        <v>-3589046</v>
      </c>
      <c r="Z26" s="2">
        <v>-23.16</v>
      </c>
      <c r="AA26" s="6">
        <v>15493566</v>
      </c>
    </row>
    <row r="27" spans="1:27" ht="13.5">
      <c r="A27" s="25" t="s">
        <v>53</v>
      </c>
      <c r="B27" s="24"/>
      <c r="C27" s="6">
        <v>29681938</v>
      </c>
      <c r="D27" s="6">
        <v>0</v>
      </c>
      <c r="E27" s="7">
        <v>13541161</v>
      </c>
      <c r="F27" s="8">
        <v>28208273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13541160</v>
      </c>
      <c r="Y27" s="8">
        <v>-13541160</v>
      </c>
      <c r="Z27" s="2">
        <v>-100</v>
      </c>
      <c r="AA27" s="6">
        <v>28208273</v>
      </c>
    </row>
    <row r="28" spans="1:27" ht="13.5">
      <c r="A28" s="25" t="s">
        <v>54</v>
      </c>
      <c r="B28" s="24"/>
      <c r="C28" s="6">
        <v>60885989</v>
      </c>
      <c r="D28" s="6">
        <v>0</v>
      </c>
      <c r="E28" s="7">
        <v>103210060</v>
      </c>
      <c r="F28" s="8">
        <v>103210060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103210056</v>
      </c>
      <c r="Y28" s="8">
        <v>-103210056</v>
      </c>
      <c r="Z28" s="2">
        <v>-100</v>
      </c>
      <c r="AA28" s="6">
        <v>103210060</v>
      </c>
    </row>
    <row r="29" spans="1:27" ht="13.5">
      <c r="A29" s="25" t="s">
        <v>55</v>
      </c>
      <c r="B29" s="24"/>
      <c r="C29" s="6">
        <v>761712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48485</v>
      </c>
      <c r="V29" s="8">
        <v>48485</v>
      </c>
      <c r="W29" s="8">
        <v>48485</v>
      </c>
      <c r="X29" s="8"/>
      <c r="Y29" s="8">
        <v>48485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34282175</v>
      </c>
      <c r="D30" s="6">
        <v>0</v>
      </c>
      <c r="E30" s="7">
        <v>40105160</v>
      </c>
      <c r="F30" s="8">
        <v>40105160</v>
      </c>
      <c r="G30" s="8">
        <v>0</v>
      </c>
      <c r="H30" s="8">
        <v>87933</v>
      </c>
      <c r="I30" s="8">
        <v>2176065</v>
      </c>
      <c r="J30" s="8">
        <v>2263998</v>
      </c>
      <c r="K30" s="8">
        <v>24297</v>
      </c>
      <c r="L30" s="8">
        <v>0</v>
      </c>
      <c r="M30" s="8">
        <v>2736550</v>
      </c>
      <c r="N30" s="8">
        <v>2760847</v>
      </c>
      <c r="O30" s="8">
        <v>44403</v>
      </c>
      <c r="P30" s="8">
        <v>336951</v>
      </c>
      <c r="Q30" s="8">
        <v>2831670</v>
      </c>
      <c r="R30" s="8">
        <v>3213024</v>
      </c>
      <c r="S30" s="8">
        <v>1830511</v>
      </c>
      <c r="T30" s="8">
        <v>967044</v>
      </c>
      <c r="U30" s="8">
        <v>1989760</v>
      </c>
      <c r="V30" s="8">
        <v>4787315</v>
      </c>
      <c r="W30" s="8">
        <v>13025184</v>
      </c>
      <c r="X30" s="8">
        <v>40105160</v>
      </c>
      <c r="Y30" s="8">
        <v>-27079976</v>
      </c>
      <c r="Z30" s="2">
        <v>-67.52</v>
      </c>
      <c r="AA30" s="6">
        <v>40105160</v>
      </c>
    </row>
    <row r="31" spans="1:27" ht="13.5">
      <c r="A31" s="25" t="s">
        <v>57</v>
      </c>
      <c r="B31" s="24"/>
      <c r="C31" s="6">
        <v>11687953</v>
      </c>
      <c r="D31" s="6">
        <v>0</v>
      </c>
      <c r="E31" s="7">
        <v>13355454</v>
      </c>
      <c r="F31" s="8">
        <v>13470134</v>
      </c>
      <c r="G31" s="8">
        <v>0</v>
      </c>
      <c r="H31" s="8">
        <v>608380</v>
      </c>
      <c r="I31" s="8">
        <v>689612</v>
      </c>
      <c r="J31" s="8">
        <v>1297992</v>
      </c>
      <c r="K31" s="8">
        <v>1332258</v>
      </c>
      <c r="L31" s="8">
        <v>0</v>
      </c>
      <c r="M31" s="8">
        <v>1489745</v>
      </c>
      <c r="N31" s="8">
        <v>2822003</v>
      </c>
      <c r="O31" s="8">
        <v>628212</v>
      </c>
      <c r="P31" s="8">
        <v>1552775</v>
      </c>
      <c r="Q31" s="8">
        <v>722995</v>
      </c>
      <c r="R31" s="8">
        <v>2903982</v>
      </c>
      <c r="S31" s="8">
        <v>1006700</v>
      </c>
      <c r="T31" s="8">
        <v>764012</v>
      </c>
      <c r="U31" s="8">
        <v>1195946</v>
      </c>
      <c r="V31" s="8">
        <v>2966658</v>
      </c>
      <c r="W31" s="8">
        <v>9990635</v>
      </c>
      <c r="X31" s="8">
        <v>13355452</v>
      </c>
      <c r="Y31" s="8">
        <v>-3364817</v>
      </c>
      <c r="Z31" s="2">
        <v>-25.19</v>
      </c>
      <c r="AA31" s="6">
        <v>13470134</v>
      </c>
    </row>
    <row r="32" spans="1:27" ht="13.5">
      <c r="A32" s="25" t="s">
        <v>58</v>
      </c>
      <c r="B32" s="24"/>
      <c r="C32" s="6">
        <v>40450415</v>
      </c>
      <c r="D32" s="6">
        <v>0</v>
      </c>
      <c r="E32" s="7">
        <v>24096000</v>
      </c>
      <c r="F32" s="8">
        <v>27050000</v>
      </c>
      <c r="G32" s="8">
        <v>0</v>
      </c>
      <c r="H32" s="8">
        <v>3471406</v>
      </c>
      <c r="I32" s="8">
        <v>2822815</v>
      </c>
      <c r="J32" s="8">
        <v>6294221</v>
      </c>
      <c r="K32" s="8">
        <v>1957568</v>
      </c>
      <c r="L32" s="8">
        <v>0</v>
      </c>
      <c r="M32" s="8">
        <v>4905939</v>
      </c>
      <c r="N32" s="8">
        <v>6863507</v>
      </c>
      <c r="O32" s="8">
        <v>1688587</v>
      </c>
      <c r="P32" s="8">
        <v>2463771</v>
      </c>
      <c r="Q32" s="8">
        <v>1602227</v>
      </c>
      <c r="R32" s="8">
        <v>5754585</v>
      </c>
      <c r="S32" s="8">
        <v>2890629</v>
      </c>
      <c r="T32" s="8">
        <v>5458816</v>
      </c>
      <c r="U32" s="8">
        <v>1189800</v>
      </c>
      <c r="V32" s="8">
        <v>9539245</v>
      </c>
      <c r="W32" s="8">
        <v>28451558</v>
      </c>
      <c r="X32" s="8">
        <v>24096000</v>
      </c>
      <c r="Y32" s="8">
        <v>4355558</v>
      </c>
      <c r="Z32" s="2">
        <v>18.08</v>
      </c>
      <c r="AA32" s="6">
        <v>27050000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5000</v>
      </c>
      <c r="I33" s="8">
        <v>54000</v>
      </c>
      <c r="J33" s="8">
        <v>59000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5000</v>
      </c>
      <c r="R33" s="8">
        <v>5000</v>
      </c>
      <c r="S33" s="8">
        <v>95500</v>
      </c>
      <c r="T33" s="8">
        <v>0</v>
      </c>
      <c r="U33" s="8">
        <v>0</v>
      </c>
      <c r="V33" s="8">
        <v>95500</v>
      </c>
      <c r="W33" s="8">
        <v>159500</v>
      </c>
      <c r="X33" s="8"/>
      <c r="Y33" s="8">
        <v>159500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61851835</v>
      </c>
      <c r="D34" s="6">
        <v>0</v>
      </c>
      <c r="E34" s="7">
        <v>68299010</v>
      </c>
      <c r="F34" s="8">
        <v>56463021</v>
      </c>
      <c r="G34" s="8">
        <v>0</v>
      </c>
      <c r="H34" s="8">
        <v>2446714</v>
      </c>
      <c r="I34" s="8">
        <v>3710438</v>
      </c>
      <c r="J34" s="8">
        <v>6157152</v>
      </c>
      <c r="K34" s="8">
        <v>3229683</v>
      </c>
      <c r="L34" s="8">
        <v>0</v>
      </c>
      <c r="M34" s="8">
        <v>3439000</v>
      </c>
      <c r="N34" s="8">
        <v>6668683</v>
      </c>
      <c r="O34" s="8">
        <v>2144425</v>
      </c>
      <c r="P34" s="8">
        <v>1479532</v>
      </c>
      <c r="Q34" s="8">
        <v>1374504</v>
      </c>
      <c r="R34" s="8">
        <v>4998461</v>
      </c>
      <c r="S34" s="8">
        <v>4786735</v>
      </c>
      <c r="T34" s="8">
        <v>5561423</v>
      </c>
      <c r="U34" s="8">
        <v>7191828</v>
      </c>
      <c r="V34" s="8">
        <v>17539986</v>
      </c>
      <c r="W34" s="8">
        <v>35364282</v>
      </c>
      <c r="X34" s="8">
        <v>68299011</v>
      </c>
      <c r="Y34" s="8">
        <v>-32934729</v>
      </c>
      <c r="Z34" s="2">
        <v>-48.22</v>
      </c>
      <c r="AA34" s="6">
        <v>56463021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358860417</v>
      </c>
      <c r="D36" s="33">
        <f>SUM(D25:D35)</f>
        <v>0</v>
      </c>
      <c r="E36" s="34">
        <f t="shared" si="1"/>
        <v>379928234</v>
      </c>
      <c r="F36" s="35">
        <f t="shared" si="1"/>
        <v>382951131</v>
      </c>
      <c r="G36" s="35">
        <f t="shared" si="1"/>
        <v>0</v>
      </c>
      <c r="H36" s="35">
        <f t="shared" si="1"/>
        <v>16775068</v>
      </c>
      <c r="I36" s="35">
        <f t="shared" si="1"/>
        <v>19795325</v>
      </c>
      <c r="J36" s="35">
        <f t="shared" si="1"/>
        <v>36570393</v>
      </c>
      <c r="K36" s="35">
        <f t="shared" si="1"/>
        <v>16979677</v>
      </c>
      <c r="L36" s="35">
        <f t="shared" si="1"/>
        <v>0</v>
      </c>
      <c r="M36" s="35">
        <f t="shared" si="1"/>
        <v>23285121</v>
      </c>
      <c r="N36" s="35">
        <f t="shared" si="1"/>
        <v>40264798</v>
      </c>
      <c r="O36" s="35">
        <f t="shared" si="1"/>
        <v>16006983</v>
      </c>
      <c r="P36" s="35">
        <f t="shared" si="1"/>
        <v>16478019</v>
      </c>
      <c r="Q36" s="35">
        <f t="shared" si="1"/>
        <v>17071768</v>
      </c>
      <c r="R36" s="35">
        <f t="shared" si="1"/>
        <v>49556770</v>
      </c>
      <c r="S36" s="35">
        <f t="shared" si="1"/>
        <v>21749946</v>
      </c>
      <c r="T36" s="35">
        <f t="shared" si="1"/>
        <v>23337556</v>
      </c>
      <c r="U36" s="35">
        <f t="shared" si="1"/>
        <v>23052810</v>
      </c>
      <c r="V36" s="35">
        <f t="shared" si="1"/>
        <v>68140312</v>
      </c>
      <c r="W36" s="35">
        <f t="shared" si="1"/>
        <v>194532273</v>
      </c>
      <c r="X36" s="35">
        <f t="shared" si="1"/>
        <v>379928222</v>
      </c>
      <c r="Y36" s="35">
        <f t="shared" si="1"/>
        <v>-185395949</v>
      </c>
      <c r="Z36" s="36">
        <f>+IF(X36&lt;&gt;0,+(Y36/X36)*100,0)</f>
        <v>-48.797624989280216</v>
      </c>
      <c r="AA36" s="33">
        <f>SUM(AA25:AA35)</f>
        <v>382951131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-77677141</v>
      </c>
      <c r="D38" s="46">
        <f>+D22-D36</f>
        <v>0</v>
      </c>
      <c r="E38" s="47">
        <f t="shared" si="2"/>
        <v>-83454514</v>
      </c>
      <c r="F38" s="48">
        <f t="shared" si="2"/>
        <v>-83360834</v>
      </c>
      <c r="G38" s="48">
        <f t="shared" si="2"/>
        <v>0</v>
      </c>
      <c r="H38" s="48">
        <f t="shared" si="2"/>
        <v>64391869</v>
      </c>
      <c r="I38" s="48">
        <f t="shared" si="2"/>
        <v>-11160166</v>
      </c>
      <c r="J38" s="48">
        <f t="shared" si="2"/>
        <v>53231703</v>
      </c>
      <c r="K38" s="48">
        <f t="shared" si="2"/>
        <v>-25352955</v>
      </c>
      <c r="L38" s="48">
        <f t="shared" si="2"/>
        <v>0</v>
      </c>
      <c r="M38" s="48">
        <f t="shared" si="2"/>
        <v>-6564561</v>
      </c>
      <c r="N38" s="48">
        <f t="shared" si="2"/>
        <v>-31917516</v>
      </c>
      <c r="O38" s="48">
        <f t="shared" si="2"/>
        <v>-10467583</v>
      </c>
      <c r="P38" s="48">
        <f t="shared" si="2"/>
        <v>-12136363</v>
      </c>
      <c r="Q38" s="48">
        <f t="shared" si="2"/>
        <v>-11473276</v>
      </c>
      <c r="R38" s="48">
        <f t="shared" si="2"/>
        <v>-34077222</v>
      </c>
      <c r="S38" s="48">
        <f t="shared" si="2"/>
        <v>-15000413</v>
      </c>
      <c r="T38" s="48">
        <f t="shared" si="2"/>
        <v>-16996426</v>
      </c>
      <c r="U38" s="48">
        <f t="shared" si="2"/>
        <v>-4971950</v>
      </c>
      <c r="V38" s="48">
        <f t="shared" si="2"/>
        <v>-36968789</v>
      </c>
      <c r="W38" s="48">
        <f t="shared" si="2"/>
        <v>-49731824</v>
      </c>
      <c r="X38" s="48">
        <f>IF(F22=F36,0,X22-X36)</f>
        <v>-83454505</v>
      </c>
      <c r="Y38" s="48">
        <f t="shared" si="2"/>
        <v>33722681</v>
      </c>
      <c r="Z38" s="49">
        <f>+IF(X38&lt;&gt;0,+(Y38/X38)*100,0)</f>
        <v>-40.40846087338245</v>
      </c>
      <c r="AA38" s="46">
        <f>+AA22-AA36</f>
        <v>-83360834</v>
      </c>
    </row>
    <row r="39" spans="1:27" ht="13.5">
      <c r="A39" s="23" t="s">
        <v>64</v>
      </c>
      <c r="B39" s="29"/>
      <c r="C39" s="6">
        <v>111381865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33704724</v>
      </c>
      <c r="D42" s="55">
        <f>SUM(D38:D41)</f>
        <v>0</v>
      </c>
      <c r="E42" s="56">
        <f t="shared" si="3"/>
        <v>-83454514</v>
      </c>
      <c r="F42" s="57">
        <f t="shared" si="3"/>
        <v>-83360834</v>
      </c>
      <c r="G42" s="57">
        <f t="shared" si="3"/>
        <v>0</v>
      </c>
      <c r="H42" s="57">
        <f t="shared" si="3"/>
        <v>64391869</v>
      </c>
      <c r="I42" s="57">
        <f t="shared" si="3"/>
        <v>-11160166</v>
      </c>
      <c r="J42" s="57">
        <f t="shared" si="3"/>
        <v>53231703</v>
      </c>
      <c r="K42" s="57">
        <f t="shared" si="3"/>
        <v>-25352955</v>
      </c>
      <c r="L42" s="57">
        <f t="shared" si="3"/>
        <v>0</v>
      </c>
      <c r="M42" s="57">
        <f t="shared" si="3"/>
        <v>-6564561</v>
      </c>
      <c r="N42" s="57">
        <f t="shared" si="3"/>
        <v>-31917516</v>
      </c>
      <c r="O42" s="57">
        <f t="shared" si="3"/>
        <v>-10467583</v>
      </c>
      <c r="P42" s="57">
        <f t="shared" si="3"/>
        <v>-12136363</v>
      </c>
      <c r="Q42" s="57">
        <f t="shared" si="3"/>
        <v>-11473276</v>
      </c>
      <c r="R42" s="57">
        <f t="shared" si="3"/>
        <v>-34077222</v>
      </c>
      <c r="S42" s="57">
        <f t="shared" si="3"/>
        <v>-15000413</v>
      </c>
      <c r="T42" s="57">
        <f t="shared" si="3"/>
        <v>-16996426</v>
      </c>
      <c r="U42" s="57">
        <f t="shared" si="3"/>
        <v>-4971950</v>
      </c>
      <c r="V42" s="57">
        <f t="shared" si="3"/>
        <v>-36968789</v>
      </c>
      <c r="W42" s="57">
        <f t="shared" si="3"/>
        <v>-49731824</v>
      </c>
      <c r="X42" s="57">
        <f t="shared" si="3"/>
        <v>-83454505</v>
      </c>
      <c r="Y42" s="57">
        <f t="shared" si="3"/>
        <v>33722681</v>
      </c>
      <c r="Z42" s="58">
        <f>+IF(X42&lt;&gt;0,+(Y42/X42)*100,0)</f>
        <v>-40.40846087338245</v>
      </c>
      <c r="AA42" s="55">
        <f>SUM(AA38:AA41)</f>
        <v>-83360834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33704724</v>
      </c>
      <c r="D44" s="63">
        <f>+D42-D43</f>
        <v>0</v>
      </c>
      <c r="E44" s="64">
        <f t="shared" si="4"/>
        <v>-83454514</v>
      </c>
      <c r="F44" s="65">
        <f t="shared" si="4"/>
        <v>-83360834</v>
      </c>
      <c r="G44" s="65">
        <f t="shared" si="4"/>
        <v>0</v>
      </c>
      <c r="H44" s="65">
        <f t="shared" si="4"/>
        <v>64391869</v>
      </c>
      <c r="I44" s="65">
        <f t="shared" si="4"/>
        <v>-11160166</v>
      </c>
      <c r="J44" s="65">
        <f t="shared" si="4"/>
        <v>53231703</v>
      </c>
      <c r="K44" s="65">
        <f t="shared" si="4"/>
        <v>-25352955</v>
      </c>
      <c r="L44" s="65">
        <f t="shared" si="4"/>
        <v>0</v>
      </c>
      <c r="M44" s="65">
        <f t="shared" si="4"/>
        <v>-6564561</v>
      </c>
      <c r="N44" s="65">
        <f t="shared" si="4"/>
        <v>-31917516</v>
      </c>
      <c r="O44" s="65">
        <f t="shared" si="4"/>
        <v>-10467583</v>
      </c>
      <c r="P44" s="65">
        <f t="shared" si="4"/>
        <v>-12136363</v>
      </c>
      <c r="Q44" s="65">
        <f t="shared" si="4"/>
        <v>-11473276</v>
      </c>
      <c r="R44" s="65">
        <f t="shared" si="4"/>
        <v>-34077222</v>
      </c>
      <c r="S44" s="65">
        <f t="shared" si="4"/>
        <v>-15000413</v>
      </c>
      <c r="T44" s="65">
        <f t="shared" si="4"/>
        <v>-16996426</v>
      </c>
      <c r="U44" s="65">
        <f t="shared" si="4"/>
        <v>-4971950</v>
      </c>
      <c r="V44" s="65">
        <f t="shared" si="4"/>
        <v>-36968789</v>
      </c>
      <c r="W44" s="65">
        <f t="shared" si="4"/>
        <v>-49731824</v>
      </c>
      <c r="X44" s="65">
        <f t="shared" si="4"/>
        <v>-83454505</v>
      </c>
      <c r="Y44" s="65">
        <f t="shared" si="4"/>
        <v>33722681</v>
      </c>
      <c r="Z44" s="66">
        <f>+IF(X44&lt;&gt;0,+(Y44/X44)*100,0)</f>
        <v>-40.40846087338245</v>
      </c>
      <c r="AA44" s="63">
        <f>+AA42-AA43</f>
        <v>-83360834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33704724</v>
      </c>
      <c r="D46" s="55">
        <f>SUM(D44:D45)</f>
        <v>0</v>
      </c>
      <c r="E46" s="56">
        <f t="shared" si="5"/>
        <v>-83454514</v>
      </c>
      <c r="F46" s="57">
        <f t="shared" si="5"/>
        <v>-83360834</v>
      </c>
      <c r="G46" s="57">
        <f t="shared" si="5"/>
        <v>0</v>
      </c>
      <c r="H46" s="57">
        <f t="shared" si="5"/>
        <v>64391869</v>
      </c>
      <c r="I46" s="57">
        <f t="shared" si="5"/>
        <v>-11160166</v>
      </c>
      <c r="J46" s="57">
        <f t="shared" si="5"/>
        <v>53231703</v>
      </c>
      <c r="K46" s="57">
        <f t="shared" si="5"/>
        <v>-25352955</v>
      </c>
      <c r="L46" s="57">
        <f t="shared" si="5"/>
        <v>0</v>
      </c>
      <c r="M46" s="57">
        <f t="shared" si="5"/>
        <v>-6564561</v>
      </c>
      <c r="N46" s="57">
        <f t="shared" si="5"/>
        <v>-31917516</v>
      </c>
      <c r="O46" s="57">
        <f t="shared" si="5"/>
        <v>-10467583</v>
      </c>
      <c r="P46" s="57">
        <f t="shared" si="5"/>
        <v>-12136363</v>
      </c>
      <c r="Q46" s="57">
        <f t="shared" si="5"/>
        <v>-11473276</v>
      </c>
      <c r="R46" s="57">
        <f t="shared" si="5"/>
        <v>-34077222</v>
      </c>
      <c r="S46" s="57">
        <f t="shared" si="5"/>
        <v>-15000413</v>
      </c>
      <c r="T46" s="57">
        <f t="shared" si="5"/>
        <v>-16996426</v>
      </c>
      <c r="U46" s="57">
        <f t="shared" si="5"/>
        <v>-4971950</v>
      </c>
      <c r="V46" s="57">
        <f t="shared" si="5"/>
        <v>-36968789</v>
      </c>
      <c r="W46" s="57">
        <f t="shared" si="5"/>
        <v>-49731824</v>
      </c>
      <c r="X46" s="57">
        <f t="shared" si="5"/>
        <v>-83454505</v>
      </c>
      <c r="Y46" s="57">
        <f t="shared" si="5"/>
        <v>33722681</v>
      </c>
      <c r="Z46" s="58">
        <f>+IF(X46&lt;&gt;0,+(Y46/X46)*100,0)</f>
        <v>-40.40846087338245</v>
      </c>
      <c r="AA46" s="55">
        <f>SUM(AA44:AA45)</f>
        <v>-83360834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33704724</v>
      </c>
      <c r="D48" s="71">
        <f>SUM(D46:D47)</f>
        <v>0</v>
      </c>
      <c r="E48" s="72">
        <f t="shared" si="6"/>
        <v>-83454514</v>
      </c>
      <c r="F48" s="73">
        <f t="shared" si="6"/>
        <v>-83360834</v>
      </c>
      <c r="G48" s="73">
        <f t="shared" si="6"/>
        <v>0</v>
      </c>
      <c r="H48" s="74">
        <f t="shared" si="6"/>
        <v>64391869</v>
      </c>
      <c r="I48" s="74">
        <f t="shared" si="6"/>
        <v>-11160166</v>
      </c>
      <c r="J48" s="74">
        <f t="shared" si="6"/>
        <v>53231703</v>
      </c>
      <c r="K48" s="74">
        <f t="shared" si="6"/>
        <v>-25352955</v>
      </c>
      <c r="L48" s="74">
        <f t="shared" si="6"/>
        <v>0</v>
      </c>
      <c r="M48" s="73">
        <f t="shared" si="6"/>
        <v>-6564561</v>
      </c>
      <c r="N48" s="73">
        <f t="shared" si="6"/>
        <v>-31917516</v>
      </c>
      <c r="O48" s="74">
        <f t="shared" si="6"/>
        <v>-10467583</v>
      </c>
      <c r="P48" s="74">
        <f t="shared" si="6"/>
        <v>-12136363</v>
      </c>
      <c r="Q48" s="74">
        <f t="shared" si="6"/>
        <v>-11473276</v>
      </c>
      <c r="R48" s="74">
        <f t="shared" si="6"/>
        <v>-34077222</v>
      </c>
      <c r="S48" s="74">
        <f t="shared" si="6"/>
        <v>-15000413</v>
      </c>
      <c r="T48" s="73">
        <f t="shared" si="6"/>
        <v>-16996426</v>
      </c>
      <c r="U48" s="73">
        <f t="shared" si="6"/>
        <v>-4971950</v>
      </c>
      <c r="V48" s="74">
        <f t="shared" si="6"/>
        <v>-36968789</v>
      </c>
      <c r="W48" s="74">
        <f t="shared" si="6"/>
        <v>-49731824</v>
      </c>
      <c r="X48" s="74">
        <f t="shared" si="6"/>
        <v>-83454505</v>
      </c>
      <c r="Y48" s="74">
        <f t="shared" si="6"/>
        <v>33722681</v>
      </c>
      <c r="Z48" s="75">
        <f>+IF(X48&lt;&gt;0,+(Y48/X48)*100,0)</f>
        <v>-40.40846087338245</v>
      </c>
      <c r="AA48" s="76">
        <f>SUM(AA46:AA47)</f>
        <v>-83360834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13186995</v>
      </c>
      <c r="D5" s="6">
        <v>0</v>
      </c>
      <c r="E5" s="7">
        <v>6656525</v>
      </c>
      <c r="F5" s="8">
        <v>22086221</v>
      </c>
      <c r="G5" s="8">
        <v>1125927</v>
      </c>
      <c r="H5" s="8">
        <v>1125927</v>
      </c>
      <c r="I5" s="8">
        <v>1125927</v>
      </c>
      <c r="J5" s="8">
        <v>3377781</v>
      </c>
      <c r="K5" s="8">
        <v>1126180</v>
      </c>
      <c r="L5" s="8">
        <v>1126180</v>
      </c>
      <c r="M5" s="8">
        <v>1126180</v>
      </c>
      <c r="N5" s="8">
        <v>3378540</v>
      </c>
      <c r="O5" s="8">
        <v>1126180</v>
      </c>
      <c r="P5" s="8">
        <v>65769255</v>
      </c>
      <c r="Q5" s="8">
        <v>0</v>
      </c>
      <c r="R5" s="8">
        <v>66895435</v>
      </c>
      <c r="S5" s="8">
        <v>64002955</v>
      </c>
      <c r="T5" s="8">
        <v>2342858</v>
      </c>
      <c r="U5" s="8">
        <v>33419994</v>
      </c>
      <c r="V5" s="8">
        <v>99765807</v>
      </c>
      <c r="W5" s="8">
        <v>173417563</v>
      </c>
      <c r="X5" s="8">
        <v>6656525</v>
      </c>
      <c r="Y5" s="8">
        <v>166761038</v>
      </c>
      <c r="Z5" s="2">
        <v>2505.23</v>
      </c>
      <c r="AA5" s="6">
        <v>22086221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32652862</v>
      </c>
      <c r="D8" s="6">
        <v>0</v>
      </c>
      <c r="E8" s="7">
        <v>39931200</v>
      </c>
      <c r="F8" s="8">
        <v>39931200</v>
      </c>
      <c r="G8" s="8">
        <v>3223271</v>
      </c>
      <c r="H8" s="8">
        <v>3223269</v>
      </c>
      <c r="I8" s="8">
        <v>5314669</v>
      </c>
      <c r="J8" s="8">
        <v>11761209</v>
      </c>
      <c r="K8" s="8">
        <v>3207099</v>
      </c>
      <c r="L8" s="8">
        <v>3207099</v>
      </c>
      <c r="M8" s="8">
        <v>3259973</v>
      </c>
      <c r="N8" s="8">
        <v>9674171</v>
      </c>
      <c r="O8" s="8">
        <v>3223220</v>
      </c>
      <c r="P8" s="8">
        <v>3315944</v>
      </c>
      <c r="Q8" s="8">
        <v>0</v>
      </c>
      <c r="R8" s="8">
        <v>6539164</v>
      </c>
      <c r="S8" s="8">
        <v>3315944</v>
      </c>
      <c r="T8" s="8">
        <v>3224299</v>
      </c>
      <c r="U8" s="8">
        <v>8233262</v>
      </c>
      <c r="V8" s="8">
        <v>14773505</v>
      </c>
      <c r="W8" s="8">
        <v>42748049</v>
      </c>
      <c r="X8" s="8">
        <v>39931200</v>
      </c>
      <c r="Y8" s="8">
        <v>2816849</v>
      </c>
      <c r="Z8" s="2">
        <v>7.05</v>
      </c>
      <c r="AA8" s="6">
        <v>39931200</v>
      </c>
    </row>
    <row r="9" spans="1:27" ht="13.5">
      <c r="A9" s="25" t="s">
        <v>36</v>
      </c>
      <c r="B9" s="24"/>
      <c r="C9" s="6">
        <v>1383804</v>
      </c>
      <c r="D9" s="6">
        <v>0</v>
      </c>
      <c r="E9" s="7">
        <v>1533259</v>
      </c>
      <c r="F9" s="8">
        <v>1533259</v>
      </c>
      <c r="G9" s="8">
        <v>124520</v>
      </c>
      <c r="H9" s="8">
        <v>124520</v>
      </c>
      <c r="I9" s="8">
        <v>124579</v>
      </c>
      <c r="J9" s="8">
        <v>373619</v>
      </c>
      <c r="K9" s="8">
        <v>124579</v>
      </c>
      <c r="L9" s="8">
        <v>124579</v>
      </c>
      <c r="M9" s="8">
        <v>124698</v>
      </c>
      <c r="N9" s="8">
        <v>373856</v>
      </c>
      <c r="O9" s="8">
        <v>124327</v>
      </c>
      <c r="P9" s="8">
        <v>139338</v>
      </c>
      <c r="Q9" s="8">
        <v>0</v>
      </c>
      <c r="R9" s="8">
        <v>263665</v>
      </c>
      <c r="S9" s="8">
        <v>139338</v>
      </c>
      <c r="T9" s="8">
        <v>124682</v>
      </c>
      <c r="U9" s="8">
        <v>124624</v>
      </c>
      <c r="V9" s="8">
        <v>388644</v>
      </c>
      <c r="W9" s="8">
        <v>1399784</v>
      </c>
      <c r="X9" s="8">
        <v>1533259</v>
      </c>
      <c r="Y9" s="8">
        <v>-133475</v>
      </c>
      <c r="Z9" s="2">
        <v>-8.71</v>
      </c>
      <c r="AA9" s="6">
        <v>1533259</v>
      </c>
    </row>
    <row r="10" spans="1:27" ht="13.5">
      <c r="A10" s="25" t="s">
        <v>37</v>
      </c>
      <c r="B10" s="24"/>
      <c r="C10" s="6">
        <v>17698825</v>
      </c>
      <c r="D10" s="6">
        <v>0</v>
      </c>
      <c r="E10" s="7">
        <v>3186000</v>
      </c>
      <c r="F10" s="26">
        <v>12309256</v>
      </c>
      <c r="G10" s="26">
        <v>1024220</v>
      </c>
      <c r="H10" s="26">
        <v>1024454</v>
      </c>
      <c r="I10" s="26">
        <v>1024467</v>
      </c>
      <c r="J10" s="26">
        <v>3073141</v>
      </c>
      <c r="K10" s="26">
        <v>1025925</v>
      </c>
      <c r="L10" s="26">
        <v>1025925</v>
      </c>
      <c r="M10" s="26">
        <v>1026149</v>
      </c>
      <c r="N10" s="26">
        <v>3077999</v>
      </c>
      <c r="O10" s="26">
        <v>1029153</v>
      </c>
      <c r="P10" s="26">
        <v>1049215</v>
      </c>
      <c r="Q10" s="26">
        <v>0</v>
      </c>
      <c r="R10" s="26">
        <v>2078368</v>
      </c>
      <c r="S10" s="26">
        <v>1049215</v>
      </c>
      <c r="T10" s="26">
        <v>1029818</v>
      </c>
      <c r="U10" s="26">
        <v>2313292</v>
      </c>
      <c r="V10" s="26">
        <v>4392325</v>
      </c>
      <c r="W10" s="26">
        <v>12621833</v>
      </c>
      <c r="X10" s="26">
        <v>3186000</v>
      </c>
      <c r="Y10" s="26">
        <v>9435833</v>
      </c>
      <c r="Z10" s="27">
        <v>296.17</v>
      </c>
      <c r="AA10" s="28">
        <v>12309256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371898</v>
      </c>
      <c r="D12" s="6">
        <v>0</v>
      </c>
      <c r="E12" s="7">
        <v>135201</v>
      </c>
      <c r="F12" s="8">
        <v>534405</v>
      </c>
      <c r="G12" s="8">
        <v>81958</v>
      </c>
      <c r="H12" s="8">
        <v>45725</v>
      </c>
      <c r="I12" s="8">
        <v>31832</v>
      </c>
      <c r="J12" s="8">
        <v>159515</v>
      </c>
      <c r="K12" s="8">
        <v>45225</v>
      </c>
      <c r="L12" s="8">
        <v>45225</v>
      </c>
      <c r="M12" s="8">
        <v>15824</v>
      </c>
      <c r="N12" s="8">
        <v>106274</v>
      </c>
      <c r="O12" s="8">
        <v>58395</v>
      </c>
      <c r="P12" s="8">
        <v>19467</v>
      </c>
      <c r="Q12" s="8">
        <v>0</v>
      </c>
      <c r="R12" s="8">
        <v>77862</v>
      </c>
      <c r="S12" s="8">
        <v>19467</v>
      </c>
      <c r="T12" s="8">
        <v>65539</v>
      </c>
      <c r="U12" s="8">
        <v>117213</v>
      </c>
      <c r="V12" s="8">
        <v>202219</v>
      </c>
      <c r="W12" s="8">
        <v>545870</v>
      </c>
      <c r="X12" s="8">
        <v>135318</v>
      </c>
      <c r="Y12" s="8">
        <v>410552</v>
      </c>
      <c r="Z12" s="2">
        <v>303.4</v>
      </c>
      <c r="AA12" s="6">
        <v>534405</v>
      </c>
    </row>
    <row r="13" spans="1:27" ht="13.5">
      <c r="A13" s="23" t="s">
        <v>40</v>
      </c>
      <c r="B13" s="29"/>
      <c r="C13" s="6">
        <v>2636558</v>
      </c>
      <c r="D13" s="6">
        <v>0</v>
      </c>
      <c r="E13" s="7">
        <v>500000</v>
      </c>
      <c r="F13" s="8">
        <v>1454904</v>
      </c>
      <c r="G13" s="8">
        <v>61440</v>
      </c>
      <c r="H13" s="8">
        <v>157792</v>
      </c>
      <c r="I13" s="8">
        <v>33628</v>
      </c>
      <c r="J13" s="8">
        <v>252860</v>
      </c>
      <c r="K13" s="8">
        <v>1063095</v>
      </c>
      <c r="L13" s="8">
        <v>1063095</v>
      </c>
      <c r="M13" s="8">
        <v>65666</v>
      </c>
      <c r="N13" s="8">
        <v>2191856</v>
      </c>
      <c r="O13" s="8">
        <v>1286013</v>
      </c>
      <c r="P13" s="8">
        <v>284701</v>
      </c>
      <c r="Q13" s="8">
        <v>0</v>
      </c>
      <c r="R13" s="8">
        <v>1570714</v>
      </c>
      <c r="S13" s="8">
        <v>284701</v>
      </c>
      <c r="T13" s="8">
        <v>587521</v>
      </c>
      <c r="U13" s="8">
        <v>319551</v>
      </c>
      <c r="V13" s="8">
        <v>1191773</v>
      </c>
      <c r="W13" s="8">
        <v>5207203</v>
      </c>
      <c r="X13" s="8">
        <v>500000</v>
      </c>
      <c r="Y13" s="8">
        <v>4707203</v>
      </c>
      <c r="Z13" s="2">
        <v>941.44</v>
      </c>
      <c r="AA13" s="6">
        <v>1454904</v>
      </c>
    </row>
    <row r="14" spans="1:27" ht="13.5">
      <c r="A14" s="23" t="s">
        <v>41</v>
      </c>
      <c r="B14" s="29"/>
      <c r="C14" s="6">
        <v>20426233</v>
      </c>
      <c r="D14" s="6">
        <v>0</v>
      </c>
      <c r="E14" s="7">
        <v>21240000</v>
      </c>
      <c r="F14" s="8">
        <v>23368673</v>
      </c>
      <c r="G14" s="8">
        <v>1872659</v>
      </c>
      <c r="H14" s="8">
        <v>1908518</v>
      </c>
      <c r="I14" s="8">
        <v>1937302</v>
      </c>
      <c r="J14" s="8">
        <v>5718479</v>
      </c>
      <c r="K14" s="8">
        <v>2011159</v>
      </c>
      <c r="L14" s="8">
        <v>2011159</v>
      </c>
      <c r="M14" s="8">
        <v>1976157</v>
      </c>
      <c r="N14" s="8">
        <v>5998475</v>
      </c>
      <c r="O14" s="8">
        <v>2082883</v>
      </c>
      <c r="P14" s="8">
        <v>2116316</v>
      </c>
      <c r="Q14" s="8">
        <v>0</v>
      </c>
      <c r="R14" s="8">
        <v>4199199</v>
      </c>
      <c r="S14" s="8">
        <v>2116316</v>
      </c>
      <c r="T14" s="8">
        <v>2221035</v>
      </c>
      <c r="U14" s="8">
        <v>2254957</v>
      </c>
      <c r="V14" s="8">
        <v>6592308</v>
      </c>
      <c r="W14" s="8">
        <v>22508461</v>
      </c>
      <c r="X14" s="8">
        <v>21240000</v>
      </c>
      <c r="Y14" s="8">
        <v>1268461</v>
      </c>
      <c r="Z14" s="2">
        <v>5.97</v>
      </c>
      <c r="AA14" s="6">
        <v>23368673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2939050</v>
      </c>
      <c r="D16" s="6">
        <v>0</v>
      </c>
      <c r="E16" s="7">
        <v>476927</v>
      </c>
      <c r="F16" s="8">
        <v>938902</v>
      </c>
      <c r="G16" s="8">
        <v>10451</v>
      </c>
      <c r="H16" s="8">
        <v>10956</v>
      </c>
      <c r="I16" s="8">
        <v>11285</v>
      </c>
      <c r="J16" s="8">
        <v>32692</v>
      </c>
      <c r="K16" s="8">
        <v>8307</v>
      </c>
      <c r="L16" s="8">
        <v>8307</v>
      </c>
      <c r="M16" s="8">
        <v>3439</v>
      </c>
      <c r="N16" s="8">
        <v>20053</v>
      </c>
      <c r="O16" s="8">
        <v>20561</v>
      </c>
      <c r="P16" s="8">
        <v>77974</v>
      </c>
      <c r="Q16" s="8">
        <v>0</v>
      </c>
      <c r="R16" s="8">
        <v>98535</v>
      </c>
      <c r="S16" s="8">
        <v>77974</v>
      </c>
      <c r="T16" s="8">
        <v>211514</v>
      </c>
      <c r="U16" s="8">
        <v>183291</v>
      </c>
      <c r="V16" s="8">
        <v>472779</v>
      </c>
      <c r="W16" s="8">
        <v>624059</v>
      </c>
      <c r="X16" s="8">
        <v>476927</v>
      </c>
      <c r="Y16" s="8">
        <v>147132</v>
      </c>
      <c r="Z16" s="2">
        <v>30.85</v>
      </c>
      <c r="AA16" s="6">
        <v>938902</v>
      </c>
    </row>
    <row r="17" spans="1:27" ht="13.5">
      <c r="A17" s="23" t="s">
        <v>44</v>
      </c>
      <c r="B17" s="29"/>
      <c r="C17" s="6">
        <v>176313</v>
      </c>
      <c r="D17" s="6">
        <v>0</v>
      </c>
      <c r="E17" s="7">
        <v>202713</v>
      </c>
      <c r="F17" s="8">
        <v>295026</v>
      </c>
      <c r="G17" s="8">
        <v>53857</v>
      </c>
      <c r="H17" s="8">
        <v>36400</v>
      </c>
      <c r="I17" s="8">
        <v>24156</v>
      </c>
      <c r="J17" s="8">
        <v>114413</v>
      </c>
      <c r="K17" s="8">
        <v>9536</v>
      </c>
      <c r="L17" s="8">
        <v>9536</v>
      </c>
      <c r="M17" s="8">
        <v>8847</v>
      </c>
      <c r="N17" s="8">
        <v>27919</v>
      </c>
      <c r="O17" s="8">
        <v>0</v>
      </c>
      <c r="P17" s="8">
        <v>9416</v>
      </c>
      <c r="Q17" s="8">
        <v>0</v>
      </c>
      <c r="R17" s="8">
        <v>9416</v>
      </c>
      <c r="S17" s="8">
        <v>9416</v>
      </c>
      <c r="T17" s="8">
        <v>5524</v>
      </c>
      <c r="U17" s="8">
        <v>27175</v>
      </c>
      <c r="V17" s="8">
        <v>42115</v>
      </c>
      <c r="W17" s="8">
        <v>193863</v>
      </c>
      <c r="X17" s="8">
        <v>202713</v>
      </c>
      <c r="Y17" s="8">
        <v>-8850</v>
      </c>
      <c r="Z17" s="2">
        <v>-4.37</v>
      </c>
      <c r="AA17" s="6">
        <v>295026</v>
      </c>
    </row>
    <row r="18" spans="1:27" ht="13.5">
      <c r="A18" s="25" t="s">
        <v>45</v>
      </c>
      <c r="B18" s="24"/>
      <c r="C18" s="6">
        <v>6850311</v>
      </c>
      <c r="D18" s="6">
        <v>0</v>
      </c>
      <c r="E18" s="7">
        <v>5800000</v>
      </c>
      <c r="F18" s="8">
        <v>5800000</v>
      </c>
      <c r="G18" s="8">
        <v>621443</v>
      </c>
      <c r="H18" s="8">
        <v>0</v>
      </c>
      <c r="I18" s="8">
        <v>603762</v>
      </c>
      <c r="J18" s="8">
        <v>1225205</v>
      </c>
      <c r="K18" s="8">
        <v>0</v>
      </c>
      <c r="L18" s="8">
        <v>0</v>
      </c>
      <c r="M18" s="8">
        <v>1936978</v>
      </c>
      <c r="N18" s="8">
        <v>1936978</v>
      </c>
      <c r="O18" s="8">
        <v>870505</v>
      </c>
      <c r="P18" s="8">
        <v>0</v>
      </c>
      <c r="Q18" s="8">
        <v>0</v>
      </c>
      <c r="R18" s="8">
        <v>870505</v>
      </c>
      <c r="S18" s="8">
        <v>67965</v>
      </c>
      <c r="T18" s="8">
        <v>230984</v>
      </c>
      <c r="U18" s="8">
        <v>350</v>
      </c>
      <c r="V18" s="8">
        <v>299299</v>
      </c>
      <c r="W18" s="8">
        <v>4331987</v>
      </c>
      <c r="X18" s="8">
        <v>5800000</v>
      </c>
      <c r="Y18" s="8">
        <v>-1468013</v>
      </c>
      <c r="Z18" s="2">
        <v>-25.31</v>
      </c>
      <c r="AA18" s="6">
        <v>5800000</v>
      </c>
    </row>
    <row r="19" spans="1:27" ht="13.5">
      <c r="A19" s="23" t="s">
        <v>46</v>
      </c>
      <c r="B19" s="29"/>
      <c r="C19" s="6">
        <v>247290000</v>
      </c>
      <c r="D19" s="6">
        <v>0</v>
      </c>
      <c r="E19" s="7">
        <v>280980000</v>
      </c>
      <c r="F19" s="8">
        <v>279699497</v>
      </c>
      <c r="G19" s="8">
        <v>104486000</v>
      </c>
      <c r="H19" s="8">
        <v>4937000</v>
      </c>
      <c r="I19" s="8">
        <v>0</v>
      </c>
      <c r="J19" s="8">
        <v>109423000</v>
      </c>
      <c r="K19" s="8">
        <v>85881000</v>
      </c>
      <c r="L19" s="8">
        <v>85881000</v>
      </c>
      <c r="M19" s="8">
        <v>0</v>
      </c>
      <c r="N19" s="8">
        <v>171762000</v>
      </c>
      <c r="O19" s="8">
        <v>0</v>
      </c>
      <c r="P19" s="8">
        <v>1127000</v>
      </c>
      <c r="Q19" s="8">
        <v>0</v>
      </c>
      <c r="R19" s="8">
        <v>1127000</v>
      </c>
      <c r="S19" s="8">
        <v>1127000</v>
      </c>
      <c r="T19" s="8">
        <v>0</v>
      </c>
      <c r="U19" s="8">
        <v>0</v>
      </c>
      <c r="V19" s="8">
        <v>1127000</v>
      </c>
      <c r="W19" s="8">
        <v>283439000</v>
      </c>
      <c r="X19" s="8">
        <v>280980250</v>
      </c>
      <c r="Y19" s="8">
        <v>2458750</v>
      </c>
      <c r="Z19" s="2">
        <v>0.88</v>
      </c>
      <c r="AA19" s="6">
        <v>279699497</v>
      </c>
    </row>
    <row r="20" spans="1:27" ht="13.5">
      <c r="A20" s="23" t="s">
        <v>47</v>
      </c>
      <c r="B20" s="29"/>
      <c r="C20" s="6">
        <v>64108033</v>
      </c>
      <c r="D20" s="6">
        <v>0</v>
      </c>
      <c r="E20" s="7">
        <v>2298011</v>
      </c>
      <c r="F20" s="26">
        <v>2278861</v>
      </c>
      <c r="G20" s="26">
        <v>907775</v>
      </c>
      <c r="H20" s="26">
        <v>339644</v>
      </c>
      <c r="I20" s="26">
        <v>398231</v>
      </c>
      <c r="J20" s="26">
        <v>1645650</v>
      </c>
      <c r="K20" s="26">
        <v>1655410</v>
      </c>
      <c r="L20" s="26">
        <v>1655410</v>
      </c>
      <c r="M20" s="26">
        <v>160614</v>
      </c>
      <c r="N20" s="26">
        <v>3471434</v>
      </c>
      <c r="O20" s="26">
        <v>3068120</v>
      </c>
      <c r="P20" s="26">
        <v>3137493</v>
      </c>
      <c r="Q20" s="26">
        <v>0</v>
      </c>
      <c r="R20" s="26">
        <v>6205613</v>
      </c>
      <c r="S20" s="26">
        <v>3137493</v>
      </c>
      <c r="T20" s="26">
        <v>1112659</v>
      </c>
      <c r="U20" s="26">
        <v>6567597</v>
      </c>
      <c r="V20" s="26">
        <v>10817749</v>
      </c>
      <c r="W20" s="26">
        <v>22140446</v>
      </c>
      <c r="X20" s="26">
        <v>2298181</v>
      </c>
      <c r="Y20" s="26">
        <v>19842265</v>
      </c>
      <c r="Z20" s="27">
        <v>863.39</v>
      </c>
      <c r="AA20" s="28">
        <v>2278861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409720882</v>
      </c>
      <c r="D22" s="33">
        <f>SUM(D5:D21)</f>
        <v>0</v>
      </c>
      <c r="E22" s="34">
        <f t="shared" si="0"/>
        <v>362939836</v>
      </c>
      <c r="F22" s="35">
        <f t="shared" si="0"/>
        <v>390230204</v>
      </c>
      <c r="G22" s="35">
        <f t="shared" si="0"/>
        <v>113593521</v>
      </c>
      <c r="H22" s="35">
        <f t="shared" si="0"/>
        <v>12934205</v>
      </c>
      <c r="I22" s="35">
        <f t="shared" si="0"/>
        <v>10629838</v>
      </c>
      <c r="J22" s="35">
        <f t="shared" si="0"/>
        <v>137157564</v>
      </c>
      <c r="K22" s="35">
        <f t="shared" si="0"/>
        <v>96157515</v>
      </c>
      <c r="L22" s="35">
        <f t="shared" si="0"/>
        <v>96157515</v>
      </c>
      <c r="M22" s="35">
        <f t="shared" si="0"/>
        <v>9704525</v>
      </c>
      <c r="N22" s="35">
        <f t="shared" si="0"/>
        <v>202019555</v>
      </c>
      <c r="O22" s="35">
        <f t="shared" si="0"/>
        <v>12889357</v>
      </c>
      <c r="P22" s="35">
        <f t="shared" si="0"/>
        <v>77046119</v>
      </c>
      <c r="Q22" s="35">
        <f t="shared" si="0"/>
        <v>0</v>
      </c>
      <c r="R22" s="35">
        <f t="shared" si="0"/>
        <v>89935476</v>
      </c>
      <c r="S22" s="35">
        <f t="shared" si="0"/>
        <v>75347784</v>
      </c>
      <c r="T22" s="35">
        <f t="shared" si="0"/>
        <v>11156433</v>
      </c>
      <c r="U22" s="35">
        <f t="shared" si="0"/>
        <v>53561306</v>
      </c>
      <c r="V22" s="35">
        <f t="shared" si="0"/>
        <v>140065523</v>
      </c>
      <c r="W22" s="35">
        <f t="shared" si="0"/>
        <v>569178118</v>
      </c>
      <c r="X22" s="35">
        <f t="shared" si="0"/>
        <v>362940373</v>
      </c>
      <c r="Y22" s="35">
        <f t="shared" si="0"/>
        <v>206237745</v>
      </c>
      <c r="Z22" s="36">
        <f>+IF(X22&lt;&gt;0,+(Y22/X22)*100,0)</f>
        <v>56.824139815385045</v>
      </c>
      <c r="AA22" s="33">
        <f>SUM(AA5:AA21)</f>
        <v>390230204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96797188</v>
      </c>
      <c r="D25" s="6">
        <v>0</v>
      </c>
      <c r="E25" s="7">
        <v>101035795</v>
      </c>
      <c r="F25" s="8">
        <v>99603081</v>
      </c>
      <c r="G25" s="8">
        <v>7996917</v>
      </c>
      <c r="H25" s="8">
        <v>8547568</v>
      </c>
      <c r="I25" s="8">
        <v>7814669</v>
      </c>
      <c r="J25" s="8">
        <v>24359154</v>
      </c>
      <c r="K25" s="8">
        <v>7564700</v>
      </c>
      <c r="L25" s="8">
        <v>8122653</v>
      </c>
      <c r="M25" s="8">
        <v>8334732</v>
      </c>
      <c r="N25" s="8">
        <v>24022085</v>
      </c>
      <c r="O25" s="8">
        <v>8534706</v>
      </c>
      <c r="P25" s="8">
        <v>7783263</v>
      </c>
      <c r="Q25" s="8">
        <v>0</v>
      </c>
      <c r="R25" s="8">
        <v>16317969</v>
      </c>
      <c r="S25" s="8">
        <v>8630296</v>
      </c>
      <c r="T25" s="8">
        <v>7757068</v>
      </c>
      <c r="U25" s="8">
        <v>8045302</v>
      </c>
      <c r="V25" s="8">
        <v>24432666</v>
      </c>
      <c r="W25" s="8">
        <v>89131874</v>
      </c>
      <c r="X25" s="8">
        <v>101035795</v>
      </c>
      <c r="Y25" s="8">
        <v>-11903921</v>
      </c>
      <c r="Z25" s="2">
        <v>-11.78</v>
      </c>
      <c r="AA25" s="6">
        <v>99603081</v>
      </c>
    </row>
    <row r="26" spans="1:27" ht="13.5">
      <c r="A26" s="25" t="s">
        <v>52</v>
      </c>
      <c r="B26" s="24"/>
      <c r="C26" s="6">
        <v>17836258</v>
      </c>
      <c r="D26" s="6">
        <v>0</v>
      </c>
      <c r="E26" s="7">
        <v>19092000</v>
      </c>
      <c r="F26" s="8">
        <v>18354089</v>
      </c>
      <c r="G26" s="8">
        <v>1458121</v>
      </c>
      <c r="H26" s="8">
        <v>1418235</v>
      </c>
      <c r="I26" s="8">
        <v>1488842</v>
      </c>
      <c r="J26" s="8">
        <v>4365198</v>
      </c>
      <c r="K26" s="8">
        <v>1543817</v>
      </c>
      <c r="L26" s="8">
        <v>1484542</v>
      </c>
      <c r="M26" s="8">
        <v>1469888</v>
      </c>
      <c r="N26" s="8">
        <v>4498247</v>
      </c>
      <c r="O26" s="8">
        <v>1559809</v>
      </c>
      <c r="P26" s="8">
        <v>1503287</v>
      </c>
      <c r="Q26" s="8">
        <v>0</v>
      </c>
      <c r="R26" s="8">
        <v>3063096</v>
      </c>
      <c r="S26" s="8">
        <v>1531387</v>
      </c>
      <c r="T26" s="8">
        <v>1879086</v>
      </c>
      <c r="U26" s="8">
        <v>1525325</v>
      </c>
      <c r="V26" s="8">
        <v>4935798</v>
      </c>
      <c r="W26" s="8">
        <v>16862339</v>
      </c>
      <c r="X26" s="8">
        <v>19091720</v>
      </c>
      <c r="Y26" s="8">
        <v>-2229381</v>
      </c>
      <c r="Z26" s="2">
        <v>-11.68</v>
      </c>
      <c r="AA26" s="6">
        <v>18354089</v>
      </c>
    </row>
    <row r="27" spans="1:27" ht="13.5">
      <c r="A27" s="25" t="s">
        <v>53</v>
      </c>
      <c r="B27" s="24"/>
      <c r="C27" s="6">
        <v>147185171</v>
      </c>
      <c r="D27" s="6">
        <v>0</v>
      </c>
      <c r="E27" s="7">
        <v>55997199</v>
      </c>
      <c r="F27" s="8">
        <v>55997200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55997200</v>
      </c>
      <c r="Y27" s="8">
        <v>-55997200</v>
      </c>
      <c r="Z27" s="2">
        <v>-100</v>
      </c>
      <c r="AA27" s="6">
        <v>55997200</v>
      </c>
    </row>
    <row r="28" spans="1:27" ht="13.5">
      <c r="A28" s="25" t="s">
        <v>54</v>
      </c>
      <c r="B28" s="24"/>
      <c r="C28" s="6">
        <v>130728341</v>
      </c>
      <c r="D28" s="6">
        <v>0</v>
      </c>
      <c r="E28" s="7">
        <v>174084397</v>
      </c>
      <c r="F28" s="8">
        <v>43650000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174084397</v>
      </c>
      <c r="Y28" s="8">
        <v>-174084397</v>
      </c>
      <c r="Z28" s="2">
        <v>-100</v>
      </c>
      <c r="AA28" s="6">
        <v>43650000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110950867</v>
      </c>
      <c r="D30" s="6">
        <v>0</v>
      </c>
      <c r="E30" s="7">
        <v>100000000</v>
      </c>
      <c r="F30" s="8">
        <v>62054205</v>
      </c>
      <c r="G30" s="8">
        <v>0</v>
      </c>
      <c r="H30" s="8">
        <v>11452559</v>
      </c>
      <c r="I30" s="8">
        <v>6532965</v>
      </c>
      <c r="J30" s="8">
        <v>17985524</v>
      </c>
      <c r="K30" s="8">
        <v>4293494</v>
      </c>
      <c r="L30" s="8">
        <v>4293494</v>
      </c>
      <c r="M30" s="8">
        <v>9225565</v>
      </c>
      <c r="N30" s="8">
        <v>17812553</v>
      </c>
      <c r="O30" s="8">
        <v>9485293</v>
      </c>
      <c r="P30" s="8">
        <v>0</v>
      </c>
      <c r="Q30" s="8">
        <v>0</v>
      </c>
      <c r="R30" s="8">
        <v>9485293</v>
      </c>
      <c r="S30" s="8">
        <v>4838295</v>
      </c>
      <c r="T30" s="8">
        <v>5263158</v>
      </c>
      <c r="U30" s="8">
        <v>5733238</v>
      </c>
      <c r="V30" s="8">
        <v>15834691</v>
      </c>
      <c r="W30" s="8">
        <v>61118061</v>
      </c>
      <c r="X30" s="8">
        <v>100000000</v>
      </c>
      <c r="Y30" s="8">
        <v>-38881939</v>
      </c>
      <c r="Z30" s="2">
        <v>-38.88</v>
      </c>
      <c r="AA30" s="6">
        <v>62054205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2550000</v>
      </c>
      <c r="F31" s="8">
        <v>1247022</v>
      </c>
      <c r="G31" s="8">
        <v>0</v>
      </c>
      <c r="H31" s="8">
        <v>0</v>
      </c>
      <c r="I31" s="8">
        <v>1902</v>
      </c>
      <c r="J31" s="8">
        <v>1902</v>
      </c>
      <c r="K31" s="8">
        <v>285381</v>
      </c>
      <c r="L31" s="8">
        <v>285381</v>
      </c>
      <c r="M31" s="8">
        <v>11298</v>
      </c>
      <c r="N31" s="8">
        <v>582060</v>
      </c>
      <c r="O31" s="8">
        <v>30425</v>
      </c>
      <c r="P31" s="8">
        <v>0</v>
      </c>
      <c r="Q31" s="8">
        <v>0</v>
      </c>
      <c r="R31" s="8">
        <v>30425</v>
      </c>
      <c r="S31" s="8">
        <v>364</v>
      </c>
      <c r="T31" s="8">
        <v>0</v>
      </c>
      <c r="U31" s="8">
        <v>997</v>
      </c>
      <c r="V31" s="8">
        <v>1361</v>
      </c>
      <c r="W31" s="8">
        <v>615748</v>
      </c>
      <c r="X31" s="8">
        <v>2550000</v>
      </c>
      <c r="Y31" s="8">
        <v>-1934252</v>
      </c>
      <c r="Z31" s="2">
        <v>-75.85</v>
      </c>
      <c r="AA31" s="6">
        <v>1247022</v>
      </c>
    </row>
    <row r="32" spans="1:27" ht="13.5">
      <c r="A32" s="25" t="s">
        <v>58</v>
      </c>
      <c r="B32" s="24"/>
      <c r="C32" s="6">
        <v>10084751</v>
      </c>
      <c r="D32" s="6">
        <v>0</v>
      </c>
      <c r="E32" s="7">
        <v>6300000</v>
      </c>
      <c r="F32" s="8">
        <v>6000000</v>
      </c>
      <c r="G32" s="8">
        <v>873384</v>
      </c>
      <c r="H32" s="8">
        <v>862928</v>
      </c>
      <c r="I32" s="8">
        <v>0</v>
      </c>
      <c r="J32" s="8">
        <v>1736312</v>
      </c>
      <c r="K32" s="8">
        <v>862928</v>
      </c>
      <c r="L32" s="8">
        <v>862928</v>
      </c>
      <c r="M32" s="8">
        <v>862928</v>
      </c>
      <c r="N32" s="8">
        <v>2588784</v>
      </c>
      <c r="O32" s="8">
        <v>721431</v>
      </c>
      <c r="P32" s="8">
        <v>0</v>
      </c>
      <c r="Q32" s="8">
        <v>0</v>
      </c>
      <c r="R32" s="8">
        <v>721431</v>
      </c>
      <c r="S32" s="8">
        <v>1004425</v>
      </c>
      <c r="T32" s="8">
        <v>862928</v>
      </c>
      <c r="U32" s="8">
        <v>0</v>
      </c>
      <c r="V32" s="8">
        <v>1867353</v>
      </c>
      <c r="W32" s="8">
        <v>6913880</v>
      </c>
      <c r="X32" s="8">
        <v>6300000</v>
      </c>
      <c r="Y32" s="8">
        <v>613880</v>
      </c>
      <c r="Z32" s="2">
        <v>9.74</v>
      </c>
      <c r="AA32" s="6">
        <v>6000000</v>
      </c>
    </row>
    <row r="33" spans="1:27" ht="13.5">
      <c r="A33" s="25" t="s">
        <v>59</v>
      </c>
      <c r="B33" s="24"/>
      <c r="C33" s="6">
        <v>2842000</v>
      </c>
      <c r="D33" s="6">
        <v>0</v>
      </c>
      <c r="E33" s="7">
        <v>20101000</v>
      </c>
      <c r="F33" s="8">
        <v>19224237</v>
      </c>
      <c r="G33" s="8">
        <v>1411256</v>
      </c>
      <c r="H33" s="8">
        <v>46000</v>
      </c>
      <c r="I33" s="8">
        <v>295398</v>
      </c>
      <c r="J33" s="8">
        <v>1752654</v>
      </c>
      <c r="K33" s="8">
        <v>1411555</v>
      </c>
      <c r="L33" s="8">
        <v>2281584</v>
      </c>
      <c r="M33" s="8">
        <v>305000</v>
      </c>
      <c r="N33" s="8">
        <v>3998139</v>
      </c>
      <c r="O33" s="8">
        <v>1433472</v>
      </c>
      <c r="P33" s="8">
        <v>531910</v>
      </c>
      <c r="Q33" s="8">
        <v>0</v>
      </c>
      <c r="R33" s="8">
        <v>1965382</v>
      </c>
      <c r="S33" s="8">
        <v>824315</v>
      </c>
      <c r="T33" s="8">
        <v>2863558</v>
      </c>
      <c r="U33" s="8">
        <v>2803334</v>
      </c>
      <c r="V33" s="8">
        <v>6491207</v>
      </c>
      <c r="W33" s="8">
        <v>14207382</v>
      </c>
      <c r="X33" s="8">
        <v>20100544</v>
      </c>
      <c r="Y33" s="8">
        <v>-5893162</v>
      </c>
      <c r="Z33" s="2">
        <v>-29.32</v>
      </c>
      <c r="AA33" s="6">
        <v>19224237</v>
      </c>
    </row>
    <row r="34" spans="1:27" ht="13.5">
      <c r="A34" s="25" t="s">
        <v>60</v>
      </c>
      <c r="B34" s="24"/>
      <c r="C34" s="6">
        <v>115820553</v>
      </c>
      <c r="D34" s="6">
        <v>0</v>
      </c>
      <c r="E34" s="7">
        <v>63043534</v>
      </c>
      <c r="F34" s="8">
        <v>54387449</v>
      </c>
      <c r="G34" s="8">
        <v>289561</v>
      </c>
      <c r="H34" s="8">
        <v>2181269</v>
      </c>
      <c r="I34" s="8">
        <v>11897781</v>
      </c>
      <c r="J34" s="8">
        <v>14368611</v>
      </c>
      <c r="K34" s="8">
        <v>4382629</v>
      </c>
      <c r="L34" s="8">
        <v>18055574</v>
      </c>
      <c r="M34" s="8">
        <v>2734964</v>
      </c>
      <c r="N34" s="8">
        <v>25173167</v>
      </c>
      <c r="O34" s="8">
        <v>1392933</v>
      </c>
      <c r="P34" s="8">
        <v>2740372</v>
      </c>
      <c r="Q34" s="8">
        <v>0</v>
      </c>
      <c r="R34" s="8">
        <v>4133305</v>
      </c>
      <c r="S34" s="8">
        <v>3732569</v>
      </c>
      <c r="T34" s="8">
        <v>7656989</v>
      </c>
      <c r="U34" s="8">
        <v>14501505</v>
      </c>
      <c r="V34" s="8">
        <v>25891063</v>
      </c>
      <c r="W34" s="8">
        <v>69566146</v>
      </c>
      <c r="X34" s="8">
        <v>63044058</v>
      </c>
      <c r="Y34" s="8">
        <v>6522088</v>
      </c>
      <c r="Z34" s="2">
        <v>10.35</v>
      </c>
      <c r="AA34" s="6">
        <v>54387449</v>
      </c>
    </row>
    <row r="35" spans="1:27" ht="13.5">
      <c r="A35" s="23" t="s">
        <v>61</v>
      </c>
      <c r="B35" s="29"/>
      <c r="C35" s="6">
        <v>32944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632278073</v>
      </c>
      <c r="D36" s="33">
        <f>SUM(D25:D35)</f>
        <v>0</v>
      </c>
      <c r="E36" s="34">
        <f t="shared" si="1"/>
        <v>542203925</v>
      </c>
      <c r="F36" s="35">
        <f t="shared" si="1"/>
        <v>360517283</v>
      </c>
      <c r="G36" s="35">
        <f t="shared" si="1"/>
        <v>12029239</v>
      </c>
      <c r="H36" s="35">
        <f t="shared" si="1"/>
        <v>24508559</v>
      </c>
      <c r="I36" s="35">
        <f t="shared" si="1"/>
        <v>28031557</v>
      </c>
      <c r="J36" s="35">
        <f t="shared" si="1"/>
        <v>64569355</v>
      </c>
      <c r="K36" s="35">
        <f t="shared" si="1"/>
        <v>20344504</v>
      </c>
      <c r="L36" s="35">
        <f t="shared" si="1"/>
        <v>35386156</v>
      </c>
      <c r="M36" s="35">
        <f t="shared" si="1"/>
        <v>22944375</v>
      </c>
      <c r="N36" s="35">
        <f t="shared" si="1"/>
        <v>78675035</v>
      </c>
      <c r="O36" s="35">
        <f t="shared" si="1"/>
        <v>23158069</v>
      </c>
      <c r="P36" s="35">
        <f t="shared" si="1"/>
        <v>12558832</v>
      </c>
      <c r="Q36" s="35">
        <f t="shared" si="1"/>
        <v>0</v>
      </c>
      <c r="R36" s="35">
        <f t="shared" si="1"/>
        <v>35716901</v>
      </c>
      <c r="S36" s="35">
        <f t="shared" si="1"/>
        <v>20561651</v>
      </c>
      <c r="T36" s="35">
        <f t="shared" si="1"/>
        <v>26282787</v>
      </c>
      <c r="U36" s="35">
        <f t="shared" si="1"/>
        <v>32609701</v>
      </c>
      <c r="V36" s="35">
        <f t="shared" si="1"/>
        <v>79454139</v>
      </c>
      <c r="W36" s="35">
        <f t="shared" si="1"/>
        <v>258415430</v>
      </c>
      <c r="X36" s="35">
        <f t="shared" si="1"/>
        <v>542203714</v>
      </c>
      <c r="Y36" s="35">
        <f t="shared" si="1"/>
        <v>-283788284</v>
      </c>
      <c r="Z36" s="36">
        <f>+IF(X36&lt;&gt;0,+(Y36/X36)*100,0)</f>
        <v>-52.33978976396314</v>
      </c>
      <c r="AA36" s="33">
        <f>SUM(AA25:AA35)</f>
        <v>360517283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-222557191</v>
      </c>
      <c r="D38" s="46">
        <f>+D22-D36</f>
        <v>0</v>
      </c>
      <c r="E38" s="47">
        <f t="shared" si="2"/>
        <v>-179264089</v>
      </c>
      <c r="F38" s="48">
        <f t="shared" si="2"/>
        <v>29712921</v>
      </c>
      <c r="G38" s="48">
        <f t="shared" si="2"/>
        <v>101564282</v>
      </c>
      <c r="H38" s="48">
        <f t="shared" si="2"/>
        <v>-11574354</v>
      </c>
      <c r="I38" s="48">
        <f t="shared" si="2"/>
        <v>-17401719</v>
      </c>
      <c r="J38" s="48">
        <f t="shared" si="2"/>
        <v>72588209</v>
      </c>
      <c r="K38" s="48">
        <f t="shared" si="2"/>
        <v>75813011</v>
      </c>
      <c r="L38" s="48">
        <f t="shared" si="2"/>
        <v>60771359</v>
      </c>
      <c r="M38" s="48">
        <f t="shared" si="2"/>
        <v>-13239850</v>
      </c>
      <c r="N38" s="48">
        <f t="shared" si="2"/>
        <v>123344520</v>
      </c>
      <c r="O38" s="48">
        <f t="shared" si="2"/>
        <v>-10268712</v>
      </c>
      <c r="P38" s="48">
        <f t="shared" si="2"/>
        <v>64487287</v>
      </c>
      <c r="Q38" s="48">
        <f t="shared" si="2"/>
        <v>0</v>
      </c>
      <c r="R38" s="48">
        <f t="shared" si="2"/>
        <v>54218575</v>
      </c>
      <c r="S38" s="48">
        <f t="shared" si="2"/>
        <v>54786133</v>
      </c>
      <c r="T38" s="48">
        <f t="shared" si="2"/>
        <v>-15126354</v>
      </c>
      <c r="U38" s="48">
        <f t="shared" si="2"/>
        <v>20951605</v>
      </c>
      <c r="V38" s="48">
        <f t="shared" si="2"/>
        <v>60611384</v>
      </c>
      <c r="W38" s="48">
        <f t="shared" si="2"/>
        <v>310762688</v>
      </c>
      <c r="X38" s="48">
        <f>IF(F22=F36,0,X22-X36)</f>
        <v>-179263341</v>
      </c>
      <c r="Y38" s="48">
        <f t="shared" si="2"/>
        <v>490026029</v>
      </c>
      <c r="Z38" s="49">
        <f>+IF(X38&lt;&gt;0,+(Y38/X38)*100,0)</f>
        <v>-273.355403434102</v>
      </c>
      <c r="AA38" s="46">
        <f>+AA22-AA36</f>
        <v>29712921</v>
      </c>
    </row>
    <row r="39" spans="1:27" ht="13.5">
      <c r="A39" s="23" t="s">
        <v>64</v>
      </c>
      <c r="B39" s="29"/>
      <c r="C39" s="6">
        <v>90210744</v>
      </c>
      <c r="D39" s="6">
        <v>0</v>
      </c>
      <c r="E39" s="7">
        <v>110820000</v>
      </c>
      <c r="F39" s="8">
        <v>111340503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110819750</v>
      </c>
      <c r="Y39" s="8">
        <v>-110819750</v>
      </c>
      <c r="Z39" s="2">
        <v>-100</v>
      </c>
      <c r="AA39" s="6">
        <v>111340503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-132346447</v>
      </c>
      <c r="D42" s="55">
        <f>SUM(D38:D41)</f>
        <v>0</v>
      </c>
      <c r="E42" s="56">
        <f t="shared" si="3"/>
        <v>-68444089</v>
      </c>
      <c r="F42" s="57">
        <f t="shared" si="3"/>
        <v>141053424</v>
      </c>
      <c r="G42" s="57">
        <f t="shared" si="3"/>
        <v>101564282</v>
      </c>
      <c r="H42" s="57">
        <f t="shared" si="3"/>
        <v>-11574354</v>
      </c>
      <c r="I42" s="57">
        <f t="shared" si="3"/>
        <v>-17401719</v>
      </c>
      <c r="J42" s="57">
        <f t="shared" si="3"/>
        <v>72588209</v>
      </c>
      <c r="K42" s="57">
        <f t="shared" si="3"/>
        <v>75813011</v>
      </c>
      <c r="L42" s="57">
        <f t="shared" si="3"/>
        <v>60771359</v>
      </c>
      <c r="M42" s="57">
        <f t="shared" si="3"/>
        <v>-13239850</v>
      </c>
      <c r="N42" s="57">
        <f t="shared" si="3"/>
        <v>123344520</v>
      </c>
      <c r="O42" s="57">
        <f t="shared" si="3"/>
        <v>-10268712</v>
      </c>
      <c r="P42" s="57">
        <f t="shared" si="3"/>
        <v>64487287</v>
      </c>
      <c r="Q42" s="57">
        <f t="shared" si="3"/>
        <v>0</v>
      </c>
      <c r="R42" s="57">
        <f t="shared" si="3"/>
        <v>54218575</v>
      </c>
      <c r="S42" s="57">
        <f t="shared" si="3"/>
        <v>54786133</v>
      </c>
      <c r="T42" s="57">
        <f t="shared" si="3"/>
        <v>-15126354</v>
      </c>
      <c r="U42" s="57">
        <f t="shared" si="3"/>
        <v>20951605</v>
      </c>
      <c r="V42" s="57">
        <f t="shared" si="3"/>
        <v>60611384</v>
      </c>
      <c r="W42" s="57">
        <f t="shared" si="3"/>
        <v>310762688</v>
      </c>
      <c r="X42" s="57">
        <f t="shared" si="3"/>
        <v>-68443591</v>
      </c>
      <c r="Y42" s="57">
        <f t="shared" si="3"/>
        <v>379206279</v>
      </c>
      <c r="Z42" s="58">
        <f>+IF(X42&lt;&gt;0,+(Y42/X42)*100,0)</f>
        <v>-554.042056326355</v>
      </c>
      <c r="AA42" s="55">
        <f>SUM(AA38:AA41)</f>
        <v>141053424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-132346447</v>
      </c>
      <c r="D44" s="63">
        <f>+D42-D43</f>
        <v>0</v>
      </c>
      <c r="E44" s="64">
        <f t="shared" si="4"/>
        <v>-68444089</v>
      </c>
      <c r="F44" s="65">
        <f t="shared" si="4"/>
        <v>141053424</v>
      </c>
      <c r="G44" s="65">
        <f t="shared" si="4"/>
        <v>101564282</v>
      </c>
      <c r="H44" s="65">
        <f t="shared" si="4"/>
        <v>-11574354</v>
      </c>
      <c r="I44" s="65">
        <f t="shared" si="4"/>
        <v>-17401719</v>
      </c>
      <c r="J44" s="65">
        <f t="shared" si="4"/>
        <v>72588209</v>
      </c>
      <c r="K44" s="65">
        <f t="shared" si="4"/>
        <v>75813011</v>
      </c>
      <c r="L44" s="65">
        <f t="shared" si="4"/>
        <v>60771359</v>
      </c>
      <c r="M44" s="65">
        <f t="shared" si="4"/>
        <v>-13239850</v>
      </c>
      <c r="N44" s="65">
        <f t="shared" si="4"/>
        <v>123344520</v>
      </c>
      <c r="O44" s="65">
        <f t="shared" si="4"/>
        <v>-10268712</v>
      </c>
      <c r="P44" s="65">
        <f t="shared" si="4"/>
        <v>64487287</v>
      </c>
      <c r="Q44" s="65">
        <f t="shared" si="4"/>
        <v>0</v>
      </c>
      <c r="R44" s="65">
        <f t="shared" si="4"/>
        <v>54218575</v>
      </c>
      <c r="S44" s="65">
        <f t="shared" si="4"/>
        <v>54786133</v>
      </c>
      <c r="T44" s="65">
        <f t="shared" si="4"/>
        <v>-15126354</v>
      </c>
      <c r="U44" s="65">
        <f t="shared" si="4"/>
        <v>20951605</v>
      </c>
      <c r="V44" s="65">
        <f t="shared" si="4"/>
        <v>60611384</v>
      </c>
      <c r="W44" s="65">
        <f t="shared" si="4"/>
        <v>310762688</v>
      </c>
      <c r="X44" s="65">
        <f t="shared" si="4"/>
        <v>-68443591</v>
      </c>
      <c r="Y44" s="65">
        <f t="shared" si="4"/>
        <v>379206279</v>
      </c>
      <c r="Z44" s="66">
        <f>+IF(X44&lt;&gt;0,+(Y44/X44)*100,0)</f>
        <v>-554.042056326355</v>
      </c>
      <c r="AA44" s="63">
        <f>+AA42-AA43</f>
        <v>141053424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-132346447</v>
      </c>
      <c r="D46" s="55">
        <f>SUM(D44:D45)</f>
        <v>0</v>
      </c>
      <c r="E46" s="56">
        <f t="shared" si="5"/>
        <v>-68444089</v>
      </c>
      <c r="F46" s="57">
        <f t="shared" si="5"/>
        <v>141053424</v>
      </c>
      <c r="G46" s="57">
        <f t="shared" si="5"/>
        <v>101564282</v>
      </c>
      <c r="H46" s="57">
        <f t="shared" si="5"/>
        <v>-11574354</v>
      </c>
      <c r="I46" s="57">
        <f t="shared" si="5"/>
        <v>-17401719</v>
      </c>
      <c r="J46" s="57">
        <f t="shared" si="5"/>
        <v>72588209</v>
      </c>
      <c r="K46" s="57">
        <f t="shared" si="5"/>
        <v>75813011</v>
      </c>
      <c r="L46" s="57">
        <f t="shared" si="5"/>
        <v>60771359</v>
      </c>
      <c r="M46" s="57">
        <f t="shared" si="5"/>
        <v>-13239850</v>
      </c>
      <c r="N46" s="57">
        <f t="shared" si="5"/>
        <v>123344520</v>
      </c>
      <c r="O46" s="57">
        <f t="shared" si="5"/>
        <v>-10268712</v>
      </c>
      <c r="P46" s="57">
        <f t="shared" si="5"/>
        <v>64487287</v>
      </c>
      <c r="Q46" s="57">
        <f t="shared" si="5"/>
        <v>0</v>
      </c>
      <c r="R46" s="57">
        <f t="shared" si="5"/>
        <v>54218575</v>
      </c>
      <c r="S46" s="57">
        <f t="shared" si="5"/>
        <v>54786133</v>
      </c>
      <c r="T46" s="57">
        <f t="shared" si="5"/>
        <v>-15126354</v>
      </c>
      <c r="U46" s="57">
        <f t="shared" si="5"/>
        <v>20951605</v>
      </c>
      <c r="V46" s="57">
        <f t="shared" si="5"/>
        <v>60611384</v>
      </c>
      <c r="W46" s="57">
        <f t="shared" si="5"/>
        <v>310762688</v>
      </c>
      <c r="X46" s="57">
        <f t="shared" si="5"/>
        <v>-68443591</v>
      </c>
      <c r="Y46" s="57">
        <f t="shared" si="5"/>
        <v>379206279</v>
      </c>
      <c r="Z46" s="58">
        <f>+IF(X46&lt;&gt;0,+(Y46/X46)*100,0)</f>
        <v>-554.042056326355</v>
      </c>
      <c r="AA46" s="55">
        <f>SUM(AA44:AA45)</f>
        <v>141053424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-132346447</v>
      </c>
      <c r="D48" s="71">
        <f>SUM(D46:D47)</f>
        <v>0</v>
      </c>
      <c r="E48" s="72">
        <f t="shared" si="6"/>
        <v>-68444089</v>
      </c>
      <c r="F48" s="73">
        <f t="shared" si="6"/>
        <v>141053424</v>
      </c>
      <c r="G48" s="73">
        <f t="shared" si="6"/>
        <v>101564282</v>
      </c>
      <c r="H48" s="74">
        <f t="shared" si="6"/>
        <v>-11574354</v>
      </c>
      <c r="I48" s="74">
        <f t="shared" si="6"/>
        <v>-17401719</v>
      </c>
      <c r="J48" s="74">
        <f t="shared" si="6"/>
        <v>72588209</v>
      </c>
      <c r="K48" s="74">
        <f t="shared" si="6"/>
        <v>75813011</v>
      </c>
      <c r="L48" s="74">
        <f t="shared" si="6"/>
        <v>60771359</v>
      </c>
      <c r="M48" s="73">
        <f t="shared" si="6"/>
        <v>-13239850</v>
      </c>
      <c r="N48" s="73">
        <f t="shared" si="6"/>
        <v>123344520</v>
      </c>
      <c r="O48" s="74">
        <f t="shared" si="6"/>
        <v>-10268712</v>
      </c>
      <c r="P48" s="74">
        <f t="shared" si="6"/>
        <v>64487287</v>
      </c>
      <c r="Q48" s="74">
        <f t="shared" si="6"/>
        <v>0</v>
      </c>
      <c r="R48" s="74">
        <f t="shared" si="6"/>
        <v>54218575</v>
      </c>
      <c r="S48" s="74">
        <f t="shared" si="6"/>
        <v>54786133</v>
      </c>
      <c r="T48" s="73">
        <f t="shared" si="6"/>
        <v>-15126354</v>
      </c>
      <c r="U48" s="73">
        <f t="shared" si="6"/>
        <v>20951605</v>
      </c>
      <c r="V48" s="74">
        <f t="shared" si="6"/>
        <v>60611384</v>
      </c>
      <c r="W48" s="74">
        <f t="shared" si="6"/>
        <v>310762688</v>
      </c>
      <c r="X48" s="74">
        <f t="shared" si="6"/>
        <v>-68443591</v>
      </c>
      <c r="Y48" s="74">
        <f t="shared" si="6"/>
        <v>379206279</v>
      </c>
      <c r="Z48" s="75">
        <f>+IF(X48&lt;&gt;0,+(Y48/X48)*100,0)</f>
        <v>-554.042056326355</v>
      </c>
      <c r="AA48" s="76">
        <f>SUM(AA46:AA47)</f>
        <v>141053424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22306340</v>
      </c>
      <c r="D5" s="6">
        <v>0</v>
      </c>
      <c r="E5" s="7">
        <v>17362016</v>
      </c>
      <c r="F5" s="8">
        <v>17362016</v>
      </c>
      <c r="G5" s="8">
        <v>2428800</v>
      </c>
      <c r="H5" s="8">
        <v>0</v>
      </c>
      <c r="I5" s="8">
        <v>2251569</v>
      </c>
      <c r="J5" s="8">
        <v>4680369</v>
      </c>
      <c r="K5" s="8">
        <v>2218048</v>
      </c>
      <c r="L5" s="8">
        <v>2231697</v>
      </c>
      <c r="M5" s="8">
        <v>1597971</v>
      </c>
      <c r="N5" s="8">
        <v>6047716</v>
      </c>
      <c r="O5" s="8">
        <v>1722525</v>
      </c>
      <c r="P5" s="8">
        <v>1793147</v>
      </c>
      <c r="Q5" s="8">
        <v>58501</v>
      </c>
      <c r="R5" s="8">
        <v>3574173</v>
      </c>
      <c r="S5" s="8">
        <v>1622217</v>
      </c>
      <c r="T5" s="8">
        <v>1750340</v>
      </c>
      <c r="U5" s="8">
        <v>1747978</v>
      </c>
      <c r="V5" s="8">
        <v>5120535</v>
      </c>
      <c r="W5" s="8">
        <v>19422793</v>
      </c>
      <c r="X5" s="8">
        <v>17362016</v>
      </c>
      <c r="Y5" s="8">
        <v>2060777</v>
      </c>
      <c r="Z5" s="2">
        <v>11.87</v>
      </c>
      <c r="AA5" s="6">
        <v>17362016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65908127</v>
      </c>
      <c r="D7" s="6">
        <v>0</v>
      </c>
      <c r="E7" s="7">
        <v>78772006</v>
      </c>
      <c r="F7" s="8">
        <v>78772006</v>
      </c>
      <c r="G7" s="8">
        <v>6654560</v>
      </c>
      <c r="H7" s="8">
        <v>6282241</v>
      </c>
      <c r="I7" s="8">
        <v>6165268</v>
      </c>
      <c r="J7" s="8">
        <v>19102069</v>
      </c>
      <c r="K7" s="8">
        <v>4843282</v>
      </c>
      <c r="L7" s="8">
        <v>5737221</v>
      </c>
      <c r="M7" s="8">
        <v>6073770</v>
      </c>
      <c r="N7" s="8">
        <v>16654273</v>
      </c>
      <c r="O7" s="8">
        <v>5514184</v>
      </c>
      <c r="P7" s="8">
        <v>5481670</v>
      </c>
      <c r="Q7" s="8">
        <v>5815937</v>
      </c>
      <c r="R7" s="8">
        <v>16811791</v>
      </c>
      <c r="S7" s="8">
        <v>5957002</v>
      </c>
      <c r="T7" s="8">
        <v>5232406</v>
      </c>
      <c r="U7" s="8">
        <v>6442041</v>
      </c>
      <c r="V7" s="8">
        <v>17631449</v>
      </c>
      <c r="W7" s="8">
        <v>70199582</v>
      </c>
      <c r="X7" s="8">
        <v>78772008</v>
      </c>
      <c r="Y7" s="8">
        <v>-8572426</v>
      </c>
      <c r="Z7" s="2">
        <v>-10.88</v>
      </c>
      <c r="AA7" s="6">
        <v>78772006</v>
      </c>
    </row>
    <row r="8" spans="1:27" ht="13.5">
      <c r="A8" s="25" t="s">
        <v>35</v>
      </c>
      <c r="B8" s="24"/>
      <c r="C8" s="6">
        <v>21035902</v>
      </c>
      <c r="D8" s="6">
        <v>0</v>
      </c>
      <c r="E8" s="7">
        <v>29931182</v>
      </c>
      <c r="F8" s="8">
        <v>29931182</v>
      </c>
      <c r="G8" s="8">
        <v>5027891</v>
      </c>
      <c r="H8" s="8">
        <v>0</v>
      </c>
      <c r="I8" s="8">
        <v>1788995</v>
      </c>
      <c r="J8" s="8">
        <v>6816886</v>
      </c>
      <c r="K8" s="8">
        <v>2273846</v>
      </c>
      <c r="L8" s="8">
        <v>2321390</v>
      </c>
      <c r="M8" s="8">
        <v>1669736</v>
      </c>
      <c r="N8" s="8">
        <v>6264972</v>
      </c>
      <c r="O8" s="8">
        <v>2245306</v>
      </c>
      <c r="P8" s="8">
        <v>1287799</v>
      </c>
      <c r="Q8" s="8">
        <v>168142</v>
      </c>
      <c r="R8" s="8">
        <v>3701247</v>
      </c>
      <c r="S8" s="8">
        <v>4309422</v>
      </c>
      <c r="T8" s="8">
        <v>1618809</v>
      </c>
      <c r="U8" s="8">
        <v>5087419</v>
      </c>
      <c r="V8" s="8">
        <v>11015650</v>
      </c>
      <c r="W8" s="8">
        <v>27798755</v>
      </c>
      <c r="X8" s="8">
        <v>29931180</v>
      </c>
      <c r="Y8" s="8">
        <v>-2132425</v>
      </c>
      <c r="Z8" s="2">
        <v>-7.12</v>
      </c>
      <c r="AA8" s="6">
        <v>29931182</v>
      </c>
    </row>
    <row r="9" spans="1:27" ht="13.5">
      <c r="A9" s="25" t="s">
        <v>36</v>
      </c>
      <c r="B9" s="24"/>
      <c r="C9" s="6">
        <v>17145452</v>
      </c>
      <c r="D9" s="6">
        <v>0</v>
      </c>
      <c r="E9" s="7">
        <v>5972712</v>
      </c>
      <c r="F9" s="8">
        <v>5972712</v>
      </c>
      <c r="G9" s="8">
        <v>497618</v>
      </c>
      <c r="H9" s="8">
        <v>489748</v>
      </c>
      <c r="I9" s="8">
        <v>489754</v>
      </c>
      <c r="J9" s="8">
        <v>1477120</v>
      </c>
      <c r="K9" s="8">
        <v>488253</v>
      </c>
      <c r="L9" s="8">
        <v>487860</v>
      </c>
      <c r="M9" s="8">
        <v>485723</v>
      </c>
      <c r="N9" s="8">
        <v>1461836</v>
      </c>
      <c r="O9" s="8">
        <v>476391</v>
      </c>
      <c r="P9" s="8">
        <v>496845</v>
      </c>
      <c r="Q9" s="8">
        <v>486120</v>
      </c>
      <c r="R9" s="8">
        <v>1459356</v>
      </c>
      <c r="S9" s="8">
        <v>483852</v>
      </c>
      <c r="T9" s="8">
        <v>345932</v>
      </c>
      <c r="U9" s="8">
        <v>485701</v>
      </c>
      <c r="V9" s="8">
        <v>1315485</v>
      </c>
      <c r="W9" s="8">
        <v>5713797</v>
      </c>
      <c r="X9" s="8">
        <v>5972712</v>
      </c>
      <c r="Y9" s="8">
        <v>-258915</v>
      </c>
      <c r="Z9" s="2">
        <v>-4.33</v>
      </c>
      <c r="AA9" s="6">
        <v>5972712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12396998</v>
      </c>
      <c r="F10" s="26">
        <v>12396998</v>
      </c>
      <c r="G10" s="26">
        <v>1042794</v>
      </c>
      <c r="H10" s="26">
        <v>1055406</v>
      </c>
      <c r="I10" s="26">
        <v>1060568</v>
      </c>
      <c r="J10" s="26">
        <v>3158768</v>
      </c>
      <c r="K10" s="26">
        <v>962601</v>
      </c>
      <c r="L10" s="26">
        <v>1058106</v>
      </c>
      <c r="M10" s="26">
        <v>1061421</v>
      </c>
      <c r="N10" s="26">
        <v>3082128</v>
      </c>
      <c r="O10" s="26">
        <v>1060799</v>
      </c>
      <c r="P10" s="26">
        <v>1061800</v>
      </c>
      <c r="Q10" s="26">
        <v>1057600</v>
      </c>
      <c r="R10" s="26">
        <v>3180199</v>
      </c>
      <c r="S10" s="26">
        <v>1064270</v>
      </c>
      <c r="T10" s="26">
        <v>1067443</v>
      </c>
      <c r="U10" s="26">
        <v>1059982</v>
      </c>
      <c r="V10" s="26">
        <v>3191695</v>
      </c>
      <c r="W10" s="26">
        <v>12612790</v>
      </c>
      <c r="X10" s="26">
        <v>12396996</v>
      </c>
      <c r="Y10" s="26">
        <v>215794</v>
      </c>
      <c r="Z10" s="27">
        <v>1.74</v>
      </c>
      <c r="AA10" s="28">
        <v>12396998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535811</v>
      </c>
      <c r="D12" s="6">
        <v>0</v>
      </c>
      <c r="E12" s="7">
        <v>1092412</v>
      </c>
      <c r="F12" s="8">
        <v>1092412</v>
      </c>
      <c r="G12" s="8">
        <v>46162</v>
      </c>
      <c r="H12" s="8">
        <v>62558</v>
      </c>
      <c r="I12" s="8">
        <v>39756</v>
      </c>
      <c r="J12" s="8">
        <v>148476</v>
      </c>
      <c r="K12" s="8">
        <v>42251</v>
      </c>
      <c r="L12" s="8">
        <v>244815</v>
      </c>
      <c r="M12" s="8">
        <v>45848</v>
      </c>
      <c r="N12" s="8">
        <v>332914</v>
      </c>
      <c r="O12" s="8">
        <v>50488</v>
      </c>
      <c r="P12" s="8">
        <v>44721</v>
      </c>
      <c r="Q12" s="8">
        <v>37470</v>
      </c>
      <c r="R12" s="8">
        <v>132679</v>
      </c>
      <c r="S12" s="8">
        <v>60210</v>
      </c>
      <c r="T12" s="8">
        <v>39262</v>
      </c>
      <c r="U12" s="8">
        <v>125259</v>
      </c>
      <c r="V12" s="8">
        <v>224731</v>
      </c>
      <c r="W12" s="8">
        <v>838800</v>
      </c>
      <c r="X12" s="8">
        <v>1092240</v>
      </c>
      <c r="Y12" s="8">
        <v>-253440</v>
      </c>
      <c r="Z12" s="2">
        <v>-23.2</v>
      </c>
      <c r="AA12" s="6">
        <v>1092412</v>
      </c>
    </row>
    <row r="13" spans="1:27" ht="13.5">
      <c r="A13" s="23" t="s">
        <v>40</v>
      </c>
      <c r="B13" s="29"/>
      <c r="C13" s="6">
        <v>509136</v>
      </c>
      <c r="D13" s="6">
        <v>0</v>
      </c>
      <c r="E13" s="7">
        <v>350000</v>
      </c>
      <c r="F13" s="8">
        <v>350000</v>
      </c>
      <c r="G13" s="8">
        <v>24852</v>
      </c>
      <c r="H13" s="8">
        <v>29551</v>
      </c>
      <c r="I13" s="8">
        <v>69501</v>
      </c>
      <c r="J13" s="8">
        <v>123904</v>
      </c>
      <c r="K13" s="8">
        <v>78403</v>
      </c>
      <c r="L13" s="8">
        <v>20228</v>
      </c>
      <c r="M13" s="8">
        <v>201876</v>
      </c>
      <c r="N13" s="8">
        <v>300507</v>
      </c>
      <c r="O13" s="8">
        <v>256592</v>
      </c>
      <c r="P13" s="8">
        <v>11703</v>
      </c>
      <c r="Q13" s="8">
        <v>-7126</v>
      </c>
      <c r="R13" s="8">
        <v>261169</v>
      </c>
      <c r="S13" s="8">
        <v>77565</v>
      </c>
      <c r="T13" s="8">
        <v>148261</v>
      </c>
      <c r="U13" s="8">
        <v>182813</v>
      </c>
      <c r="V13" s="8">
        <v>408639</v>
      </c>
      <c r="W13" s="8">
        <v>1094219</v>
      </c>
      <c r="X13" s="8">
        <v>350004</v>
      </c>
      <c r="Y13" s="8">
        <v>744215</v>
      </c>
      <c r="Z13" s="2">
        <v>212.63</v>
      </c>
      <c r="AA13" s="6">
        <v>350000</v>
      </c>
    </row>
    <row r="14" spans="1:27" ht="13.5">
      <c r="A14" s="23" t="s">
        <v>41</v>
      </c>
      <c r="B14" s="29"/>
      <c r="C14" s="6">
        <v>4648416</v>
      </c>
      <c r="D14" s="6">
        <v>0</v>
      </c>
      <c r="E14" s="7">
        <v>2000000</v>
      </c>
      <c r="F14" s="8">
        <v>2000000</v>
      </c>
      <c r="G14" s="8">
        <v>494826</v>
      </c>
      <c r="H14" s="8">
        <v>521667</v>
      </c>
      <c r="I14" s="8">
        <v>492229</v>
      </c>
      <c r="J14" s="8">
        <v>1508722</v>
      </c>
      <c r="K14" s="8">
        <v>435550</v>
      </c>
      <c r="L14" s="8">
        <v>496108</v>
      </c>
      <c r="M14" s="8">
        <v>509190</v>
      </c>
      <c r="N14" s="8">
        <v>1440848</v>
      </c>
      <c r="O14" s="8">
        <v>535034</v>
      </c>
      <c r="P14" s="8">
        <v>431774</v>
      </c>
      <c r="Q14" s="8">
        <v>462216</v>
      </c>
      <c r="R14" s="8">
        <v>1429024</v>
      </c>
      <c r="S14" s="8">
        <v>492240</v>
      </c>
      <c r="T14" s="8">
        <v>452682</v>
      </c>
      <c r="U14" s="8">
        <v>416357</v>
      </c>
      <c r="V14" s="8">
        <v>1361279</v>
      </c>
      <c r="W14" s="8">
        <v>5739873</v>
      </c>
      <c r="X14" s="8">
        <v>2000004</v>
      </c>
      <c r="Y14" s="8">
        <v>3739869</v>
      </c>
      <c r="Z14" s="2">
        <v>186.99</v>
      </c>
      <c r="AA14" s="6">
        <v>2000000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732750</v>
      </c>
      <c r="D16" s="6">
        <v>0</v>
      </c>
      <c r="E16" s="7">
        <v>252977</v>
      </c>
      <c r="F16" s="8">
        <v>252977</v>
      </c>
      <c r="G16" s="8">
        <v>6000</v>
      </c>
      <c r="H16" s="8">
        <v>7630</v>
      </c>
      <c r="I16" s="8">
        <v>12375</v>
      </c>
      <c r="J16" s="8">
        <v>26005</v>
      </c>
      <c r="K16" s="8">
        <v>4900</v>
      </c>
      <c r="L16" s="8">
        <v>13075</v>
      </c>
      <c r="M16" s="8">
        <v>2700</v>
      </c>
      <c r="N16" s="8">
        <v>20675</v>
      </c>
      <c r="O16" s="8">
        <v>46650</v>
      </c>
      <c r="P16" s="8">
        <v>3400</v>
      </c>
      <c r="Q16" s="8">
        <v>6350</v>
      </c>
      <c r="R16" s="8">
        <v>56400</v>
      </c>
      <c r="S16" s="8">
        <v>7250</v>
      </c>
      <c r="T16" s="8">
        <v>5150</v>
      </c>
      <c r="U16" s="8">
        <v>4250</v>
      </c>
      <c r="V16" s="8">
        <v>16650</v>
      </c>
      <c r="W16" s="8">
        <v>119730</v>
      </c>
      <c r="X16" s="8">
        <v>252972</v>
      </c>
      <c r="Y16" s="8">
        <v>-133242</v>
      </c>
      <c r="Z16" s="2">
        <v>-52.67</v>
      </c>
      <c r="AA16" s="6">
        <v>252977</v>
      </c>
    </row>
    <row r="17" spans="1:27" ht="13.5">
      <c r="A17" s="23" t="s">
        <v>44</v>
      </c>
      <c r="B17" s="29"/>
      <c r="C17" s="6">
        <v>2728658</v>
      </c>
      <c r="D17" s="6">
        <v>0</v>
      </c>
      <c r="E17" s="7">
        <v>12545</v>
      </c>
      <c r="F17" s="8">
        <v>12545</v>
      </c>
      <c r="G17" s="8">
        <v>244</v>
      </c>
      <c r="H17" s="8">
        <v>401</v>
      </c>
      <c r="I17" s="8">
        <v>489</v>
      </c>
      <c r="J17" s="8">
        <v>1134</v>
      </c>
      <c r="K17" s="8">
        <v>595</v>
      </c>
      <c r="L17" s="8">
        <v>211</v>
      </c>
      <c r="M17" s="8">
        <v>828</v>
      </c>
      <c r="N17" s="8">
        <v>1634</v>
      </c>
      <c r="O17" s="8">
        <v>137</v>
      </c>
      <c r="P17" s="8">
        <v>73</v>
      </c>
      <c r="Q17" s="8">
        <v>861</v>
      </c>
      <c r="R17" s="8">
        <v>1071</v>
      </c>
      <c r="S17" s="8">
        <v>407</v>
      </c>
      <c r="T17" s="8">
        <v>37580</v>
      </c>
      <c r="U17" s="8">
        <v>143743</v>
      </c>
      <c r="V17" s="8">
        <v>181730</v>
      </c>
      <c r="W17" s="8">
        <v>185569</v>
      </c>
      <c r="X17" s="8">
        <v>12540</v>
      </c>
      <c r="Y17" s="8">
        <v>173029</v>
      </c>
      <c r="Z17" s="2">
        <v>1379.82</v>
      </c>
      <c r="AA17" s="6">
        <v>12545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2818129</v>
      </c>
      <c r="F18" s="8">
        <v>2818129</v>
      </c>
      <c r="G18" s="8">
        <v>0</v>
      </c>
      <c r="H18" s="8">
        <v>0</v>
      </c>
      <c r="I18" s="8">
        <v>0</v>
      </c>
      <c r="J18" s="8">
        <v>0</v>
      </c>
      <c r="K18" s="8">
        <v>761999</v>
      </c>
      <c r="L18" s="8">
        <v>0</v>
      </c>
      <c r="M18" s="8">
        <v>665903</v>
      </c>
      <c r="N18" s="8">
        <v>1427902</v>
      </c>
      <c r="O18" s="8">
        <v>0</v>
      </c>
      <c r="P18" s="8">
        <v>0</v>
      </c>
      <c r="Q18" s="8">
        <v>475765</v>
      </c>
      <c r="R18" s="8">
        <v>475765</v>
      </c>
      <c r="S18" s="8">
        <v>473098</v>
      </c>
      <c r="T18" s="8">
        <v>0</v>
      </c>
      <c r="U18" s="8">
        <v>118749</v>
      </c>
      <c r="V18" s="8">
        <v>591847</v>
      </c>
      <c r="W18" s="8">
        <v>2495514</v>
      </c>
      <c r="X18" s="8">
        <v>2818128</v>
      </c>
      <c r="Y18" s="8">
        <v>-322614</v>
      </c>
      <c r="Z18" s="2">
        <v>-11.45</v>
      </c>
      <c r="AA18" s="6">
        <v>2818129</v>
      </c>
    </row>
    <row r="19" spans="1:27" ht="13.5">
      <c r="A19" s="23" t="s">
        <v>46</v>
      </c>
      <c r="B19" s="29"/>
      <c r="C19" s="6">
        <v>52417019</v>
      </c>
      <c r="D19" s="6">
        <v>0</v>
      </c>
      <c r="E19" s="7">
        <v>64208200</v>
      </c>
      <c r="F19" s="8">
        <v>64208200</v>
      </c>
      <c r="G19" s="8">
        <v>23084000</v>
      </c>
      <c r="H19" s="8">
        <v>0</v>
      </c>
      <c r="I19" s="8">
        <v>0</v>
      </c>
      <c r="J19" s="8">
        <v>23084000</v>
      </c>
      <c r="K19" s="8">
        <v>0</v>
      </c>
      <c r="L19" s="8">
        <v>19439300</v>
      </c>
      <c r="M19" s="8">
        <v>0</v>
      </c>
      <c r="N19" s="8">
        <v>19439300</v>
      </c>
      <c r="O19" s="8">
        <v>0</v>
      </c>
      <c r="P19" s="8">
        <v>0</v>
      </c>
      <c r="Q19" s="8">
        <v>1099863</v>
      </c>
      <c r="R19" s="8">
        <v>1099863</v>
      </c>
      <c r="S19" s="8">
        <v>0</v>
      </c>
      <c r="T19" s="8">
        <v>0</v>
      </c>
      <c r="U19" s="8">
        <v>15795000</v>
      </c>
      <c r="V19" s="8">
        <v>15795000</v>
      </c>
      <c r="W19" s="8">
        <v>59418163</v>
      </c>
      <c r="X19" s="8">
        <v>64208200</v>
      </c>
      <c r="Y19" s="8">
        <v>-4790037</v>
      </c>
      <c r="Z19" s="2">
        <v>-7.46</v>
      </c>
      <c r="AA19" s="6">
        <v>64208200</v>
      </c>
    </row>
    <row r="20" spans="1:27" ht="13.5">
      <c r="A20" s="23" t="s">
        <v>47</v>
      </c>
      <c r="B20" s="29"/>
      <c r="C20" s="6">
        <v>6916008</v>
      </c>
      <c r="D20" s="6">
        <v>0</v>
      </c>
      <c r="E20" s="7">
        <v>5819205</v>
      </c>
      <c r="F20" s="26">
        <v>5819205</v>
      </c>
      <c r="G20" s="26">
        <v>318461</v>
      </c>
      <c r="H20" s="26">
        <v>224880</v>
      </c>
      <c r="I20" s="26">
        <v>328360</v>
      </c>
      <c r="J20" s="26">
        <v>871701</v>
      </c>
      <c r="K20" s="26">
        <v>393247</v>
      </c>
      <c r="L20" s="26">
        <v>330853</v>
      </c>
      <c r="M20" s="26">
        <v>239854</v>
      </c>
      <c r="N20" s="26">
        <v>963954</v>
      </c>
      <c r="O20" s="26">
        <v>314672</v>
      </c>
      <c r="P20" s="26">
        <v>55637</v>
      </c>
      <c r="Q20" s="26">
        <v>828029</v>
      </c>
      <c r="R20" s="26">
        <v>1198338</v>
      </c>
      <c r="S20" s="26">
        <v>424883</v>
      </c>
      <c r="T20" s="26">
        <v>249612</v>
      </c>
      <c r="U20" s="26">
        <v>313301</v>
      </c>
      <c r="V20" s="26">
        <v>987796</v>
      </c>
      <c r="W20" s="26">
        <v>4021789</v>
      </c>
      <c r="X20" s="26">
        <v>5819208</v>
      </c>
      <c r="Y20" s="26">
        <v>-1797419</v>
      </c>
      <c r="Z20" s="27">
        <v>-30.89</v>
      </c>
      <c r="AA20" s="28">
        <v>5819205</v>
      </c>
    </row>
    <row r="21" spans="1:27" ht="13.5">
      <c r="A21" s="23" t="s">
        <v>48</v>
      </c>
      <c r="B21" s="29"/>
      <c r="C21" s="6">
        <v>2786370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96513</v>
      </c>
      <c r="L21" s="8">
        <v>78269</v>
      </c>
      <c r="M21" s="8">
        <v>104007</v>
      </c>
      <c r="N21" s="8">
        <v>278789</v>
      </c>
      <c r="O21" s="8">
        <v>83633</v>
      </c>
      <c r="P21" s="30">
        <v>170134</v>
      </c>
      <c r="Q21" s="8">
        <v>0</v>
      </c>
      <c r="R21" s="8">
        <v>253767</v>
      </c>
      <c r="S21" s="8">
        <v>0</v>
      </c>
      <c r="T21" s="8">
        <v>0</v>
      </c>
      <c r="U21" s="8">
        <v>0</v>
      </c>
      <c r="V21" s="8">
        <v>0</v>
      </c>
      <c r="W21" s="30">
        <v>532556</v>
      </c>
      <c r="X21" s="8"/>
      <c r="Y21" s="8">
        <v>532556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197669989</v>
      </c>
      <c r="D22" s="33">
        <f>SUM(D5:D21)</f>
        <v>0</v>
      </c>
      <c r="E22" s="34">
        <f t="shared" si="0"/>
        <v>220988382</v>
      </c>
      <c r="F22" s="35">
        <f t="shared" si="0"/>
        <v>220988382</v>
      </c>
      <c r="G22" s="35">
        <f t="shared" si="0"/>
        <v>39626208</v>
      </c>
      <c r="H22" s="35">
        <f t="shared" si="0"/>
        <v>8674082</v>
      </c>
      <c r="I22" s="35">
        <f t="shared" si="0"/>
        <v>12698864</v>
      </c>
      <c r="J22" s="35">
        <f t="shared" si="0"/>
        <v>60999154</v>
      </c>
      <c r="K22" s="35">
        <f t="shared" si="0"/>
        <v>12599488</v>
      </c>
      <c r="L22" s="35">
        <f t="shared" si="0"/>
        <v>32459133</v>
      </c>
      <c r="M22" s="35">
        <f t="shared" si="0"/>
        <v>12658827</v>
      </c>
      <c r="N22" s="35">
        <f t="shared" si="0"/>
        <v>57717448</v>
      </c>
      <c r="O22" s="35">
        <f t="shared" si="0"/>
        <v>12306411</v>
      </c>
      <c r="P22" s="35">
        <f t="shared" si="0"/>
        <v>10838703</v>
      </c>
      <c r="Q22" s="35">
        <f t="shared" si="0"/>
        <v>10489728</v>
      </c>
      <c r="R22" s="35">
        <f t="shared" si="0"/>
        <v>33634842</v>
      </c>
      <c r="S22" s="35">
        <f t="shared" si="0"/>
        <v>14972416</v>
      </c>
      <c r="T22" s="35">
        <f t="shared" si="0"/>
        <v>10947477</v>
      </c>
      <c r="U22" s="35">
        <f t="shared" si="0"/>
        <v>31922593</v>
      </c>
      <c r="V22" s="35">
        <f t="shared" si="0"/>
        <v>57842486</v>
      </c>
      <c r="W22" s="35">
        <f t="shared" si="0"/>
        <v>210193930</v>
      </c>
      <c r="X22" s="35">
        <f t="shared" si="0"/>
        <v>220988208</v>
      </c>
      <c r="Y22" s="35">
        <f t="shared" si="0"/>
        <v>-10794278</v>
      </c>
      <c r="Z22" s="36">
        <f>+IF(X22&lt;&gt;0,+(Y22/X22)*100,0)</f>
        <v>-4.884549314957113</v>
      </c>
      <c r="AA22" s="33">
        <f>SUM(AA5:AA21)</f>
        <v>220988382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71511066</v>
      </c>
      <c r="D25" s="6">
        <v>0</v>
      </c>
      <c r="E25" s="7">
        <v>85778993</v>
      </c>
      <c r="F25" s="8">
        <v>92819097</v>
      </c>
      <c r="G25" s="8">
        <v>6650210</v>
      </c>
      <c r="H25" s="8">
        <v>5951072</v>
      </c>
      <c r="I25" s="8">
        <v>6808160</v>
      </c>
      <c r="J25" s="8">
        <v>19409442</v>
      </c>
      <c r="K25" s="8">
        <v>6171757</v>
      </c>
      <c r="L25" s="8">
        <v>6388631</v>
      </c>
      <c r="M25" s="8">
        <v>5961084</v>
      </c>
      <c r="N25" s="8">
        <v>18521472</v>
      </c>
      <c r="O25" s="8">
        <v>6294062</v>
      </c>
      <c r="P25" s="8">
        <v>6149373</v>
      </c>
      <c r="Q25" s="8">
        <v>5983806</v>
      </c>
      <c r="R25" s="8">
        <v>18427241</v>
      </c>
      <c r="S25" s="8">
        <v>6592947</v>
      </c>
      <c r="T25" s="8">
        <v>6402834</v>
      </c>
      <c r="U25" s="8">
        <v>6528583</v>
      </c>
      <c r="V25" s="8">
        <v>19524364</v>
      </c>
      <c r="W25" s="8">
        <v>75882519</v>
      </c>
      <c r="X25" s="8">
        <v>85778988</v>
      </c>
      <c r="Y25" s="8">
        <v>-9896469</v>
      </c>
      <c r="Z25" s="2">
        <v>-11.54</v>
      </c>
      <c r="AA25" s="6">
        <v>92819097</v>
      </c>
    </row>
    <row r="26" spans="1:27" ht="13.5">
      <c r="A26" s="25" t="s">
        <v>52</v>
      </c>
      <c r="B26" s="24"/>
      <c r="C26" s="6">
        <v>5574553</v>
      </c>
      <c r="D26" s="6">
        <v>0</v>
      </c>
      <c r="E26" s="7">
        <v>7040104</v>
      </c>
      <c r="F26" s="8">
        <v>0</v>
      </c>
      <c r="G26" s="8">
        <v>453861</v>
      </c>
      <c r="H26" s="8">
        <v>453861</v>
      </c>
      <c r="I26" s="8">
        <v>453861</v>
      </c>
      <c r="J26" s="8">
        <v>1361583</v>
      </c>
      <c r="K26" s="8">
        <v>436916</v>
      </c>
      <c r="L26" s="8">
        <v>436916</v>
      </c>
      <c r="M26" s="8">
        <v>453861</v>
      </c>
      <c r="N26" s="8">
        <v>1327693</v>
      </c>
      <c r="O26" s="8">
        <v>453861</v>
      </c>
      <c r="P26" s="8">
        <v>453861</v>
      </c>
      <c r="Q26" s="8">
        <v>454459</v>
      </c>
      <c r="R26" s="8">
        <v>1362181</v>
      </c>
      <c r="S26" s="8">
        <v>454459</v>
      </c>
      <c r="T26" s="8">
        <v>481269</v>
      </c>
      <c r="U26" s="8">
        <v>761996</v>
      </c>
      <c r="V26" s="8">
        <v>1697724</v>
      </c>
      <c r="W26" s="8">
        <v>5749181</v>
      </c>
      <c r="X26" s="8">
        <v>7040100</v>
      </c>
      <c r="Y26" s="8">
        <v>-1290919</v>
      </c>
      <c r="Z26" s="2">
        <v>-18.34</v>
      </c>
      <c r="AA26" s="6">
        <v>0</v>
      </c>
    </row>
    <row r="27" spans="1:27" ht="13.5">
      <c r="A27" s="25" t="s">
        <v>53</v>
      </c>
      <c r="B27" s="24"/>
      <c r="C27" s="6">
        <v>12928483</v>
      </c>
      <c r="D27" s="6">
        <v>0</v>
      </c>
      <c r="E27" s="7">
        <v>15371596</v>
      </c>
      <c r="F27" s="8">
        <v>15371596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15371592</v>
      </c>
      <c r="Y27" s="8">
        <v>-15371592</v>
      </c>
      <c r="Z27" s="2">
        <v>-100</v>
      </c>
      <c r="AA27" s="6">
        <v>15371596</v>
      </c>
    </row>
    <row r="28" spans="1:27" ht="13.5">
      <c r="A28" s="25" t="s">
        <v>54</v>
      </c>
      <c r="B28" s="24"/>
      <c r="C28" s="6">
        <v>25778210</v>
      </c>
      <c r="D28" s="6">
        <v>0</v>
      </c>
      <c r="E28" s="7">
        <v>23000000</v>
      </c>
      <c r="F28" s="8">
        <v>23000000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23000004</v>
      </c>
      <c r="Y28" s="8">
        <v>-23000004</v>
      </c>
      <c r="Z28" s="2">
        <v>-100</v>
      </c>
      <c r="AA28" s="6">
        <v>23000000</v>
      </c>
    </row>
    <row r="29" spans="1:27" ht="13.5">
      <c r="A29" s="25" t="s">
        <v>55</v>
      </c>
      <c r="B29" s="24"/>
      <c r="C29" s="6">
        <v>1152403</v>
      </c>
      <c r="D29" s="6">
        <v>0</v>
      </c>
      <c r="E29" s="7">
        <v>1785095</v>
      </c>
      <c r="F29" s="8">
        <v>1785095</v>
      </c>
      <c r="G29" s="8">
        <v>0</v>
      </c>
      <c r="H29" s="8">
        <v>22380</v>
      </c>
      <c r="I29" s="8">
        <v>0</v>
      </c>
      <c r="J29" s="8">
        <v>22380</v>
      </c>
      <c r="K29" s="8">
        <v>814257</v>
      </c>
      <c r="L29" s="8">
        <v>208503</v>
      </c>
      <c r="M29" s="8">
        <v>218435</v>
      </c>
      <c r="N29" s="8">
        <v>1241195</v>
      </c>
      <c r="O29" s="8">
        <v>289142</v>
      </c>
      <c r="P29" s="8">
        <v>19006</v>
      </c>
      <c r="Q29" s="8">
        <v>436776</v>
      </c>
      <c r="R29" s="8">
        <v>744924</v>
      </c>
      <c r="S29" s="8">
        <v>279078</v>
      </c>
      <c r="T29" s="8">
        <v>430665</v>
      </c>
      <c r="U29" s="8">
        <v>321136</v>
      </c>
      <c r="V29" s="8">
        <v>1030879</v>
      </c>
      <c r="W29" s="8">
        <v>3039378</v>
      </c>
      <c r="X29" s="8">
        <v>1785096</v>
      </c>
      <c r="Y29" s="8">
        <v>1254282</v>
      </c>
      <c r="Z29" s="2">
        <v>70.26</v>
      </c>
      <c r="AA29" s="6">
        <v>1785095</v>
      </c>
    </row>
    <row r="30" spans="1:27" ht="13.5">
      <c r="A30" s="25" t="s">
        <v>56</v>
      </c>
      <c r="B30" s="24"/>
      <c r="C30" s="6">
        <v>62856670</v>
      </c>
      <c r="D30" s="6">
        <v>0</v>
      </c>
      <c r="E30" s="7">
        <v>62535000</v>
      </c>
      <c r="F30" s="8">
        <v>62535000</v>
      </c>
      <c r="G30" s="8">
        <v>8809606</v>
      </c>
      <c r="H30" s="8">
        <v>70552</v>
      </c>
      <c r="I30" s="8">
        <v>8154439</v>
      </c>
      <c r="J30" s="8">
        <v>17034597</v>
      </c>
      <c r="K30" s="8">
        <v>4905156</v>
      </c>
      <c r="L30" s="8">
        <v>5046292</v>
      </c>
      <c r="M30" s="8">
        <v>4770623</v>
      </c>
      <c r="N30" s="8">
        <v>14722071</v>
      </c>
      <c r="O30" s="8">
        <v>9534544</v>
      </c>
      <c r="P30" s="8">
        <v>10817</v>
      </c>
      <c r="Q30" s="8">
        <v>4658720</v>
      </c>
      <c r="R30" s="8">
        <v>14204081</v>
      </c>
      <c r="S30" s="8">
        <v>5168548</v>
      </c>
      <c r="T30" s="8">
        <v>4604554</v>
      </c>
      <c r="U30" s="8">
        <v>5182620</v>
      </c>
      <c r="V30" s="8">
        <v>14955722</v>
      </c>
      <c r="W30" s="8">
        <v>60916471</v>
      </c>
      <c r="X30" s="8">
        <v>62535000</v>
      </c>
      <c r="Y30" s="8">
        <v>-1618529</v>
      </c>
      <c r="Z30" s="2">
        <v>-2.59</v>
      </c>
      <c r="AA30" s="6">
        <v>62535000</v>
      </c>
    </row>
    <row r="31" spans="1:27" ht="13.5">
      <c r="A31" s="25" t="s">
        <v>57</v>
      </c>
      <c r="B31" s="24"/>
      <c r="C31" s="6">
        <v>1475044</v>
      </c>
      <c r="D31" s="6">
        <v>0</v>
      </c>
      <c r="E31" s="7">
        <v>4170707</v>
      </c>
      <c r="F31" s="8">
        <v>4170707</v>
      </c>
      <c r="G31" s="8">
        <v>0</v>
      </c>
      <c r="H31" s="8">
        <v>380329</v>
      </c>
      <c r="I31" s="8">
        <v>334474</v>
      </c>
      <c r="J31" s="8">
        <v>714803</v>
      </c>
      <c r="K31" s="8">
        <v>155327</v>
      </c>
      <c r="L31" s="8">
        <v>456510</v>
      </c>
      <c r="M31" s="8">
        <v>107073</v>
      </c>
      <c r="N31" s="8">
        <v>718910</v>
      </c>
      <c r="O31" s="8">
        <v>194405</v>
      </c>
      <c r="P31" s="8">
        <v>19482</v>
      </c>
      <c r="Q31" s="8">
        <v>0</v>
      </c>
      <c r="R31" s="8">
        <v>213887</v>
      </c>
      <c r="S31" s="8">
        <v>0</v>
      </c>
      <c r="T31" s="8">
        <v>0</v>
      </c>
      <c r="U31" s="8">
        <v>0</v>
      </c>
      <c r="V31" s="8">
        <v>0</v>
      </c>
      <c r="W31" s="8">
        <v>1647600</v>
      </c>
      <c r="X31" s="8">
        <v>4170707</v>
      </c>
      <c r="Y31" s="8">
        <v>-2523107</v>
      </c>
      <c r="Z31" s="2">
        <v>-60.5</v>
      </c>
      <c r="AA31" s="6">
        <v>4170707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11847822</v>
      </c>
      <c r="F32" s="8">
        <v>11847822</v>
      </c>
      <c r="G32" s="8">
        <v>397036</v>
      </c>
      <c r="H32" s="8">
        <v>0</v>
      </c>
      <c r="I32" s="8">
        <v>274389</v>
      </c>
      <c r="J32" s="8">
        <v>671425</v>
      </c>
      <c r="K32" s="8">
        <v>1953695</v>
      </c>
      <c r="L32" s="8">
        <v>424348</v>
      </c>
      <c r="M32" s="8">
        <v>1375001</v>
      </c>
      <c r="N32" s="8">
        <v>3753044</v>
      </c>
      <c r="O32" s="8">
        <v>870459</v>
      </c>
      <c r="P32" s="8">
        <v>955136</v>
      </c>
      <c r="Q32" s="8">
        <v>223783</v>
      </c>
      <c r="R32" s="8">
        <v>2049378</v>
      </c>
      <c r="S32" s="8">
        <v>194407</v>
      </c>
      <c r="T32" s="8">
        <v>551415</v>
      </c>
      <c r="U32" s="8">
        <v>198481</v>
      </c>
      <c r="V32" s="8">
        <v>944303</v>
      </c>
      <c r="W32" s="8">
        <v>7418150</v>
      </c>
      <c r="X32" s="8">
        <v>11847820</v>
      </c>
      <c r="Y32" s="8">
        <v>-4429670</v>
      </c>
      <c r="Z32" s="2">
        <v>-37.39</v>
      </c>
      <c r="AA32" s="6">
        <v>11847822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8294307</v>
      </c>
      <c r="F33" s="8">
        <v>8294307</v>
      </c>
      <c r="G33" s="8">
        <v>45000</v>
      </c>
      <c r="H33" s="8">
        <v>365152</v>
      </c>
      <c r="I33" s="8">
        <v>64881</v>
      </c>
      <c r="J33" s="8">
        <v>475033</v>
      </c>
      <c r="K33" s="8">
        <v>3543408</v>
      </c>
      <c r="L33" s="8">
        <v>458952</v>
      </c>
      <c r="M33" s="8">
        <v>857656</v>
      </c>
      <c r="N33" s="8">
        <v>4860016</v>
      </c>
      <c r="O33" s="8">
        <v>1683435</v>
      </c>
      <c r="P33" s="8">
        <v>725652</v>
      </c>
      <c r="Q33" s="8">
        <v>1268375</v>
      </c>
      <c r="R33" s="8">
        <v>3677462</v>
      </c>
      <c r="S33" s="8">
        <v>1108198</v>
      </c>
      <c r="T33" s="8">
        <v>1190668</v>
      </c>
      <c r="U33" s="8">
        <v>1565401</v>
      </c>
      <c r="V33" s="8">
        <v>3864267</v>
      </c>
      <c r="W33" s="8">
        <v>12876778</v>
      </c>
      <c r="X33" s="8">
        <v>8294307</v>
      </c>
      <c r="Y33" s="8">
        <v>4582471</v>
      </c>
      <c r="Z33" s="2">
        <v>55.25</v>
      </c>
      <c r="AA33" s="6">
        <v>8294307</v>
      </c>
    </row>
    <row r="34" spans="1:27" ht="13.5">
      <c r="A34" s="25" t="s">
        <v>60</v>
      </c>
      <c r="B34" s="24"/>
      <c r="C34" s="6">
        <v>45329248</v>
      </c>
      <c r="D34" s="6">
        <v>0</v>
      </c>
      <c r="E34" s="7">
        <v>34863059</v>
      </c>
      <c r="F34" s="8">
        <v>34863059</v>
      </c>
      <c r="G34" s="8">
        <v>585098</v>
      </c>
      <c r="H34" s="8">
        <v>1042465</v>
      </c>
      <c r="I34" s="8">
        <v>1133778</v>
      </c>
      <c r="J34" s="8">
        <v>2761341</v>
      </c>
      <c r="K34" s="8">
        <v>1435343</v>
      </c>
      <c r="L34" s="8">
        <v>1464621</v>
      </c>
      <c r="M34" s="8">
        <v>3745606</v>
      </c>
      <c r="N34" s="8">
        <v>6645570</v>
      </c>
      <c r="O34" s="8">
        <v>1825105</v>
      </c>
      <c r="P34" s="8">
        <v>884310</v>
      </c>
      <c r="Q34" s="8">
        <v>2277108</v>
      </c>
      <c r="R34" s="8">
        <v>4986523</v>
      </c>
      <c r="S34" s="8">
        <v>3545291</v>
      </c>
      <c r="T34" s="8">
        <v>2769222</v>
      </c>
      <c r="U34" s="8">
        <v>2845300</v>
      </c>
      <c r="V34" s="8">
        <v>9159813</v>
      </c>
      <c r="W34" s="8">
        <v>23553247</v>
      </c>
      <c r="X34" s="8">
        <v>34863060</v>
      </c>
      <c r="Y34" s="8">
        <v>-11309813</v>
      </c>
      <c r="Z34" s="2">
        <v>-32.44</v>
      </c>
      <c r="AA34" s="6">
        <v>34863059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226605677</v>
      </c>
      <c r="D36" s="33">
        <f>SUM(D25:D35)</f>
        <v>0</v>
      </c>
      <c r="E36" s="34">
        <f t="shared" si="1"/>
        <v>254686683</v>
      </c>
      <c r="F36" s="35">
        <f t="shared" si="1"/>
        <v>254686683</v>
      </c>
      <c r="G36" s="35">
        <f t="shared" si="1"/>
        <v>16940811</v>
      </c>
      <c r="H36" s="35">
        <f t="shared" si="1"/>
        <v>8285811</v>
      </c>
      <c r="I36" s="35">
        <f t="shared" si="1"/>
        <v>17223982</v>
      </c>
      <c r="J36" s="35">
        <f t="shared" si="1"/>
        <v>42450604</v>
      </c>
      <c r="K36" s="35">
        <f t="shared" si="1"/>
        <v>19415859</v>
      </c>
      <c r="L36" s="35">
        <f t="shared" si="1"/>
        <v>14884773</v>
      </c>
      <c r="M36" s="35">
        <f t="shared" si="1"/>
        <v>17489339</v>
      </c>
      <c r="N36" s="35">
        <f t="shared" si="1"/>
        <v>51789971</v>
      </c>
      <c r="O36" s="35">
        <f t="shared" si="1"/>
        <v>21145013</v>
      </c>
      <c r="P36" s="35">
        <f t="shared" si="1"/>
        <v>9217637</v>
      </c>
      <c r="Q36" s="35">
        <f t="shared" si="1"/>
        <v>15303027</v>
      </c>
      <c r="R36" s="35">
        <f t="shared" si="1"/>
        <v>45665677</v>
      </c>
      <c r="S36" s="35">
        <f t="shared" si="1"/>
        <v>17342928</v>
      </c>
      <c r="T36" s="35">
        <f t="shared" si="1"/>
        <v>16430627</v>
      </c>
      <c r="U36" s="35">
        <f t="shared" si="1"/>
        <v>17403517</v>
      </c>
      <c r="V36" s="35">
        <f t="shared" si="1"/>
        <v>51177072</v>
      </c>
      <c r="W36" s="35">
        <f t="shared" si="1"/>
        <v>191083324</v>
      </c>
      <c r="X36" s="35">
        <f t="shared" si="1"/>
        <v>254686674</v>
      </c>
      <c r="Y36" s="35">
        <f t="shared" si="1"/>
        <v>-63603350</v>
      </c>
      <c r="Z36" s="36">
        <f>+IF(X36&lt;&gt;0,+(Y36/X36)*100,0)</f>
        <v>-24.97317547128516</v>
      </c>
      <c r="AA36" s="33">
        <f>SUM(AA25:AA35)</f>
        <v>254686683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-28935688</v>
      </c>
      <c r="D38" s="46">
        <f>+D22-D36</f>
        <v>0</v>
      </c>
      <c r="E38" s="47">
        <f t="shared" si="2"/>
        <v>-33698301</v>
      </c>
      <c r="F38" s="48">
        <f t="shared" si="2"/>
        <v>-33698301</v>
      </c>
      <c r="G38" s="48">
        <f t="shared" si="2"/>
        <v>22685397</v>
      </c>
      <c r="H38" s="48">
        <f t="shared" si="2"/>
        <v>388271</v>
      </c>
      <c r="I38" s="48">
        <f t="shared" si="2"/>
        <v>-4525118</v>
      </c>
      <c r="J38" s="48">
        <f t="shared" si="2"/>
        <v>18548550</v>
      </c>
      <c r="K38" s="48">
        <f t="shared" si="2"/>
        <v>-6816371</v>
      </c>
      <c r="L38" s="48">
        <f t="shared" si="2"/>
        <v>17574360</v>
      </c>
      <c r="M38" s="48">
        <f t="shared" si="2"/>
        <v>-4830512</v>
      </c>
      <c r="N38" s="48">
        <f t="shared" si="2"/>
        <v>5927477</v>
      </c>
      <c r="O38" s="48">
        <f t="shared" si="2"/>
        <v>-8838602</v>
      </c>
      <c r="P38" s="48">
        <f t="shared" si="2"/>
        <v>1621066</v>
      </c>
      <c r="Q38" s="48">
        <f t="shared" si="2"/>
        <v>-4813299</v>
      </c>
      <c r="R38" s="48">
        <f t="shared" si="2"/>
        <v>-12030835</v>
      </c>
      <c r="S38" s="48">
        <f t="shared" si="2"/>
        <v>-2370512</v>
      </c>
      <c r="T38" s="48">
        <f t="shared" si="2"/>
        <v>-5483150</v>
      </c>
      <c r="U38" s="48">
        <f t="shared" si="2"/>
        <v>14519076</v>
      </c>
      <c r="V38" s="48">
        <f t="shared" si="2"/>
        <v>6665414</v>
      </c>
      <c r="W38" s="48">
        <f t="shared" si="2"/>
        <v>19110606</v>
      </c>
      <c r="X38" s="48">
        <f>IF(F22=F36,0,X22-X36)</f>
        <v>-33698466</v>
      </c>
      <c r="Y38" s="48">
        <f t="shared" si="2"/>
        <v>52809072</v>
      </c>
      <c r="Z38" s="49">
        <f>+IF(X38&lt;&gt;0,+(Y38/X38)*100,0)</f>
        <v>-156.7106111002204</v>
      </c>
      <c r="AA38" s="46">
        <f>+AA22-AA36</f>
        <v>-33698301</v>
      </c>
    </row>
    <row r="39" spans="1:27" ht="13.5">
      <c r="A39" s="23" t="s">
        <v>64</v>
      </c>
      <c r="B39" s="29"/>
      <c r="C39" s="6">
        <v>67697527</v>
      </c>
      <c r="D39" s="6">
        <v>0</v>
      </c>
      <c r="E39" s="7">
        <v>54799800</v>
      </c>
      <c r="F39" s="8">
        <v>65399800</v>
      </c>
      <c r="G39" s="8">
        <v>7009000</v>
      </c>
      <c r="H39" s="8">
        <v>0</v>
      </c>
      <c r="I39" s="8">
        <v>0</v>
      </c>
      <c r="J39" s="8">
        <v>7009000</v>
      </c>
      <c r="K39" s="8">
        <v>10500000</v>
      </c>
      <c r="L39" s="8">
        <v>0</v>
      </c>
      <c r="M39" s="8">
        <v>0</v>
      </c>
      <c r="N39" s="8">
        <v>10500000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17509000</v>
      </c>
      <c r="X39" s="8">
        <v>54800000</v>
      </c>
      <c r="Y39" s="8">
        <v>-37291000</v>
      </c>
      <c r="Z39" s="2">
        <v>-68.05</v>
      </c>
      <c r="AA39" s="6">
        <v>65399800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38761839</v>
      </c>
      <c r="D42" s="55">
        <f>SUM(D38:D41)</f>
        <v>0</v>
      </c>
      <c r="E42" s="56">
        <f t="shared" si="3"/>
        <v>21101499</v>
      </c>
      <c r="F42" s="57">
        <f t="shared" si="3"/>
        <v>31701499</v>
      </c>
      <c r="G42" s="57">
        <f t="shared" si="3"/>
        <v>29694397</v>
      </c>
      <c r="H42" s="57">
        <f t="shared" si="3"/>
        <v>388271</v>
      </c>
      <c r="I42" s="57">
        <f t="shared" si="3"/>
        <v>-4525118</v>
      </c>
      <c r="J42" s="57">
        <f t="shared" si="3"/>
        <v>25557550</v>
      </c>
      <c r="K42" s="57">
        <f t="shared" si="3"/>
        <v>3683629</v>
      </c>
      <c r="L42" s="57">
        <f t="shared" si="3"/>
        <v>17574360</v>
      </c>
      <c r="M42" s="57">
        <f t="shared" si="3"/>
        <v>-4830512</v>
      </c>
      <c r="N42" s="57">
        <f t="shared" si="3"/>
        <v>16427477</v>
      </c>
      <c r="O42" s="57">
        <f t="shared" si="3"/>
        <v>-8838602</v>
      </c>
      <c r="P42" s="57">
        <f t="shared" si="3"/>
        <v>1621066</v>
      </c>
      <c r="Q42" s="57">
        <f t="shared" si="3"/>
        <v>-4813299</v>
      </c>
      <c r="R42" s="57">
        <f t="shared" si="3"/>
        <v>-12030835</v>
      </c>
      <c r="S42" s="57">
        <f t="shared" si="3"/>
        <v>-2370512</v>
      </c>
      <c r="T42" s="57">
        <f t="shared" si="3"/>
        <v>-5483150</v>
      </c>
      <c r="U42" s="57">
        <f t="shared" si="3"/>
        <v>14519076</v>
      </c>
      <c r="V42" s="57">
        <f t="shared" si="3"/>
        <v>6665414</v>
      </c>
      <c r="W42" s="57">
        <f t="shared" si="3"/>
        <v>36619606</v>
      </c>
      <c r="X42" s="57">
        <f t="shared" si="3"/>
        <v>21101534</v>
      </c>
      <c r="Y42" s="57">
        <f t="shared" si="3"/>
        <v>15518072</v>
      </c>
      <c r="Z42" s="58">
        <f>+IF(X42&lt;&gt;0,+(Y42/X42)*100,0)</f>
        <v>73.54001846500829</v>
      </c>
      <c r="AA42" s="55">
        <f>SUM(AA38:AA41)</f>
        <v>31701499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38761839</v>
      </c>
      <c r="D44" s="63">
        <f>+D42-D43</f>
        <v>0</v>
      </c>
      <c r="E44" s="64">
        <f t="shared" si="4"/>
        <v>21101499</v>
      </c>
      <c r="F44" s="65">
        <f t="shared" si="4"/>
        <v>31701499</v>
      </c>
      <c r="G44" s="65">
        <f t="shared" si="4"/>
        <v>29694397</v>
      </c>
      <c r="H44" s="65">
        <f t="shared" si="4"/>
        <v>388271</v>
      </c>
      <c r="I44" s="65">
        <f t="shared" si="4"/>
        <v>-4525118</v>
      </c>
      <c r="J44" s="65">
        <f t="shared" si="4"/>
        <v>25557550</v>
      </c>
      <c r="K44" s="65">
        <f t="shared" si="4"/>
        <v>3683629</v>
      </c>
      <c r="L44" s="65">
        <f t="shared" si="4"/>
        <v>17574360</v>
      </c>
      <c r="M44" s="65">
        <f t="shared" si="4"/>
        <v>-4830512</v>
      </c>
      <c r="N44" s="65">
        <f t="shared" si="4"/>
        <v>16427477</v>
      </c>
      <c r="O44" s="65">
        <f t="shared" si="4"/>
        <v>-8838602</v>
      </c>
      <c r="P44" s="65">
        <f t="shared" si="4"/>
        <v>1621066</v>
      </c>
      <c r="Q44" s="65">
        <f t="shared" si="4"/>
        <v>-4813299</v>
      </c>
      <c r="R44" s="65">
        <f t="shared" si="4"/>
        <v>-12030835</v>
      </c>
      <c r="S44" s="65">
        <f t="shared" si="4"/>
        <v>-2370512</v>
      </c>
      <c r="T44" s="65">
        <f t="shared" si="4"/>
        <v>-5483150</v>
      </c>
      <c r="U44" s="65">
        <f t="shared" si="4"/>
        <v>14519076</v>
      </c>
      <c r="V44" s="65">
        <f t="shared" si="4"/>
        <v>6665414</v>
      </c>
      <c r="W44" s="65">
        <f t="shared" si="4"/>
        <v>36619606</v>
      </c>
      <c r="X44" s="65">
        <f t="shared" si="4"/>
        <v>21101534</v>
      </c>
      <c r="Y44" s="65">
        <f t="shared" si="4"/>
        <v>15518072</v>
      </c>
      <c r="Z44" s="66">
        <f>+IF(X44&lt;&gt;0,+(Y44/X44)*100,0)</f>
        <v>73.54001846500829</v>
      </c>
      <c r="AA44" s="63">
        <f>+AA42-AA43</f>
        <v>31701499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38761839</v>
      </c>
      <c r="D46" s="55">
        <f>SUM(D44:D45)</f>
        <v>0</v>
      </c>
      <c r="E46" s="56">
        <f t="shared" si="5"/>
        <v>21101499</v>
      </c>
      <c r="F46" s="57">
        <f t="shared" si="5"/>
        <v>31701499</v>
      </c>
      <c r="G46" s="57">
        <f t="shared" si="5"/>
        <v>29694397</v>
      </c>
      <c r="H46" s="57">
        <f t="shared" si="5"/>
        <v>388271</v>
      </c>
      <c r="I46" s="57">
        <f t="shared" si="5"/>
        <v>-4525118</v>
      </c>
      <c r="J46" s="57">
        <f t="shared" si="5"/>
        <v>25557550</v>
      </c>
      <c r="K46" s="57">
        <f t="shared" si="5"/>
        <v>3683629</v>
      </c>
      <c r="L46" s="57">
        <f t="shared" si="5"/>
        <v>17574360</v>
      </c>
      <c r="M46" s="57">
        <f t="shared" si="5"/>
        <v>-4830512</v>
      </c>
      <c r="N46" s="57">
        <f t="shared" si="5"/>
        <v>16427477</v>
      </c>
      <c r="O46" s="57">
        <f t="shared" si="5"/>
        <v>-8838602</v>
      </c>
      <c r="P46" s="57">
        <f t="shared" si="5"/>
        <v>1621066</v>
      </c>
      <c r="Q46" s="57">
        <f t="shared" si="5"/>
        <v>-4813299</v>
      </c>
      <c r="R46" s="57">
        <f t="shared" si="5"/>
        <v>-12030835</v>
      </c>
      <c r="S46" s="57">
        <f t="shared" si="5"/>
        <v>-2370512</v>
      </c>
      <c r="T46" s="57">
        <f t="shared" si="5"/>
        <v>-5483150</v>
      </c>
      <c r="U46" s="57">
        <f t="shared" si="5"/>
        <v>14519076</v>
      </c>
      <c r="V46" s="57">
        <f t="shared" si="5"/>
        <v>6665414</v>
      </c>
      <c r="W46" s="57">
        <f t="shared" si="5"/>
        <v>36619606</v>
      </c>
      <c r="X46" s="57">
        <f t="shared" si="5"/>
        <v>21101534</v>
      </c>
      <c r="Y46" s="57">
        <f t="shared" si="5"/>
        <v>15518072</v>
      </c>
      <c r="Z46" s="58">
        <f>+IF(X46&lt;&gt;0,+(Y46/X46)*100,0)</f>
        <v>73.54001846500829</v>
      </c>
      <c r="AA46" s="55">
        <f>SUM(AA44:AA45)</f>
        <v>31701499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38761839</v>
      </c>
      <c r="D48" s="71">
        <f>SUM(D46:D47)</f>
        <v>0</v>
      </c>
      <c r="E48" s="72">
        <f t="shared" si="6"/>
        <v>21101499</v>
      </c>
      <c r="F48" s="73">
        <f t="shared" si="6"/>
        <v>31701499</v>
      </c>
      <c r="G48" s="73">
        <f t="shared" si="6"/>
        <v>29694397</v>
      </c>
      <c r="H48" s="74">
        <f t="shared" si="6"/>
        <v>388271</v>
      </c>
      <c r="I48" s="74">
        <f t="shared" si="6"/>
        <v>-4525118</v>
      </c>
      <c r="J48" s="74">
        <f t="shared" si="6"/>
        <v>25557550</v>
      </c>
      <c r="K48" s="74">
        <f t="shared" si="6"/>
        <v>3683629</v>
      </c>
      <c r="L48" s="74">
        <f t="shared" si="6"/>
        <v>17574360</v>
      </c>
      <c r="M48" s="73">
        <f t="shared" si="6"/>
        <v>-4830512</v>
      </c>
      <c r="N48" s="73">
        <f t="shared" si="6"/>
        <v>16427477</v>
      </c>
      <c r="O48" s="74">
        <f t="shared" si="6"/>
        <v>-8838602</v>
      </c>
      <c r="P48" s="74">
        <f t="shared" si="6"/>
        <v>1621066</v>
      </c>
      <c r="Q48" s="74">
        <f t="shared" si="6"/>
        <v>-4813299</v>
      </c>
      <c r="R48" s="74">
        <f t="shared" si="6"/>
        <v>-12030835</v>
      </c>
      <c r="S48" s="74">
        <f t="shared" si="6"/>
        <v>-2370512</v>
      </c>
      <c r="T48" s="73">
        <f t="shared" si="6"/>
        <v>-5483150</v>
      </c>
      <c r="U48" s="73">
        <f t="shared" si="6"/>
        <v>14519076</v>
      </c>
      <c r="V48" s="74">
        <f t="shared" si="6"/>
        <v>6665414</v>
      </c>
      <c r="W48" s="74">
        <f t="shared" si="6"/>
        <v>36619606</v>
      </c>
      <c r="X48" s="74">
        <f t="shared" si="6"/>
        <v>21101534</v>
      </c>
      <c r="Y48" s="74">
        <f t="shared" si="6"/>
        <v>15518072</v>
      </c>
      <c r="Z48" s="75">
        <f>+IF(X48&lt;&gt;0,+(Y48/X48)*100,0)</f>
        <v>73.54001846500829</v>
      </c>
      <c r="AA48" s="76">
        <f>SUM(AA46:AA47)</f>
        <v>31701499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13839913</v>
      </c>
      <c r="H5" s="8">
        <v>-5291511</v>
      </c>
      <c r="I5" s="8">
        <v>12054924</v>
      </c>
      <c r="J5" s="8">
        <v>20603326</v>
      </c>
      <c r="K5" s="8">
        <v>4995795</v>
      </c>
      <c r="L5" s="8">
        <v>5025916</v>
      </c>
      <c r="M5" s="8">
        <v>4143524</v>
      </c>
      <c r="N5" s="8">
        <v>14165235</v>
      </c>
      <c r="O5" s="8">
        <v>-1883429</v>
      </c>
      <c r="P5" s="8">
        <v>0</v>
      </c>
      <c r="Q5" s="8">
        <v>3596864</v>
      </c>
      <c r="R5" s="8">
        <v>1713435</v>
      </c>
      <c r="S5" s="8">
        <v>4434854</v>
      </c>
      <c r="T5" s="8">
        <v>6003226</v>
      </c>
      <c r="U5" s="8">
        <v>6003226</v>
      </c>
      <c r="V5" s="8">
        <v>16441306</v>
      </c>
      <c r="W5" s="8">
        <v>52923302</v>
      </c>
      <c r="X5" s="8">
        <v>47263140</v>
      </c>
      <c r="Y5" s="8">
        <v>5660162</v>
      </c>
      <c r="Z5" s="2">
        <v>11.98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7855613</v>
      </c>
      <c r="H7" s="8">
        <v>10464950</v>
      </c>
      <c r="I7" s="8">
        <v>8277029</v>
      </c>
      <c r="J7" s="8">
        <v>26597592</v>
      </c>
      <c r="K7" s="8">
        <v>8223466</v>
      </c>
      <c r="L7" s="8">
        <v>10157413</v>
      </c>
      <c r="M7" s="8">
        <v>16511700</v>
      </c>
      <c r="N7" s="8">
        <v>34892579</v>
      </c>
      <c r="O7" s="8">
        <v>9348324</v>
      </c>
      <c r="P7" s="8">
        <v>0</v>
      </c>
      <c r="Q7" s="8">
        <v>10513100</v>
      </c>
      <c r="R7" s="8">
        <v>19861424</v>
      </c>
      <c r="S7" s="8">
        <v>11146574</v>
      </c>
      <c r="T7" s="8">
        <v>11093909</v>
      </c>
      <c r="U7" s="8">
        <v>11093909</v>
      </c>
      <c r="V7" s="8">
        <v>33334392</v>
      </c>
      <c r="W7" s="8">
        <v>114685987</v>
      </c>
      <c r="X7" s="8">
        <v>105367464</v>
      </c>
      <c r="Y7" s="8">
        <v>9318523</v>
      </c>
      <c r="Z7" s="2">
        <v>8.84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5415687</v>
      </c>
      <c r="H8" s="8">
        <v>3727032</v>
      </c>
      <c r="I8" s="8">
        <v>9569656</v>
      </c>
      <c r="J8" s="8">
        <v>18712375</v>
      </c>
      <c r="K8" s="8">
        <v>2199749</v>
      </c>
      <c r="L8" s="8">
        <v>6629025</v>
      </c>
      <c r="M8" s="8">
        <v>4684942</v>
      </c>
      <c r="N8" s="8">
        <v>13513716</v>
      </c>
      <c r="O8" s="8">
        <v>4605108</v>
      </c>
      <c r="P8" s="8">
        <v>0</v>
      </c>
      <c r="Q8" s="8">
        <v>3280592</v>
      </c>
      <c r="R8" s="8">
        <v>7885700</v>
      </c>
      <c r="S8" s="8">
        <v>4932858</v>
      </c>
      <c r="T8" s="8">
        <v>5752294</v>
      </c>
      <c r="U8" s="8">
        <v>5752294</v>
      </c>
      <c r="V8" s="8">
        <v>16437446</v>
      </c>
      <c r="W8" s="8">
        <v>56549237</v>
      </c>
      <c r="X8" s="8">
        <v>41961360</v>
      </c>
      <c r="Y8" s="8">
        <v>14587877</v>
      </c>
      <c r="Z8" s="2">
        <v>34.77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766886</v>
      </c>
      <c r="H9" s="8">
        <v>717338</v>
      </c>
      <c r="I9" s="8">
        <v>717865</v>
      </c>
      <c r="J9" s="8">
        <v>2202089</v>
      </c>
      <c r="K9" s="8">
        <v>718769</v>
      </c>
      <c r="L9" s="8">
        <v>709915</v>
      </c>
      <c r="M9" s="8">
        <v>709590</v>
      </c>
      <c r="N9" s="8">
        <v>2138274</v>
      </c>
      <c r="O9" s="8">
        <v>709590</v>
      </c>
      <c r="P9" s="8">
        <v>0</v>
      </c>
      <c r="Q9" s="8">
        <v>709590</v>
      </c>
      <c r="R9" s="8">
        <v>1419180</v>
      </c>
      <c r="S9" s="8">
        <v>709811</v>
      </c>
      <c r="T9" s="8">
        <v>709778</v>
      </c>
      <c r="U9" s="8">
        <v>709778</v>
      </c>
      <c r="V9" s="8">
        <v>2129367</v>
      </c>
      <c r="W9" s="8">
        <v>7888910</v>
      </c>
      <c r="X9" s="8">
        <v>8688276</v>
      </c>
      <c r="Y9" s="8">
        <v>-799366</v>
      </c>
      <c r="Z9" s="2">
        <v>-9.2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774511</v>
      </c>
      <c r="H10" s="26">
        <v>833487</v>
      </c>
      <c r="I10" s="26">
        <v>836234</v>
      </c>
      <c r="J10" s="26">
        <v>2444232</v>
      </c>
      <c r="K10" s="26">
        <v>833625</v>
      </c>
      <c r="L10" s="26">
        <v>822024</v>
      </c>
      <c r="M10" s="26">
        <v>825750</v>
      </c>
      <c r="N10" s="26">
        <v>2481399</v>
      </c>
      <c r="O10" s="26">
        <v>825894</v>
      </c>
      <c r="P10" s="26">
        <v>0</v>
      </c>
      <c r="Q10" s="26">
        <v>826085</v>
      </c>
      <c r="R10" s="26">
        <v>1651979</v>
      </c>
      <c r="S10" s="26">
        <v>827286</v>
      </c>
      <c r="T10" s="26">
        <v>825268</v>
      </c>
      <c r="U10" s="26">
        <v>825268</v>
      </c>
      <c r="V10" s="26">
        <v>2477822</v>
      </c>
      <c r="W10" s="26">
        <v>9055432</v>
      </c>
      <c r="X10" s="26">
        <v>9797282</v>
      </c>
      <c r="Y10" s="26">
        <v>-741850</v>
      </c>
      <c r="Z10" s="27">
        <v>-7.57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218820</v>
      </c>
      <c r="H12" s="8">
        <v>197670</v>
      </c>
      <c r="I12" s="8">
        <v>205923</v>
      </c>
      <c r="J12" s="8">
        <v>622413</v>
      </c>
      <c r="K12" s="8">
        <v>192668</v>
      </c>
      <c r="L12" s="8">
        <v>184499</v>
      </c>
      <c r="M12" s="8">
        <v>177549</v>
      </c>
      <c r="N12" s="8">
        <v>554716</v>
      </c>
      <c r="O12" s="8">
        <v>183172</v>
      </c>
      <c r="P12" s="8">
        <v>0</v>
      </c>
      <c r="Q12" s="8">
        <v>190145</v>
      </c>
      <c r="R12" s="8">
        <v>373317</v>
      </c>
      <c r="S12" s="8">
        <v>191488</v>
      </c>
      <c r="T12" s="8">
        <v>188407</v>
      </c>
      <c r="U12" s="8">
        <v>188407</v>
      </c>
      <c r="V12" s="8">
        <v>568302</v>
      </c>
      <c r="W12" s="8">
        <v>2118748</v>
      </c>
      <c r="X12" s="8">
        <v>4</v>
      </c>
      <c r="Y12" s="8">
        <v>2118744</v>
      </c>
      <c r="Z12" s="2">
        <v>52968600</v>
      </c>
      <c r="AA12" s="6">
        <v>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0</v>
      </c>
      <c r="F13" s="8">
        <v>0</v>
      </c>
      <c r="G13" s="8">
        <v>11508</v>
      </c>
      <c r="H13" s="8">
        <v>108685</v>
      </c>
      <c r="I13" s="8">
        <v>27822</v>
      </c>
      <c r="J13" s="8">
        <v>148015</v>
      </c>
      <c r="K13" s="8">
        <v>54363</v>
      </c>
      <c r="L13" s="8">
        <v>23887</v>
      </c>
      <c r="M13" s="8">
        <v>29006</v>
      </c>
      <c r="N13" s="8">
        <v>107256</v>
      </c>
      <c r="O13" s="8">
        <v>39176</v>
      </c>
      <c r="P13" s="8">
        <v>0</v>
      </c>
      <c r="Q13" s="8">
        <v>40983</v>
      </c>
      <c r="R13" s="8">
        <v>80159</v>
      </c>
      <c r="S13" s="8">
        <v>94676</v>
      </c>
      <c r="T13" s="8">
        <v>58078</v>
      </c>
      <c r="U13" s="8">
        <v>58078</v>
      </c>
      <c r="V13" s="8">
        <v>210832</v>
      </c>
      <c r="W13" s="8">
        <v>546262</v>
      </c>
      <c r="X13" s="8">
        <v>2</v>
      </c>
      <c r="Y13" s="8">
        <v>546260</v>
      </c>
      <c r="Z13" s="2">
        <v>27313000</v>
      </c>
      <c r="AA13" s="6">
        <v>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2060088</v>
      </c>
      <c r="H14" s="8">
        <v>2053394</v>
      </c>
      <c r="I14" s="8">
        <v>2259295</v>
      </c>
      <c r="J14" s="8">
        <v>6372777</v>
      </c>
      <c r="K14" s="8">
        <v>1965685</v>
      </c>
      <c r="L14" s="8">
        <v>1956900</v>
      </c>
      <c r="M14" s="8">
        <v>2076079</v>
      </c>
      <c r="N14" s="8">
        <v>5998664</v>
      </c>
      <c r="O14" s="8">
        <v>2190315</v>
      </c>
      <c r="P14" s="8">
        <v>0</v>
      </c>
      <c r="Q14" s="8">
        <v>2033208</v>
      </c>
      <c r="R14" s="8">
        <v>4223523</v>
      </c>
      <c r="S14" s="8">
        <v>1994405</v>
      </c>
      <c r="T14" s="8">
        <v>2111461</v>
      </c>
      <c r="U14" s="8">
        <v>2111461</v>
      </c>
      <c r="V14" s="8">
        <v>6217327</v>
      </c>
      <c r="W14" s="8">
        <v>22812291</v>
      </c>
      <c r="X14" s="8">
        <v>3</v>
      </c>
      <c r="Y14" s="8">
        <v>22812288</v>
      </c>
      <c r="Z14" s="2">
        <v>760409600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10444</v>
      </c>
      <c r="H16" s="8">
        <v>-1895</v>
      </c>
      <c r="I16" s="8">
        <v>2790</v>
      </c>
      <c r="J16" s="8">
        <v>11339</v>
      </c>
      <c r="K16" s="8">
        <v>82357</v>
      </c>
      <c r="L16" s="8">
        <v>37217</v>
      </c>
      <c r="M16" s="8">
        <v>3500</v>
      </c>
      <c r="N16" s="8">
        <v>123074</v>
      </c>
      <c r="O16" s="8">
        <v>15535</v>
      </c>
      <c r="P16" s="8">
        <v>0</v>
      </c>
      <c r="Q16" s="8">
        <v>9008</v>
      </c>
      <c r="R16" s="8">
        <v>24543</v>
      </c>
      <c r="S16" s="8">
        <v>10550</v>
      </c>
      <c r="T16" s="8">
        <v>9200</v>
      </c>
      <c r="U16" s="8">
        <v>9200</v>
      </c>
      <c r="V16" s="8">
        <v>28950</v>
      </c>
      <c r="W16" s="8">
        <v>187906</v>
      </c>
      <c r="X16" s="8"/>
      <c r="Y16" s="8">
        <v>187906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302188</v>
      </c>
      <c r="H17" s="8">
        <v>207383</v>
      </c>
      <c r="I17" s="8">
        <v>208283</v>
      </c>
      <c r="J17" s="8">
        <v>717854</v>
      </c>
      <c r="K17" s="8">
        <v>282770</v>
      </c>
      <c r="L17" s="8">
        <v>252826</v>
      </c>
      <c r="M17" s="8">
        <v>81104</v>
      </c>
      <c r="N17" s="8">
        <v>616700</v>
      </c>
      <c r="O17" s="8">
        <v>161166</v>
      </c>
      <c r="P17" s="8">
        <v>0</v>
      </c>
      <c r="Q17" s="8">
        <v>168993</v>
      </c>
      <c r="R17" s="8">
        <v>330159</v>
      </c>
      <c r="S17" s="8">
        <v>197019</v>
      </c>
      <c r="T17" s="8">
        <v>200830</v>
      </c>
      <c r="U17" s="8">
        <v>200830</v>
      </c>
      <c r="V17" s="8">
        <v>598679</v>
      </c>
      <c r="W17" s="8">
        <v>2263392</v>
      </c>
      <c r="X17" s="8"/>
      <c r="Y17" s="8">
        <v>2263392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825886</v>
      </c>
      <c r="H18" s="8">
        <v>1818778</v>
      </c>
      <c r="I18" s="8">
        <v>1735799</v>
      </c>
      <c r="J18" s="8">
        <v>4380463</v>
      </c>
      <c r="K18" s="8">
        <v>1606253</v>
      </c>
      <c r="L18" s="8">
        <v>1741861</v>
      </c>
      <c r="M18" s="8">
        <v>1278927</v>
      </c>
      <c r="N18" s="8">
        <v>4627041</v>
      </c>
      <c r="O18" s="8">
        <v>20265</v>
      </c>
      <c r="P18" s="8">
        <v>0</v>
      </c>
      <c r="Q18" s="8">
        <v>15279</v>
      </c>
      <c r="R18" s="8">
        <v>35544</v>
      </c>
      <c r="S18" s="8">
        <v>1667660</v>
      </c>
      <c r="T18" s="8">
        <v>39854</v>
      </c>
      <c r="U18" s="8">
        <v>39854</v>
      </c>
      <c r="V18" s="8">
        <v>1747368</v>
      </c>
      <c r="W18" s="8">
        <v>10790416</v>
      </c>
      <c r="X18" s="8"/>
      <c r="Y18" s="8">
        <v>10790416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0</v>
      </c>
      <c r="F19" s="8">
        <v>0</v>
      </c>
      <c r="G19" s="8">
        <v>23410000</v>
      </c>
      <c r="H19" s="8">
        <v>0</v>
      </c>
      <c r="I19" s="8">
        <v>0</v>
      </c>
      <c r="J19" s="8">
        <v>23410000</v>
      </c>
      <c r="K19" s="8">
        <v>0</v>
      </c>
      <c r="L19" s="8">
        <v>0</v>
      </c>
      <c r="M19" s="8">
        <v>19714000</v>
      </c>
      <c r="N19" s="8">
        <v>19714000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43124000</v>
      </c>
      <c r="X19" s="8"/>
      <c r="Y19" s="8">
        <v>43124000</v>
      </c>
      <c r="Z19" s="2">
        <v>0</v>
      </c>
      <c r="AA19" s="6">
        <v>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0</v>
      </c>
      <c r="F20" s="26">
        <v>0</v>
      </c>
      <c r="G20" s="26">
        <v>312052</v>
      </c>
      <c r="H20" s="26">
        <v>82939</v>
      </c>
      <c r="I20" s="26">
        <v>72164</v>
      </c>
      <c r="J20" s="26">
        <v>467155</v>
      </c>
      <c r="K20" s="26">
        <v>101046</v>
      </c>
      <c r="L20" s="26">
        <v>1553069</v>
      </c>
      <c r="M20" s="26">
        <v>1951903</v>
      </c>
      <c r="N20" s="26">
        <v>3606018</v>
      </c>
      <c r="O20" s="26">
        <v>222036</v>
      </c>
      <c r="P20" s="26">
        <v>0</v>
      </c>
      <c r="Q20" s="26">
        <v>4821208</v>
      </c>
      <c r="R20" s="26">
        <v>5043244</v>
      </c>
      <c r="S20" s="26">
        <v>-4624291</v>
      </c>
      <c r="T20" s="26">
        <v>236209</v>
      </c>
      <c r="U20" s="26">
        <v>236209</v>
      </c>
      <c r="V20" s="26">
        <v>-4151873</v>
      </c>
      <c r="W20" s="26">
        <v>4964544</v>
      </c>
      <c r="X20" s="26">
        <v>103773322</v>
      </c>
      <c r="Y20" s="26">
        <v>-98808778</v>
      </c>
      <c r="Z20" s="27">
        <v>-95.22</v>
      </c>
      <c r="AA20" s="28">
        <v>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1313</v>
      </c>
      <c r="H21" s="8">
        <v>7272</v>
      </c>
      <c r="I21" s="30">
        <v>-1414</v>
      </c>
      <c r="J21" s="8">
        <v>7171</v>
      </c>
      <c r="K21" s="8">
        <v>8787</v>
      </c>
      <c r="L21" s="8">
        <v>7171</v>
      </c>
      <c r="M21" s="8">
        <v>-6464</v>
      </c>
      <c r="N21" s="8">
        <v>9494</v>
      </c>
      <c r="O21" s="8">
        <v>465</v>
      </c>
      <c r="P21" s="30">
        <v>0</v>
      </c>
      <c r="Q21" s="8">
        <v>5595</v>
      </c>
      <c r="R21" s="8">
        <v>6060</v>
      </c>
      <c r="S21" s="8">
        <v>-2828</v>
      </c>
      <c r="T21" s="8">
        <v>-17170</v>
      </c>
      <c r="U21" s="8">
        <v>-17170</v>
      </c>
      <c r="V21" s="8">
        <v>-37168</v>
      </c>
      <c r="W21" s="30">
        <v>-14443</v>
      </c>
      <c r="X21" s="8"/>
      <c r="Y21" s="8">
        <v>-14443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0</v>
      </c>
      <c r="F22" s="35">
        <f t="shared" si="0"/>
        <v>0</v>
      </c>
      <c r="G22" s="35">
        <f t="shared" si="0"/>
        <v>55804909</v>
      </c>
      <c r="H22" s="35">
        <f t="shared" si="0"/>
        <v>14925522</v>
      </c>
      <c r="I22" s="35">
        <f t="shared" si="0"/>
        <v>35966370</v>
      </c>
      <c r="J22" s="35">
        <f t="shared" si="0"/>
        <v>106696801</v>
      </c>
      <c r="K22" s="35">
        <f t="shared" si="0"/>
        <v>21265333</v>
      </c>
      <c r="L22" s="35">
        <f t="shared" si="0"/>
        <v>29101723</v>
      </c>
      <c r="M22" s="35">
        <f t="shared" si="0"/>
        <v>52181110</v>
      </c>
      <c r="N22" s="35">
        <f t="shared" si="0"/>
        <v>102548166</v>
      </c>
      <c r="O22" s="35">
        <f t="shared" si="0"/>
        <v>16437617</v>
      </c>
      <c r="P22" s="35">
        <f t="shared" si="0"/>
        <v>0</v>
      </c>
      <c r="Q22" s="35">
        <f t="shared" si="0"/>
        <v>26210650</v>
      </c>
      <c r="R22" s="35">
        <f t="shared" si="0"/>
        <v>42648267</v>
      </c>
      <c r="S22" s="35">
        <f t="shared" si="0"/>
        <v>21580062</v>
      </c>
      <c r="T22" s="35">
        <f t="shared" si="0"/>
        <v>27211344</v>
      </c>
      <c r="U22" s="35">
        <f t="shared" si="0"/>
        <v>27211344</v>
      </c>
      <c r="V22" s="35">
        <f t="shared" si="0"/>
        <v>76002750</v>
      </c>
      <c r="W22" s="35">
        <f t="shared" si="0"/>
        <v>327895984</v>
      </c>
      <c r="X22" s="35">
        <f t="shared" si="0"/>
        <v>316850853</v>
      </c>
      <c r="Y22" s="35">
        <f t="shared" si="0"/>
        <v>11045131</v>
      </c>
      <c r="Z22" s="36">
        <f>+IF(X22&lt;&gt;0,+(Y22/X22)*100,0)</f>
        <v>3.485908557740256</v>
      </c>
      <c r="AA22" s="33">
        <f>SUM(AA5:AA21)</f>
        <v>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0</v>
      </c>
      <c r="F25" s="8">
        <v>0</v>
      </c>
      <c r="G25" s="8">
        <v>7346639</v>
      </c>
      <c r="H25" s="8">
        <v>7806509</v>
      </c>
      <c r="I25" s="8">
        <v>7566000</v>
      </c>
      <c r="J25" s="8">
        <v>22719148</v>
      </c>
      <c r="K25" s="8">
        <v>7613416</v>
      </c>
      <c r="L25" s="8">
        <v>7622887</v>
      </c>
      <c r="M25" s="8">
        <v>8217971</v>
      </c>
      <c r="N25" s="8">
        <v>23454274</v>
      </c>
      <c r="O25" s="8">
        <v>7843379</v>
      </c>
      <c r="P25" s="8">
        <v>0</v>
      </c>
      <c r="Q25" s="8">
        <v>7612497</v>
      </c>
      <c r="R25" s="8">
        <v>15455876</v>
      </c>
      <c r="S25" s="8">
        <v>8038748</v>
      </c>
      <c r="T25" s="8">
        <v>11022745</v>
      </c>
      <c r="U25" s="8">
        <v>11022745</v>
      </c>
      <c r="V25" s="8">
        <v>30084238</v>
      </c>
      <c r="W25" s="8">
        <v>91713536</v>
      </c>
      <c r="X25" s="8">
        <v>105179844</v>
      </c>
      <c r="Y25" s="8">
        <v>-13466308</v>
      </c>
      <c r="Z25" s="2">
        <v>-12.8</v>
      </c>
      <c r="AA25" s="6">
        <v>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0</v>
      </c>
      <c r="F26" s="8">
        <v>0</v>
      </c>
      <c r="G26" s="8">
        <v>492196</v>
      </c>
      <c r="H26" s="8">
        <v>492196</v>
      </c>
      <c r="I26" s="8">
        <v>492196</v>
      </c>
      <c r="J26" s="8">
        <v>1476588</v>
      </c>
      <c r="K26" s="8">
        <v>492196</v>
      </c>
      <c r="L26" s="8">
        <v>492196</v>
      </c>
      <c r="M26" s="8">
        <v>521003</v>
      </c>
      <c r="N26" s="8">
        <v>1505395</v>
      </c>
      <c r="O26" s="8">
        <v>521003</v>
      </c>
      <c r="P26" s="8">
        <v>0</v>
      </c>
      <c r="Q26" s="8">
        <v>521004</v>
      </c>
      <c r="R26" s="8">
        <v>1042007</v>
      </c>
      <c r="S26" s="8">
        <v>550182</v>
      </c>
      <c r="T26" s="8">
        <v>547573</v>
      </c>
      <c r="U26" s="8">
        <v>547573</v>
      </c>
      <c r="V26" s="8">
        <v>1645328</v>
      </c>
      <c r="W26" s="8">
        <v>5669318</v>
      </c>
      <c r="X26" s="8">
        <v>6907318</v>
      </c>
      <c r="Y26" s="8">
        <v>-1238000</v>
      </c>
      <c r="Z26" s="2">
        <v>-17.92</v>
      </c>
      <c r="AA26" s="6">
        <v>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1666667</v>
      </c>
      <c r="H27" s="8">
        <v>1666667</v>
      </c>
      <c r="I27" s="8">
        <v>1666667</v>
      </c>
      <c r="J27" s="8">
        <v>5000001</v>
      </c>
      <c r="K27" s="8">
        <v>1666667</v>
      </c>
      <c r="L27" s="8">
        <v>1666666</v>
      </c>
      <c r="M27" s="8">
        <v>1666667</v>
      </c>
      <c r="N27" s="8">
        <v>5000000</v>
      </c>
      <c r="O27" s="8">
        <v>1666667</v>
      </c>
      <c r="P27" s="8">
        <v>0</v>
      </c>
      <c r="Q27" s="8">
        <v>1967724</v>
      </c>
      <c r="R27" s="8">
        <v>3634391</v>
      </c>
      <c r="S27" s="8">
        <v>1666667</v>
      </c>
      <c r="T27" s="8">
        <v>1666666</v>
      </c>
      <c r="U27" s="8">
        <v>1666666</v>
      </c>
      <c r="V27" s="8">
        <v>4999999</v>
      </c>
      <c r="W27" s="8">
        <v>18634391</v>
      </c>
      <c r="X27" s="8">
        <v>20000004</v>
      </c>
      <c r="Y27" s="8">
        <v>-1365613</v>
      </c>
      <c r="Z27" s="2">
        <v>-6.83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0</v>
      </c>
      <c r="F28" s="8">
        <v>0</v>
      </c>
      <c r="G28" s="8">
        <v>518999</v>
      </c>
      <c r="H28" s="8">
        <v>519000</v>
      </c>
      <c r="I28" s="8">
        <v>518999</v>
      </c>
      <c r="J28" s="8">
        <v>1556998</v>
      </c>
      <c r="K28" s="8">
        <v>518999</v>
      </c>
      <c r="L28" s="8">
        <v>519002</v>
      </c>
      <c r="M28" s="8">
        <v>518999</v>
      </c>
      <c r="N28" s="8">
        <v>1557000</v>
      </c>
      <c r="O28" s="8">
        <v>518999</v>
      </c>
      <c r="P28" s="8">
        <v>0</v>
      </c>
      <c r="Q28" s="8">
        <v>519000</v>
      </c>
      <c r="R28" s="8">
        <v>1037999</v>
      </c>
      <c r="S28" s="8">
        <v>555899</v>
      </c>
      <c r="T28" s="8">
        <v>519001</v>
      </c>
      <c r="U28" s="8">
        <v>519001</v>
      </c>
      <c r="V28" s="8">
        <v>1593901</v>
      </c>
      <c r="W28" s="8">
        <v>5745898</v>
      </c>
      <c r="X28" s="8">
        <v>6228000</v>
      </c>
      <c r="Y28" s="8">
        <v>-482102</v>
      </c>
      <c r="Z28" s="2">
        <v>-7.74</v>
      </c>
      <c r="AA28" s="6">
        <v>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372838</v>
      </c>
      <c r="H29" s="8">
        <v>0</v>
      </c>
      <c r="I29" s="8">
        <v>0</v>
      </c>
      <c r="J29" s="8">
        <v>372838</v>
      </c>
      <c r="K29" s="8">
        <v>367882</v>
      </c>
      <c r="L29" s="8">
        <v>0</v>
      </c>
      <c r="M29" s="8">
        <v>206064</v>
      </c>
      <c r="N29" s="8">
        <v>573946</v>
      </c>
      <c r="O29" s="8">
        <v>339358</v>
      </c>
      <c r="P29" s="8">
        <v>0</v>
      </c>
      <c r="Q29" s="8">
        <v>0</v>
      </c>
      <c r="R29" s="8">
        <v>339358</v>
      </c>
      <c r="S29" s="8">
        <v>0</v>
      </c>
      <c r="T29" s="8">
        <v>0</v>
      </c>
      <c r="U29" s="8">
        <v>0</v>
      </c>
      <c r="V29" s="8">
        <v>0</v>
      </c>
      <c r="W29" s="8">
        <v>1286142</v>
      </c>
      <c r="X29" s="8">
        <v>1908900</v>
      </c>
      <c r="Y29" s="8">
        <v>-622758</v>
      </c>
      <c r="Z29" s="2">
        <v>-32.62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9663955</v>
      </c>
      <c r="I30" s="8">
        <v>11618872</v>
      </c>
      <c r="J30" s="8">
        <v>21282827</v>
      </c>
      <c r="K30" s="8">
        <v>10357072</v>
      </c>
      <c r="L30" s="8">
        <v>7618681</v>
      </c>
      <c r="M30" s="8">
        <v>8093715</v>
      </c>
      <c r="N30" s="8">
        <v>26069468</v>
      </c>
      <c r="O30" s="8">
        <v>8306859</v>
      </c>
      <c r="P30" s="8">
        <v>0</v>
      </c>
      <c r="Q30" s="8">
        <v>9386144</v>
      </c>
      <c r="R30" s="8">
        <v>17693003</v>
      </c>
      <c r="S30" s="8">
        <v>9416081</v>
      </c>
      <c r="T30" s="8">
        <v>8960219</v>
      </c>
      <c r="U30" s="8">
        <v>8960219</v>
      </c>
      <c r="V30" s="8">
        <v>27336519</v>
      </c>
      <c r="W30" s="8">
        <v>92381817</v>
      </c>
      <c r="X30" s="8">
        <v>104809992</v>
      </c>
      <c r="Y30" s="8">
        <v>-12428175</v>
      </c>
      <c r="Z30" s="2">
        <v>-11.86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988969</v>
      </c>
      <c r="H31" s="8">
        <v>1165505</v>
      </c>
      <c r="I31" s="8">
        <v>1259756</v>
      </c>
      <c r="J31" s="8">
        <v>3414230</v>
      </c>
      <c r="K31" s="8">
        <v>1068268</v>
      </c>
      <c r="L31" s="8">
        <v>843227</v>
      </c>
      <c r="M31" s="8">
        <v>445594</v>
      </c>
      <c r="N31" s="8">
        <v>2357089</v>
      </c>
      <c r="O31" s="8">
        <v>1174770</v>
      </c>
      <c r="P31" s="8">
        <v>0</v>
      </c>
      <c r="Q31" s="8">
        <v>1390441</v>
      </c>
      <c r="R31" s="8">
        <v>2565211</v>
      </c>
      <c r="S31" s="8">
        <v>779590</v>
      </c>
      <c r="T31" s="8">
        <v>1219605</v>
      </c>
      <c r="U31" s="8">
        <v>1219605</v>
      </c>
      <c r="V31" s="8">
        <v>3218800</v>
      </c>
      <c r="W31" s="8">
        <v>11555330</v>
      </c>
      <c r="X31" s="8">
        <v>16129691</v>
      </c>
      <c r="Y31" s="8">
        <v>-4574361</v>
      </c>
      <c r="Z31" s="2">
        <v>-28.36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138917</v>
      </c>
      <c r="H32" s="8">
        <v>595749</v>
      </c>
      <c r="I32" s="8">
        <v>1541218</v>
      </c>
      <c r="J32" s="8">
        <v>2275884</v>
      </c>
      <c r="K32" s="8">
        <v>713344</v>
      </c>
      <c r="L32" s="8">
        <v>1400582</v>
      </c>
      <c r="M32" s="8">
        <v>0</v>
      </c>
      <c r="N32" s="8">
        <v>2113926</v>
      </c>
      <c r="O32" s="8">
        <v>243963</v>
      </c>
      <c r="P32" s="8">
        <v>0</v>
      </c>
      <c r="Q32" s="8">
        <v>404567</v>
      </c>
      <c r="R32" s="8">
        <v>648530</v>
      </c>
      <c r="S32" s="8">
        <v>1157023</v>
      </c>
      <c r="T32" s="8">
        <v>-1171661</v>
      </c>
      <c r="U32" s="8">
        <v>-1171661</v>
      </c>
      <c r="V32" s="8">
        <v>-1186299</v>
      </c>
      <c r="W32" s="8">
        <v>3852041</v>
      </c>
      <c r="X32" s="8">
        <v>6619089</v>
      </c>
      <c r="Y32" s="8">
        <v>-2767048</v>
      </c>
      <c r="Z32" s="2">
        <v>-41.8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416024</v>
      </c>
      <c r="H33" s="8">
        <v>388902</v>
      </c>
      <c r="I33" s="8">
        <v>406516</v>
      </c>
      <c r="J33" s="8">
        <v>1211442</v>
      </c>
      <c r="K33" s="8">
        <v>374977</v>
      </c>
      <c r="L33" s="8">
        <v>404185</v>
      </c>
      <c r="M33" s="8">
        <v>315670</v>
      </c>
      <c r="N33" s="8">
        <v>1094832</v>
      </c>
      <c r="O33" s="8">
        <v>6333</v>
      </c>
      <c r="P33" s="8">
        <v>0</v>
      </c>
      <c r="Q33" s="8">
        <v>435842</v>
      </c>
      <c r="R33" s="8">
        <v>442175</v>
      </c>
      <c r="S33" s="8">
        <v>411497</v>
      </c>
      <c r="T33" s="8">
        <v>351870</v>
      </c>
      <c r="U33" s="8">
        <v>351870</v>
      </c>
      <c r="V33" s="8">
        <v>1115237</v>
      </c>
      <c r="W33" s="8">
        <v>3863686</v>
      </c>
      <c r="X33" s="8">
        <v>37345</v>
      </c>
      <c r="Y33" s="8">
        <v>3826341</v>
      </c>
      <c r="Z33" s="2">
        <v>10245.93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0</v>
      </c>
      <c r="F34" s="8">
        <v>0</v>
      </c>
      <c r="G34" s="8">
        <v>2115127</v>
      </c>
      <c r="H34" s="8">
        <v>2975227</v>
      </c>
      <c r="I34" s="8">
        <v>4253405</v>
      </c>
      <c r="J34" s="8">
        <v>9343759</v>
      </c>
      <c r="K34" s="8">
        <v>2504298</v>
      </c>
      <c r="L34" s="8">
        <v>2574918</v>
      </c>
      <c r="M34" s="8">
        <v>2077262</v>
      </c>
      <c r="N34" s="8">
        <v>7156478</v>
      </c>
      <c r="O34" s="8">
        <v>2733683</v>
      </c>
      <c r="P34" s="8">
        <v>0</v>
      </c>
      <c r="Q34" s="8">
        <v>1311336</v>
      </c>
      <c r="R34" s="8">
        <v>4045019</v>
      </c>
      <c r="S34" s="8">
        <v>1536229</v>
      </c>
      <c r="T34" s="8">
        <v>8892443</v>
      </c>
      <c r="U34" s="8">
        <v>8892443</v>
      </c>
      <c r="V34" s="8">
        <v>19321115</v>
      </c>
      <c r="W34" s="8">
        <v>39866371</v>
      </c>
      <c r="X34" s="8">
        <v>49021613</v>
      </c>
      <c r="Y34" s="8">
        <v>-9155242</v>
      </c>
      <c r="Z34" s="2">
        <v>-18.68</v>
      </c>
      <c r="AA34" s="6">
        <v>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0</v>
      </c>
      <c r="F36" s="35">
        <f t="shared" si="1"/>
        <v>0</v>
      </c>
      <c r="G36" s="35">
        <f t="shared" si="1"/>
        <v>14056376</v>
      </c>
      <c r="H36" s="35">
        <f t="shared" si="1"/>
        <v>25273710</v>
      </c>
      <c r="I36" s="35">
        <f t="shared" si="1"/>
        <v>29323629</v>
      </c>
      <c r="J36" s="35">
        <f t="shared" si="1"/>
        <v>68653715</v>
      </c>
      <c r="K36" s="35">
        <f t="shared" si="1"/>
        <v>25677119</v>
      </c>
      <c r="L36" s="35">
        <f t="shared" si="1"/>
        <v>23142344</v>
      </c>
      <c r="M36" s="35">
        <f t="shared" si="1"/>
        <v>22062945</v>
      </c>
      <c r="N36" s="35">
        <f t="shared" si="1"/>
        <v>70882408</v>
      </c>
      <c r="O36" s="35">
        <f t="shared" si="1"/>
        <v>23355014</v>
      </c>
      <c r="P36" s="35">
        <f t="shared" si="1"/>
        <v>0</v>
      </c>
      <c r="Q36" s="35">
        <f t="shared" si="1"/>
        <v>23548555</v>
      </c>
      <c r="R36" s="35">
        <f t="shared" si="1"/>
        <v>46903569</v>
      </c>
      <c r="S36" s="35">
        <f t="shared" si="1"/>
        <v>24111916</v>
      </c>
      <c r="T36" s="35">
        <f t="shared" si="1"/>
        <v>32008461</v>
      </c>
      <c r="U36" s="35">
        <f t="shared" si="1"/>
        <v>32008461</v>
      </c>
      <c r="V36" s="35">
        <f t="shared" si="1"/>
        <v>88128838</v>
      </c>
      <c r="W36" s="35">
        <f t="shared" si="1"/>
        <v>274568530</v>
      </c>
      <c r="X36" s="35">
        <f t="shared" si="1"/>
        <v>316841796</v>
      </c>
      <c r="Y36" s="35">
        <f t="shared" si="1"/>
        <v>-42273266</v>
      </c>
      <c r="Z36" s="36">
        <f>+IF(X36&lt;&gt;0,+(Y36/X36)*100,0)</f>
        <v>-13.34207372060219</v>
      </c>
      <c r="AA36" s="33">
        <f>SUM(AA25:AA35)</f>
        <v>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0</v>
      </c>
      <c r="F38" s="48">
        <f t="shared" si="2"/>
        <v>0</v>
      </c>
      <c r="G38" s="48">
        <f t="shared" si="2"/>
        <v>41748533</v>
      </c>
      <c r="H38" s="48">
        <f t="shared" si="2"/>
        <v>-10348188</v>
      </c>
      <c r="I38" s="48">
        <f t="shared" si="2"/>
        <v>6642741</v>
      </c>
      <c r="J38" s="48">
        <f t="shared" si="2"/>
        <v>38043086</v>
      </c>
      <c r="K38" s="48">
        <f t="shared" si="2"/>
        <v>-4411786</v>
      </c>
      <c r="L38" s="48">
        <f t="shared" si="2"/>
        <v>5959379</v>
      </c>
      <c r="M38" s="48">
        <f t="shared" si="2"/>
        <v>30118165</v>
      </c>
      <c r="N38" s="48">
        <f t="shared" si="2"/>
        <v>31665758</v>
      </c>
      <c r="O38" s="48">
        <f t="shared" si="2"/>
        <v>-6917397</v>
      </c>
      <c r="P38" s="48">
        <f t="shared" si="2"/>
        <v>0</v>
      </c>
      <c r="Q38" s="48">
        <f t="shared" si="2"/>
        <v>2662095</v>
      </c>
      <c r="R38" s="48">
        <f t="shared" si="2"/>
        <v>-4255302</v>
      </c>
      <c r="S38" s="48">
        <f t="shared" si="2"/>
        <v>-2531854</v>
      </c>
      <c r="T38" s="48">
        <f t="shared" si="2"/>
        <v>-4797117</v>
      </c>
      <c r="U38" s="48">
        <f t="shared" si="2"/>
        <v>-4797117</v>
      </c>
      <c r="V38" s="48">
        <f t="shared" si="2"/>
        <v>-12126088</v>
      </c>
      <c r="W38" s="48">
        <f t="shared" si="2"/>
        <v>53327454</v>
      </c>
      <c r="X38" s="48">
        <f>IF(F22=F36,0,X22-X36)</f>
        <v>0</v>
      </c>
      <c r="Y38" s="48">
        <f t="shared" si="2"/>
        <v>53318397</v>
      </c>
      <c r="Z38" s="49">
        <f>+IF(X38&lt;&gt;0,+(Y38/X38)*100,0)</f>
        <v>0</v>
      </c>
      <c r="AA38" s="46">
        <f>+AA22-AA36</f>
        <v>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21</v>
      </c>
      <c r="U39" s="8">
        <v>21</v>
      </c>
      <c r="V39" s="8">
        <v>42</v>
      </c>
      <c r="W39" s="8">
        <v>42</v>
      </c>
      <c r="X39" s="8"/>
      <c r="Y39" s="8">
        <v>42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0</v>
      </c>
      <c r="F42" s="57">
        <f t="shared" si="3"/>
        <v>0</v>
      </c>
      <c r="G42" s="57">
        <f t="shared" si="3"/>
        <v>41748533</v>
      </c>
      <c r="H42" s="57">
        <f t="shared" si="3"/>
        <v>-10348188</v>
      </c>
      <c r="I42" s="57">
        <f t="shared" si="3"/>
        <v>6642741</v>
      </c>
      <c r="J42" s="57">
        <f t="shared" si="3"/>
        <v>38043086</v>
      </c>
      <c r="K42" s="57">
        <f t="shared" si="3"/>
        <v>-4411786</v>
      </c>
      <c r="L42" s="57">
        <f t="shared" si="3"/>
        <v>5959379</v>
      </c>
      <c r="M42" s="57">
        <f t="shared" si="3"/>
        <v>30118165</v>
      </c>
      <c r="N42" s="57">
        <f t="shared" si="3"/>
        <v>31665758</v>
      </c>
      <c r="O42" s="57">
        <f t="shared" si="3"/>
        <v>-6917397</v>
      </c>
      <c r="P42" s="57">
        <f t="shared" si="3"/>
        <v>0</v>
      </c>
      <c r="Q42" s="57">
        <f t="shared" si="3"/>
        <v>2662095</v>
      </c>
      <c r="R42" s="57">
        <f t="shared" si="3"/>
        <v>-4255302</v>
      </c>
      <c r="S42" s="57">
        <f t="shared" si="3"/>
        <v>-2531854</v>
      </c>
      <c r="T42" s="57">
        <f t="shared" si="3"/>
        <v>-4797096</v>
      </c>
      <c r="U42" s="57">
        <f t="shared" si="3"/>
        <v>-4797096</v>
      </c>
      <c r="V42" s="57">
        <f t="shared" si="3"/>
        <v>-12126046</v>
      </c>
      <c r="W42" s="57">
        <f t="shared" si="3"/>
        <v>53327496</v>
      </c>
      <c r="X42" s="57">
        <f t="shared" si="3"/>
        <v>0</v>
      </c>
      <c r="Y42" s="57">
        <f t="shared" si="3"/>
        <v>53318439</v>
      </c>
      <c r="Z42" s="58">
        <f>+IF(X42&lt;&gt;0,+(Y42/X42)*100,0)</f>
        <v>0</v>
      </c>
      <c r="AA42" s="55">
        <f>SUM(AA38:AA41)</f>
        <v>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0</v>
      </c>
      <c r="F44" s="65">
        <f t="shared" si="4"/>
        <v>0</v>
      </c>
      <c r="G44" s="65">
        <f t="shared" si="4"/>
        <v>41748533</v>
      </c>
      <c r="H44" s="65">
        <f t="shared" si="4"/>
        <v>-10348188</v>
      </c>
      <c r="I44" s="65">
        <f t="shared" si="4"/>
        <v>6642741</v>
      </c>
      <c r="J44" s="65">
        <f t="shared" si="4"/>
        <v>38043086</v>
      </c>
      <c r="K44" s="65">
        <f t="shared" si="4"/>
        <v>-4411786</v>
      </c>
      <c r="L44" s="65">
        <f t="shared" si="4"/>
        <v>5959379</v>
      </c>
      <c r="M44" s="65">
        <f t="shared" si="4"/>
        <v>30118165</v>
      </c>
      <c r="N44" s="65">
        <f t="shared" si="4"/>
        <v>31665758</v>
      </c>
      <c r="O44" s="65">
        <f t="shared" si="4"/>
        <v>-6917397</v>
      </c>
      <c r="P44" s="65">
        <f t="shared" si="4"/>
        <v>0</v>
      </c>
      <c r="Q44" s="65">
        <f t="shared" si="4"/>
        <v>2662095</v>
      </c>
      <c r="R44" s="65">
        <f t="shared" si="4"/>
        <v>-4255302</v>
      </c>
      <c r="S44" s="65">
        <f t="shared" si="4"/>
        <v>-2531854</v>
      </c>
      <c r="T44" s="65">
        <f t="shared" si="4"/>
        <v>-4797096</v>
      </c>
      <c r="U44" s="65">
        <f t="shared" si="4"/>
        <v>-4797096</v>
      </c>
      <c r="V44" s="65">
        <f t="shared" si="4"/>
        <v>-12126046</v>
      </c>
      <c r="W44" s="65">
        <f t="shared" si="4"/>
        <v>53327496</v>
      </c>
      <c r="X44" s="65">
        <f t="shared" si="4"/>
        <v>0</v>
      </c>
      <c r="Y44" s="65">
        <f t="shared" si="4"/>
        <v>53318439</v>
      </c>
      <c r="Z44" s="66">
        <f>+IF(X44&lt;&gt;0,+(Y44/X44)*100,0)</f>
        <v>0</v>
      </c>
      <c r="AA44" s="63">
        <f>+AA42-AA43</f>
        <v>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0</v>
      </c>
      <c r="F46" s="57">
        <f t="shared" si="5"/>
        <v>0</v>
      </c>
      <c r="G46" s="57">
        <f t="shared" si="5"/>
        <v>41748533</v>
      </c>
      <c r="H46" s="57">
        <f t="shared" si="5"/>
        <v>-10348188</v>
      </c>
      <c r="I46" s="57">
        <f t="shared" si="5"/>
        <v>6642741</v>
      </c>
      <c r="J46" s="57">
        <f t="shared" si="5"/>
        <v>38043086</v>
      </c>
      <c r="K46" s="57">
        <f t="shared" si="5"/>
        <v>-4411786</v>
      </c>
      <c r="L46" s="57">
        <f t="shared" si="5"/>
        <v>5959379</v>
      </c>
      <c r="M46" s="57">
        <f t="shared" si="5"/>
        <v>30118165</v>
      </c>
      <c r="N46" s="57">
        <f t="shared" si="5"/>
        <v>31665758</v>
      </c>
      <c r="O46" s="57">
        <f t="shared" si="5"/>
        <v>-6917397</v>
      </c>
      <c r="P46" s="57">
        <f t="shared" si="5"/>
        <v>0</v>
      </c>
      <c r="Q46" s="57">
        <f t="shared" si="5"/>
        <v>2662095</v>
      </c>
      <c r="R46" s="57">
        <f t="shared" si="5"/>
        <v>-4255302</v>
      </c>
      <c r="S46" s="57">
        <f t="shared" si="5"/>
        <v>-2531854</v>
      </c>
      <c r="T46" s="57">
        <f t="shared" si="5"/>
        <v>-4797096</v>
      </c>
      <c r="U46" s="57">
        <f t="shared" si="5"/>
        <v>-4797096</v>
      </c>
      <c r="V46" s="57">
        <f t="shared" si="5"/>
        <v>-12126046</v>
      </c>
      <c r="W46" s="57">
        <f t="shared" si="5"/>
        <v>53327496</v>
      </c>
      <c r="X46" s="57">
        <f t="shared" si="5"/>
        <v>0</v>
      </c>
      <c r="Y46" s="57">
        <f t="shared" si="5"/>
        <v>53318439</v>
      </c>
      <c r="Z46" s="58">
        <f>+IF(X46&lt;&gt;0,+(Y46/X46)*100,0)</f>
        <v>0</v>
      </c>
      <c r="AA46" s="55">
        <f>SUM(AA44:AA45)</f>
        <v>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0</v>
      </c>
      <c r="F48" s="73">
        <f t="shared" si="6"/>
        <v>0</v>
      </c>
      <c r="G48" s="73">
        <f t="shared" si="6"/>
        <v>41748533</v>
      </c>
      <c r="H48" s="74">
        <f t="shared" si="6"/>
        <v>-10348188</v>
      </c>
      <c r="I48" s="74">
        <f t="shared" si="6"/>
        <v>6642741</v>
      </c>
      <c r="J48" s="74">
        <f t="shared" si="6"/>
        <v>38043086</v>
      </c>
      <c r="K48" s="74">
        <f t="shared" si="6"/>
        <v>-4411786</v>
      </c>
      <c r="L48" s="74">
        <f t="shared" si="6"/>
        <v>5959379</v>
      </c>
      <c r="M48" s="73">
        <f t="shared" si="6"/>
        <v>30118165</v>
      </c>
      <c r="N48" s="73">
        <f t="shared" si="6"/>
        <v>31665758</v>
      </c>
      <c r="O48" s="74">
        <f t="shared" si="6"/>
        <v>-6917397</v>
      </c>
      <c r="P48" s="74">
        <f t="shared" si="6"/>
        <v>0</v>
      </c>
      <c r="Q48" s="74">
        <f t="shared" si="6"/>
        <v>2662095</v>
      </c>
      <c r="R48" s="74">
        <f t="shared" si="6"/>
        <v>-4255302</v>
      </c>
      <c r="S48" s="74">
        <f t="shared" si="6"/>
        <v>-2531854</v>
      </c>
      <c r="T48" s="73">
        <f t="shared" si="6"/>
        <v>-4797096</v>
      </c>
      <c r="U48" s="73">
        <f t="shared" si="6"/>
        <v>-4797096</v>
      </c>
      <c r="V48" s="74">
        <f t="shared" si="6"/>
        <v>-12126046</v>
      </c>
      <c r="W48" s="74">
        <f t="shared" si="6"/>
        <v>53327496</v>
      </c>
      <c r="X48" s="74">
        <f t="shared" si="6"/>
        <v>0</v>
      </c>
      <c r="Y48" s="74">
        <f t="shared" si="6"/>
        <v>53318439</v>
      </c>
      <c r="Z48" s="75">
        <f>+IF(X48&lt;&gt;0,+(Y48/X48)*100,0)</f>
        <v>0</v>
      </c>
      <c r="AA48" s="76">
        <f>SUM(AA46:AA47)</f>
        <v>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92591000</v>
      </c>
      <c r="F5" s="8">
        <v>249841000</v>
      </c>
      <c r="G5" s="8">
        <v>0</v>
      </c>
      <c r="H5" s="8">
        <v>-28089</v>
      </c>
      <c r="I5" s="8">
        <v>707010332</v>
      </c>
      <c r="J5" s="8">
        <v>706982243</v>
      </c>
      <c r="K5" s="8">
        <v>4164175</v>
      </c>
      <c r="L5" s="8">
        <v>4164175</v>
      </c>
      <c r="M5" s="8">
        <v>-496954000</v>
      </c>
      <c r="N5" s="8">
        <v>-488625650</v>
      </c>
      <c r="O5" s="8">
        <v>0</v>
      </c>
      <c r="P5" s="8">
        <v>-822000</v>
      </c>
      <c r="Q5" s="8">
        <v>4164124</v>
      </c>
      <c r="R5" s="8">
        <v>3342124</v>
      </c>
      <c r="S5" s="8">
        <v>815347</v>
      </c>
      <c r="T5" s="8">
        <v>7513171</v>
      </c>
      <c r="U5" s="8">
        <v>4164259</v>
      </c>
      <c r="V5" s="8">
        <v>12492777</v>
      </c>
      <c r="W5" s="8">
        <v>234191494</v>
      </c>
      <c r="X5" s="8">
        <v>92591000</v>
      </c>
      <c r="Y5" s="8">
        <v>141600494</v>
      </c>
      <c r="Z5" s="2">
        <v>152.93</v>
      </c>
      <c r="AA5" s="6">
        <v>249841000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37858000</v>
      </c>
      <c r="F8" s="8">
        <v>37857000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3409462</v>
      </c>
      <c r="N8" s="8">
        <v>3409462</v>
      </c>
      <c r="O8" s="8">
        <v>1157040</v>
      </c>
      <c r="P8" s="8">
        <v>5420634</v>
      </c>
      <c r="Q8" s="8">
        <v>2243000</v>
      </c>
      <c r="R8" s="8">
        <v>8820674</v>
      </c>
      <c r="S8" s="8">
        <v>829060</v>
      </c>
      <c r="T8" s="8">
        <v>4993354</v>
      </c>
      <c r="U8" s="8">
        <v>2101163</v>
      </c>
      <c r="V8" s="8">
        <v>7923577</v>
      </c>
      <c r="W8" s="8">
        <v>20153713</v>
      </c>
      <c r="X8" s="8">
        <v>37858240</v>
      </c>
      <c r="Y8" s="8">
        <v>-17704527</v>
      </c>
      <c r="Z8" s="2">
        <v>-46.77</v>
      </c>
      <c r="AA8" s="6">
        <v>37857000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2620000</v>
      </c>
      <c r="F9" s="8">
        <v>2669360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543369</v>
      </c>
      <c r="N9" s="8">
        <v>543369</v>
      </c>
      <c r="O9" s="8">
        <v>29136</v>
      </c>
      <c r="P9" s="8">
        <v>775316</v>
      </c>
      <c r="Q9" s="8">
        <v>257469</v>
      </c>
      <c r="R9" s="8">
        <v>1061921</v>
      </c>
      <c r="S9" s="8">
        <v>0</v>
      </c>
      <c r="T9" s="8">
        <v>434288</v>
      </c>
      <c r="U9" s="8">
        <v>250906</v>
      </c>
      <c r="V9" s="8">
        <v>685194</v>
      </c>
      <c r="W9" s="8">
        <v>2290484</v>
      </c>
      <c r="X9" s="8">
        <v>2620320</v>
      </c>
      <c r="Y9" s="8">
        <v>-329836</v>
      </c>
      <c r="Z9" s="2">
        <v>-12.59</v>
      </c>
      <c r="AA9" s="6">
        <v>2669360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5824000</v>
      </c>
      <c r="F10" s="26">
        <v>3528000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1214565</v>
      </c>
      <c r="N10" s="26">
        <v>1214565</v>
      </c>
      <c r="O10" s="26">
        <v>1434329</v>
      </c>
      <c r="P10" s="26">
        <v>1448012</v>
      </c>
      <c r="Q10" s="26">
        <v>488645</v>
      </c>
      <c r="R10" s="26">
        <v>3370986</v>
      </c>
      <c r="S10" s="26">
        <v>416044</v>
      </c>
      <c r="T10" s="26">
        <v>738316</v>
      </c>
      <c r="U10" s="26">
        <v>488679</v>
      </c>
      <c r="V10" s="26">
        <v>1643039</v>
      </c>
      <c r="W10" s="26">
        <v>6228590</v>
      </c>
      <c r="X10" s="26">
        <v>5823640</v>
      </c>
      <c r="Y10" s="26">
        <v>404950</v>
      </c>
      <c r="Z10" s="27">
        <v>6.95</v>
      </c>
      <c r="AA10" s="28">
        <v>3528000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3710000</v>
      </c>
      <c r="F11" s="8">
        <v>0</v>
      </c>
      <c r="G11" s="8">
        <v>4187</v>
      </c>
      <c r="H11" s="8">
        <v>1823448</v>
      </c>
      <c r="I11" s="8">
        <v>1779369</v>
      </c>
      <c r="J11" s="8">
        <v>3607004</v>
      </c>
      <c r="K11" s="8">
        <v>18332</v>
      </c>
      <c r="L11" s="8">
        <v>6417</v>
      </c>
      <c r="M11" s="8">
        <v>0</v>
      </c>
      <c r="N11" s="8">
        <v>24749</v>
      </c>
      <c r="O11" s="8">
        <v>0</v>
      </c>
      <c r="P11" s="8">
        <v>0</v>
      </c>
      <c r="Q11" s="8">
        <v>0</v>
      </c>
      <c r="R11" s="8">
        <v>0</v>
      </c>
      <c r="S11" s="8">
        <v>9000</v>
      </c>
      <c r="T11" s="8">
        <v>0</v>
      </c>
      <c r="U11" s="8">
        <v>0</v>
      </c>
      <c r="V11" s="8">
        <v>9000</v>
      </c>
      <c r="W11" s="8">
        <v>3640753</v>
      </c>
      <c r="X11" s="8">
        <v>3710000</v>
      </c>
      <c r="Y11" s="8">
        <v>-69247</v>
      </c>
      <c r="Z11" s="2">
        <v>-1.87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831000</v>
      </c>
      <c r="F12" s="8">
        <v>821000</v>
      </c>
      <c r="G12" s="8">
        <v>5616</v>
      </c>
      <c r="H12" s="8">
        <v>3411</v>
      </c>
      <c r="I12" s="8">
        <v>30142</v>
      </c>
      <c r="J12" s="8">
        <v>39169</v>
      </c>
      <c r="K12" s="8">
        <v>306</v>
      </c>
      <c r="L12" s="8">
        <v>3314</v>
      </c>
      <c r="M12" s="8">
        <v>23290</v>
      </c>
      <c r="N12" s="8">
        <v>26910</v>
      </c>
      <c r="O12" s="8">
        <v>22613</v>
      </c>
      <c r="P12" s="8">
        <v>7807</v>
      </c>
      <c r="Q12" s="8">
        <v>42000</v>
      </c>
      <c r="R12" s="8">
        <v>72420</v>
      </c>
      <c r="S12" s="8">
        <v>8000</v>
      </c>
      <c r="T12" s="8">
        <v>3433</v>
      </c>
      <c r="U12" s="8">
        <v>147000</v>
      </c>
      <c r="V12" s="8">
        <v>158433</v>
      </c>
      <c r="W12" s="8">
        <v>296932</v>
      </c>
      <c r="X12" s="8">
        <v>831040</v>
      </c>
      <c r="Y12" s="8">
        <v>-534108</v>
      </c>
      <c r="Z12" s="2">
        <v>-64.27</v>
      </c>
      <c r="AA12" s="6">
        <v>821000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4700000</v>
      </c>
      <c r="F13" s="8">
        <v>7000000</v>
      </c>
      <c r="G13" s="8">
        <v>0</v>
      </c>
      <c r="H13" s="8">
        <v>0</v>
      </c>
      <c r="I13" s="8">
        <v>1990501</v>
      </c>
      <c r="J13" s="8">
        <v>1990501</v>
      </c>
      <c r="K13" s="8">
        <v>168101</v>
      </c>
      <c r="L13" s="8">
        <v>593680</v>
      </c>
      <c r="M13" s="8">
        <v>1935808</v>
      </c>
      <c r="N13" s="8">
        <v>2697589</v>
      </c>
      <c r="O13" s="8">
        <v>533163</v>
      </c>
      <c r="P13" s="8">
        <v>918216</v>
      </c>
      <c r="Q13" s="8">
        <v>115000</v>
      </c>
      <c r="R13" s="8">
        <v>1566379</v>
      </c>
      <c r="S13" s="8">
        <v>1263167</v>
      </c>
      <c r="T13" s="8">
        <v>911349</v>
      </c>
      <c r="U13" s="8">
        <v>1747101</v>
      </c>
      <c r="V13" s="8">
        <v>3921617</v>
      </c>
      <c r="W13" s="8">
        <v>10176086</v>
      </c>
      <c r="X13" s="8">
        <v>4700000</v>
      </c>
      <c r="Y13" s="8">
        <v>5476086</v>
      </c>
      <c r="Z13" s="2">
        <v>116.51</v>
      </c>
      <c r="AA13" s="6">
        <v>7000000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18000000</v>
      </c>
      <c r="F14" s="8">
        <v>18000000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609</v>
      </c>
      <c r="N14" s="8">
        <v>609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609</v>
      </c>
      <c r="X14" s="8">
        <v>18000000</v>
      </c>
      <c r="Y14" s="8">
        <v>-17999391</v>
      </c>
      <c r="Z14" s="2">
        <v>-100</v>
      </c>
      <c r="AA14" s="6">
        <v>18000000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1063000</v>
      </c>
      <c r="F16" s="8">
        <v>1063180</v>
      </c>
      <c r="G16" s="8">
        <v>22950</v>
      </c>
      <c r="H16" s="8">
        <v>0</v>
      </c>
      <c r="I16" s="8">
        <v>11850</v>
      </c>
      <c r="J16" s="8">
        <v>34800</v>
      </c>
      <c r="K16" s="8">
        <v>0</v>
      </c>
      <c r="L16" s="8">
        <v>1500</v>
      </c>
      <c r="M16" s="8">
        <v>5075</v>
      </c>
      <c r="N16" s="8">
        <v>6575</v>
      </c>
      <c r="O16" s="8">
        <v>18025</v>
      </c>
      <c r="P16" s="8">
        <v>3200</v>
      </c>
      <c r="Q16" s="8">
        <v>22152</v>
      </c>
      <c r="R16" s="8">
        <v>43377</v>
      </c>
      <c r="S16" s="8">
        <v>22170</v>
      </c>
      <c r="T16" s="8">
        <v>650</v>
      </c>
      <c r="U16" s="8">
        <v>35710</v>
      </c>
      <c r="V16" s="8">
        <v>58530</v>
      </c>
      <c r="W16" s="8">
        <v>143282</v>
      </c>
      <c r="X16" s="8">
        <v>1063180</v>
      </c>
      <c r="Y16" s="8">
        <v>-919898</v>
      </c>
      <c r="Z16" s="2">
        <v>-86.52</v>
      </c>
      <c r="AA16" s="6">
        <v>1063180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15317000</v>
      </c>
      <c r="F17" s="8">
        <v>9460500</v>
      </c>
      <c r="G17" s="8">
        <v>0</v>
      </c>
      <c r="H17" s="8">
        <v>0</v>
      </c>
      <c r="I17" s="8">
        <v>4010152</v>
      </c>
      <c r="J17" s="8">
        <v>4010152</v>
      </c>
      <c r="K17" s="8">
        <v>1467730</v>
      </c>
      <c r="L17" s="8">
        <v>1102627</v>
      </c>
      <c r="M17" s="8">
        <v>1338942</v>
      </c>
      <c r="N17" s="8">
        <v>3909299</v>
      </c>
      <c r="O17" s="8">
        <v>1324818</v>
      </c>
      <c r="P17" s="8">
        <v>1176361</v>
      </c>
      <c r="Q17" s="8">
        <v>1505888</v>
      </c>
      <c r="R17" s="8">
        <v>4007067</v>
      </c>
      <c r="S17" s="8">
        <v>1120639</v>
      </c>
      <c r="T17" s="8">
        <v>1086993</v>
      </c>
      <c r="U17" s="8">
        <v>1241102</v>
      </c>
      <c r="V17" s="8">
        <v>3448734</v>
      </c>
      <c r="W17" s="8">
        <v>15375252</v>
      </c>
      <c r="X17" s="8">
        <v>15317000</v>
      </c>
      <c r="Y17" s="8">
        <v>58252</v>
      </c>
      <c r="Z17" s="2">
        <v>0.38</v>
      </c>
      <c r="AA17" s="6">
        <v>9460500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8268000</v>
      </c>
      <c r="F18" s="8">
        <v>8268000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8268000</v>
      </c>
      <c r="Y18" s="8">
        <v>-8268000</v>
      </c>
      <c r="Z18" s="2">
        <v>-100</v>
      </c>
      <c r="AA18" s="6">
        <v>8268000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557367000</v>
      </c>
      <c r="F19" s="8">
        <v>570570001</v>
      </c>
      <c r="G19" s="8">
        <v>217365000</v>
      </c>
      <c r="H19" s="8">
        <v>1811000</v>
      </c>
      <c r="I19" s="8">
        <v>0</v>
      </c>
      <c r="J19" s="8">
        <v>219176000</v>
      </c>
      <c r="K19" s="8">
        <v>0</v>
      </c>
      <c r="L19" s="8">
        <v>182355000</v>
      </c>
      <c r="M19" s="8">
        <v>0</v>
      </c>
      <c r="N19" s="8">
        <v>182355000</v>
      </c>
      <c r="O19" s="8">
        <v>0</v>
      </c>
      <c r="P19" s="8">
        <v>658000</v>
      </c>
      <c r="Q19" s="8">
        <v>20000000</v>
      </c>
      <c r="R19" s="8">
        <v>20658000</v>
      </c>
      <c r="S19" s="8">
        <v>0</v>
      </c>
      <c r="T19" s="8">
        <v>0</v>
      </c>
      <c r="U19" s="8">
        <v>0</v>
      </c>
      <c r="V19" s="8">
        <v>0</v>
      </c>
      <c r="W19" s="8">
        <v>422189000</v>
      </c>
      <c r="X19" s="8">
        <v>557367000</v>
      </c>
      <c r="Y19" s="8">
        <v>-135178000</v>
      </c>
      <c r="Z19" s="2">
        <v>-24.25</v>
      </c>
      <c r="AA19" s="6">
        <v>570570001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4250000</v>
      </c>
      <c r="F20" s="26">
        <v>9590900</v>
      </c>
      <c r="G20" s="26">
        <v>69646</v>
      </c>
      <c r="H20" s="26">
        <v>29550</v>
      </c>
      <c r="I20" s="26">
        <v>52627</v>
      </c>
      <c r="J20" s="26">
        <v>151823</v>
      </c>
      <c r="K20" s="26">
        <v>26087</v>
      </c>
      <c r="L20" s="26">
        <v>22510</v>
      </c>
      <c r="M20" s="26">
        <v>90121</v>
      </c>
      <c r="N20" s="26">
        <v>138718</v>
      </c>
      <c r="O20" s="26">
        <v>157709</v>
      </c>
      <c r="P20" s="26">
        <v>90214</v>
      </c>
      <c r="Q20" s="26">
        <v>86386</v>
      </c>
      <c r="R20" s="26">
        <v>334309</v>
      </c>
      <c r="S20" s="26">
        <v>714858</v>
      </c>
      <c r="T20" s="26">
        <v>33311</v>
      </c>
      <c r="U20" s="26">
        <v>198230</v>
      </c>
      <c r="V20" s="26">
        <v>946399</v>
      </c>
      <c r="W20" s="26">
        <v>1571249</v>
      </c>
      <c r="X20" s="26">
        <v>4249920</v>
      </c>
      <c r="Y20" s="26">
        <v>-2678671</v>
      </c>
      <c r="Z20" s="27">
        <v>-63.03</v>
      </c>
      <c r="AA20" s="28">
        <v>9590900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400000</v>
      </c>
      <c r="F21" s="8">
        <v>400000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400000</v>
      </c>
      <c r="Y21" s="8">
        <v>-400000</v>
      </c>
      <c r="Z21" s="2">
        <v>-100</v>
      </c>
      <c r="AA21" s="6">
        <v>400000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752799000</v>
      </c>
      <c r="F22" s="35">
        <f t="shared" si="0"/>
        <v>919068941</v>
      </c>
      <c r="G22" s="35">
        <f t="shared" si="0"/>
        <v>217467399</v>
      </c>
      <c r="H22" s="35">
        <f t="shared" si="0"/>
        <v>3639320</v>
      </c>
      <c r="I22" s="35">
        <f t="shared" si="0"/>
        <v>714884973</v>
      </c>
      <c r="J22" s="35">
        <f t="shared" si="0"/>
        <v>935991692</v>
      </c>
      <c r="K22" s="35">
        <f t="shared" si="0"/>
        <v>5844731</v>
      </c>
      <c r="L22" s="35">
        <f t="shared" si="0"/>
        <v>188249223</v>
      </c>
      <c r="M22" s="35">
        <f t="shared" si="0"/>
        <v>-488392759</v>
      </c>
      <c r="N22" s="35">
        <f t="shared" si="0"/>
        <v>-294298805</v>
      </c>
      <c r="O22" s="35">
        <f t="shared" si="0"/>
        <v>4676833</v>
      </c>
      <c r="P22" s="35">
        <f t="shared" si="0"/>
        <v>9675760</v>
      </c>
      <c r="Q22" s="35">
        <f t="shared" si="0"/>
        <v>28924664</v>
      </c>
      <c r="R22" s="35">
        <f t="shared" si="0"/>
        <v>43277257</v>
      </c>
      <c r="S22" s="35">
        <f t="shared" si="0"/>
        <v>5198285</v>
      </c>
      <c r="T22" s="35">
        <f t="shared" si="0"/>
        <v>15714865</v>
      </c>
      <c r="U22" s="35">
        <f t="shared" si="0"/>
        <v>10374150</v>
      </c>
      <c r="V22" s="35">
        <f t="shared" si="0"/>
        <v>31287300</v>
      </c>
      <c r="W22" s="35">
        <f t="shared" si="0"/>
        <v>716257444</v>
      </c>
      <c r="X22" s="35">
        <f t="shared" si="0"/>
        <v>752799340</v>
      </c>
      <c r="Y22" s="35">
        <f t="shared" si="0"/>
        <v>-36541896</v>
      </c>
      <c r="Z22" s="36">
        <f>+IF(X22&lt;&gt;0,+(Y22/X22)*100,0)</f>
        <v>-4.854134967759138</v>
      </c>
      <c r="AA22" s="33">
        <f>SUM(AA5:AA21)</f>
        <v>919068941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216774000</v>
      </c>
      <c r="F25" s="8">
        <v>271515000</v>
      </c>
      <c r="G25" s="8">
        <v>20198964</v>
      </c>
      <c r="H25" s="8">
        <v>21017046</v>
      </c>
      <c r="I25" s="8">
        <v>21581000</v>
      </c>
      <c r="J25" s="8">
        <v>62797010</v>
      </c>
      <c r="K25" s="8">
        <v>21638180</v>
      </c>
      <c r="L25" s="8">
        <v>21703277</v>
      </c>
      <c r="M25" s="8">
        <v>36691481</v>
      </c>
      <c r="N25" s="8">
        <v>80032938</v>
      </c>
      <c r="O25" s="8">
        <v>21504349</v>
      </c>
      <c r="P25" s="8">
        <v>21598583</v>
      </c>
      <c r="Q25" s="8">
        <v>22049265</v>
      </c>
      <c r="R25" s="8">
        <v>65152197</v>
      </c>
      <c r="S25" s="8">
        <v>23162000</v>
      </c>
      <c r="T25" s="8">
        <v>24275000</v>
      </c>
      <c r="U25" s="8">
        <v>23288000</v>
      </c>
      <c r="V25" s="8">
        <v>70725000</v>
      </c>
      <c r="W25" s="8">
        <v>278707145</v>
      </c>
      <c r="X25" s="8">
        <v>216774000</v>
      </c>
      <c r="Y25" s="8">
        <v>61933145</v>
      </c>
      <c r="Z25" s="2">
        <v>28.57</v>
      </c>
      <c r="AA25" s="6">
        <v>271515000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25088000</v>
      </c>
      <c r="F26" s="8">
        <v>22310000</v>
      </c>
      <c r="G26" s="8">
        <v>1864503</v>
      </c>
      <c r="H26" s="8">
        <v>1835267</v>
      </c>
      <c r="I26" s="8">
        <v>1821000</v>
      </c>
      <c r="J26" s="8">
        <v>5520770</v>
      </c>
      <c r="K26" s="8">
        <v>1880091</v>
      </c>
      <c r="L26" s="8">
        <v>1814089</v>
      </c>
      <c r="M26" s="8">
        <v>1810116</v>
      </c>
      <c r="N26" s="8">
        <v>5504296</v>
      </c>
      <c r="O26" s="8">
        <v>1907442</v>
      </c>
      <c r="P26" s="8">
        <v>1831622</v>
      </c>
      <c r="Q26" s="8">
        <v>1868670</v>
      </c>
      <c r="R26" s="8">
        <v>5607734</v>
      </c>
      <c r="S26" s="8">
        <v>2853000</v>
      </c>
      <c r="T26" s="8">
        <v>233000</v>
      </c>
      <c r="U26" s="8">
        <v>2082000</v>
      </c>
      <c r="V26" s="8">
        <v>5168000</v>
      </c>
      <c r="W26" s="8">
        <v>21800800</v>
      </c>
      <c r="X26" s="8">
        <v>25087600</v>
      </c>
      <c r="Y26" s="8">
        <v>-3286800</v>
      </c>
      <c r="Z26" s="2">
        <v>-13.1</v>
      </c>
      <c r="AA26" s="6">
        <v>22310000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101000000</v>
      </c>
      <c r="F27" s="8">
        <v>181000000</v>
      </c>
      <c r="G27" s="8">
        <v>0</v>
      </c>
      <c r="H27" s="8">
        <v>0</v>
      </c>
      <c r="I27" s="8">
        <v>25000000</v>
      </c>
      <c r="J27" s="8">
        <v>25000000</v>
      </c>
      <c r="K27" s="8">
        <v>0</v>
      </c>
      <c r="L27" s="8">
        <v>0</v>
      </c>
      <c r="M27" s="8">
        <v>25000000</v>
      </c>
      <c r="N27" s="8">
        <v>25000000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50000000</v>
      </c>
      <c r="X27" s="8">
        <v>100999996</v>
      </c>
      <c r="Y27" s="8">
        <v>-50999996</v>
      </c>
      <c r="Z27" s="2">
        <v>-50.5</v>
      </c>
      <c r="AA27" s="6">
        <v>181000000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41150000</v>
      </c>
      <c r="F28" s="8">
        <v>41150000</v>
      </c>
      <c r="G28" s="8">
        <v>0</v>
      </c>
      <c r="H28" s="8">
        <v>0</v>
      </c>
      <c r="I28" s="8">
        <v>10000000</v>
      </c>
      <c r="J28" s="8">
        <v>10000000</v>
      </c>
      <c r="K28" s="8">
        <v>0</v>
      </c>
      <c r="L28" s="8">
        <v>0</v>
      </c>
      <c r="M28" s="8">
        <v>10000000</v>
      </c>
      <c r="N28" s="8">
        <v>10000000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20000000</v>
      </c>
      <c r="X28" s="8">
        <v>41150000</v>
      </c>
      <c r="Y28" s="8">
        <v>-21150000</v>
      </c>
      <c r="Z28" s="2">
        <v>-51.4</v>
      </c>
      <c r="AA28" s="6">
        <v>41150000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525000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524700</v>
      </c>
      <c r="Y29" s="8">
        <v>-524700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124200000</v>
      </c>
      <c r="F30" s="8">
        <v>156200000</v>
      </c>
      <c r="G30" s="8">
        <v>0</v>
      </c>
      <c r="H30" s="8">
        <v>0</v>
      </c>
      <c r="I30" s="8">
        <v>9900000</v>
      </c>
      <c r="J30" s="8">
        <v>9900000</v>
      </c>
      <c r="K30" s="8">
        <v>18000000</v>
      </c>
      <c r="L30" s="8">
        <v>9900000</v>
      </c>
      <c r="M30" s="8">
        <v>9900000</v>
      </c>
      <c r="N30" s="8">
        <v>37800000</v>
      </c>
      <c r="O30" s="8">
        <v>0</v>
      </c>
      <c r="P30" s="8">
        <v>12850000</v>
      </c>
      <c r="Q30" s="8">
        <v>12850000</v>
      </c>
      <c r="R30" s="8">
        <v>25700000</v>
      </c>
      <c r="S30" s="8">
        <v>21271399</v>
      </c>
      <c r="T30" s="8">
        <v>18690858</v>
      </c>
      <c r="U30" s="8">
        <v>21860217</v>
      </c>
      <c r="V30" s="8">
        <v>61822474</v>
      </c>
      <c r="W30" s="8">
        <v>135222474</v>
      </c>
      <c r="X30" s="8">
        <v>124200000</v>
      </c>
      <c r="Y30" s="8">
        <v>11022474</v>
      </c>
      <c r="Z30" s="2">
        <v>8.87</v>
      </c>
      <c r="AA30" s="6">
        <v>156200000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56431800</v>
      </c>
      <c r="F31" s="8">
        <v>10772000</v>
      </c>
      <c r="G31" s="8">
        <v>11967</v>
      </c>
      <c r="H31" s="8">
        <v>9946</v>
      </c>
      <c r="I31" s="8">
        <v>6916</v>
      </c>
      <c r="J31" s="8">
        <v>28829</v>
      </c>
      <c r="K31" s="8">
        <v>64495</v>
      </c>
      <c r="L31" s="8">
        <v>2532</v>
      </c>
      <c r="M31" s="8">
        <v>231028</v>
      </c>
      <c r="N31" s="8">
        <v>298055</v>
      </c>
      <c r="O31" s="8">
        <v>2901536</v>
      </c>
      <c r="P31" s="8">
        <v>4787</v>
      </c>
      <c r="Q31" s="8">
        <v>6000</v>
      </c>
      <c r="R31" s="8">
        <v>2912323</v>
      </c>
      <c r="S31" s="8">
        <v>12015269</v>
      </c>
      <c r="T31" s="8">
        <v>2154607</v>
      </c>
      <c r="U31" s="8">
        <v>2041497</v>
      </c>
      <c r="V31" s="8">
        <v>16211373</v>
      </c>
      <c r="W31" s="8">
        <v>19450580</v>
      </c>
      <c r="X31" s="8">
        <v>56430800</v>
      </c>
      <c r="Y31" s="8">
        <v>-36980220</v>
      </c>
      <c r="Z31" s="2">
        <v>-65.53</v>
      </c>
      <c r="AA31" s="6">
        <v>10772000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36410400</v>
      </c>
      <c r="F32" s="8">
        <v>34352400</v>
      </c>
      <c r="G32" s="8">
        <v>1889821</v>
      </c>
      <c r="H32" s="8">
        <v>4435490</v>
      </c>
      <c r="I32" s="8">
        <v>6549660</v>
      </c>
      <c r="J32" s="8">
        <v>12874971</v>
      </c>
      <c r="K32" s="8">
        <v>1879036</v>
      </c>
      <c r="L32" s="8">
        <v>1153896</v>
      </c>
      <c r="M32" s="8">
        <v>3004423</v>
      </c>
      <c r="N32" s="8">
        <v>6037355</v>
      </c>
      <c r="O32" s="8">
        <v>4958044</v>
      </c>
      <c r="P32" s="8">
        <v>1685658</v>
      </c>
      <c r="Q32" s="8">
        <v>2496940</v>
      </c>
      <c r="R32" s="8">
        <v>9140642</v>
      </c>
      <c r="S32" s="8">
        <v>1301229</v>
      </c>
      <c r="T32" s="8">
        <v>2824294</v>
      </c>
      <c r="U32" s="8">
        <v>3039118</v>
      </c>
      <c r="V32" s="8">
        <v>7164641</v>
      </c>
      <c r="W32" s="8">
        <v>35217609</v>
      </c>
      <c r="X32" s="8">
        <v>36410400</v>
      </c>
      <c r="Y32" s="8">
        <v>-1192791</v>
      </c>
      <c r="Z32" s="2">
        <v>-3.28</v>
      </c>
      <c r="AA32" s="6">
        <v>34352400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31451000</v>
      </c>
      <c r="F33" s="8">
        <v>20950540</v>
      </c>
      <c r="G33" s="8">
        <v>92700</v>
      </c>
      <c r="H33" s="8">
        <v>334772</v>
      </c>
      <c r="I33" s="8">
        <v>36839993</v>
      </c>
      <c r="J33" s="8">
        <v>37267465</v>
      </c>
      <c r="K33" s="8">
        <v>0</v>
      </c>
      <c r="L33" s="8">
        <v>1445605</v>
      </c>
      <c r="M33" s="8">
        <v>1802039</v>
      </c>
      <c r="N33" s="8">
        <v>3247644</v>
      </c>
      <c r="O33" s="8">
        <v>3189155</v>
      </c>
      <c r="P33" s="8">
        <v>139000</v>
      </c>
      <c r="Q33" s="8">
        <v>442000</v>
      </c>
      <c r="R33" s="8">
        <v>3770155</v>
      </c>
      <c r="S33" s="8">
        <v>399634</v>
      </c>
      <c r="T33" s="8">
        <v>63549</v>
      </c>
      <c r="U33" s="8">
        <v>1198411</v>
      </c>
      <c r="V33" s="8">
        <v>1661594</v>
      </c>
      <c r="W33" s="8">
        <v>45946858</v>
      </c>
      <c r="X33" s="8">
        <v>31450540</v>
      </c>
      <c r="Y33" s="8">
        <v>14496318</v>
      </c>
      <c r="Z33" s="2">
        <v>46.09</v>
      </c>
      <c r="AA33" s="6">
        <v>20950540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76895200</v>
      </c>
      <c r="F34" s="8">
        <v>133397379</v>
      </c>
      <c r="G34" s="8">
        <v>9228448</v>
      </c>
      <c r="H34" s="8">
        <v>4929350</v>
      </c>
      <c r="I34" s="8">
        <v>8053203</v>
      </c>
      <c r="J34" s="8">
        <v>22211001</v>
      </c>
      <c r="K34" s="8">
        <v>13800745</v>
      </c>
      <c r="L34" s="8">
        <v>5283699</v>
      </c>
      <c r="M34" s="8">
        <v>32214276</v>
      </c>
      <c r="N34" s="8">
        <v>51298720</v>
      </c>
      <c r="O34" s="8">
        <v>6841762</v>
      </c>
      <c r="P34" s="8">
        <v>6254358</v>
      </c>
      <c r="Q34" s="8">
        <v>10939203</v>
      </c>
      <c r="R34" s="8">
        <v>24035323</v>
      </c>
      <c r="S34" s="8">
        <v>4330071</v>
      </c>
      <c r="T34" s="8">
        <v>2004298</v>
      </c>
      <c r="U34" s="8">
        <v>8407786</v>
      </c>
      <c r="V34" s="8">
        <v>14742155</v>
      </c>
      <c r="W34" s="8">
        <v>112287199</v>
      </c>
      <c r="X34" s="8">
        <v>76897300</v>
      </c>
      <c r="Y34" s="8">
        <v>35389899</v>
      </c>
      <c r="Z34" s="2">
        <v>46.02</v>
      </c>
      <c r="AA34" s="6">
        <v>133397379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709925400</v>
      </c>
      <c r="F36" s="35">
        <f t="shared" si="1"/>
        <v>871647319</v>
      </c>
      <c r="G36" s="35">
        <f t="shared" si="1"/>
        <v>33286403</v>
      </c>
      <c r="H36" s="35">
        <f t="shared" si="1"/>
        <v>32561871</v>
      </c>
      <c r="I36" s="35">
        <f t="shared" si="1"/>
        <v>119751772</v>
      </c>
      <c r="J36" s="35">
        <f t="shared" si="1"/>
        <v>185600046</v>
      </c>
      <c r="K36" s="35">
        <f t="shared" si="1"/>
        <v>57262547</v>
      </c>
      <c r="L36" s="35">
        <f t="shared" si="1"/>
        <v>41303098</v>
      </c>
      <c r="M36" s="35">
        <f t="shared" si="1"/>
        <v>120653363</v>
      </c>
      <c r="N36" s="35">
        <f t="shared" si="1"/>
        <v>219219008</v>
      </c>
      <c r="O36" s="35">
        <f t="shared" si="1"/>
        <v>41302288</v>
      </c>
      <c r="P36" s="35">
        <f t="shared" si="1"/>
        <v>44364008</v>
      </c>
      <c r="Q36" s="35">
        <f t="shared" si="1"/>
        <v>50652078</v>
      </c>
      <c r="R36" s="35">
        <f t="shared" si="1"/>
        <v>136318374</v>
      </c>
      <c r="S36" s="35">
        <f t="shared" si="1"/>
        <v>65332602</v>
      </c>
      <c r="T36" s="35">
        <f t="shared" si="1"/>
        <v>50245606</v>
      </c>
      <c r="U36" s="35">
        <f t="shared" si="1"/>
        <v>61917029</v>
      </c>
      <c r="V36" s="35">
        <f t="shared" si="1"/>
        <v>177495237</v>
      </c>
      <c r="W36" s="35">
        <f t="shared" si="1"/>
        <v>718632665</v>
      </c>
      <c r="X36" s="35">
        <f t="shared" si="1"/>
        <v>709925336</v>
      </c>
      <c r="Y36" s="35">
        <f t="shared" si="1"/>
        <v>8707329</v>
      </c>
      <c r="Z36" s="36">
        <f>+IF(X36&lt;&gt;0,+(Y36/X36)*100,0)</f>
        <v>1.2265133470317504</v>
      </c>
      <c r="AA36" s="33">
        <f>SUM(AA25:AA35)</f>
        <v>871647319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42873600</v>
      </c>
      <c r="F38" s="48">
        <f t="shared" si="2"/>
        <v>47421622</v>
      </c>
      <c r="G38" s="48">
        <f t="shared" si="2"/>
        <v>184180996</v>
      </c>
      <c r="H38" s="48">
        <f t="shared" si="2"/>
        <v>-28922551</v>
      </c>
      <c r="I38" s="48">
        <f t="shared" si="2"/>
        <v>595133201</v>
      </c>
      <c r="J38" s="48">
        <f t="shared" si="2"/>
        <v>750391646</v>
      </c>
      <c r="K38" s="48">
        <f t="shared" si="2"/>
        <v>-51417816</v>
      </c>
      <c r="L38" s="48">
        <f t="shared" si="2"/>
        <v>146946125</v>
      </c>
      <c r="M38" s="48">
        <f t="shared" si="2"/>
        <v>-609046122</v>
      </c>
      <c r="N38" s="48">
        <f t="shared" si="2"/>
        <v>-513517813</v>
      </c>
      <c r="O38" s="48">
        <f t="shared" si="2"/>
        <v>-36625455</v>
      </c>
      <c r="P38" s="48">
        <f t="shared" si="2"/>
        <v>-34688248</v>
      </c>
      <c r="Q38" s="48">
        <f t="shared" si="2"/>
        <v>-21727414</v>
      </c>
      <c r="R38" s="48">
        <f t="shared" si="2"/>
        <v>-93041117</v>
      </c>
      <c r="S38" s="48">
        <f t="shared" si="2"/>
        <v>-60134317</v>
      </c>
      <c r="T38" s="48">
        <f t="shared" si="2"/>
        <v>-34530741</v>
      </c>
      <c r="U38" s="48">
        <f t="shared" si="2"/>
        <v>-51542879</v>
      </c>
      <c r="V38" s="48">
        <f t="shared" si="2"/>
        <v>-146207937</v>
      </c>
      <c r="W38" s="48">
        <f t="shared" si="2"/>
        <v>-2375221</v>
      </c>
      <c r="X38" s="48">
        <f>IF(F22=F36,0,X22-X36)</f>
        <v>42874004</v>
      </c>
      <c r="Y38" s="48">
        <f t="shared" si="2"/>
        <v>-45249225</v>
      </c>
      <c r="Z38" s="49">
        <f>+IF(X38&lt;&gt;0,+(Y38/X38)*100,0)</f>
        <v>-105.54000274851867</v>
      </c>
      <c r="AA38" s="46">
        <f>+AA22-AA36</f>
        <v>47421622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396231000</v>
      </c>
      <c r="F39" s="8">
        <v>359231000</v>
      </c>
      <c r="G39" s="8">
        <v>201100000</v>
      </c>
      <c r="H39" s="8">
        <v>0</v>
      </c>
      <c r="I39" s="8">
        <v>0</v>
      </c>
      <c r="J39" s="8">
        <v>201100000</v>
      </c>
      <c r="K39" s="8">
        <v>0</v>
      </c>
      <c r="L39" s="8">
        <v>2000000</v>
      </c>
      <c r="M39" s="8">
        <v>1000000</v>
      </c>
      <c r="N39" s="8">
        <v>3000000</v>
      </c>
      <c r="O39" s="8">
        <v>56736000</v>
      </c>
      <c r="P39" s="8">
        <v>74000000</v>
      </c>
      <c r="Q39" s="8">
        <v>49705728</v>
      </c>
      <c r="R39" s="8">
        <v>180441728</v>
      </c>
      <c r="S39" s="8">
        <v>0</v>
      </c>
      <c r="T39" s="8">
        <v>0</v>
      </c>
      <c r="U39" s="8">
        <v>0</v>
      </c>
      <c r="V39" s="8">
        <v>0</v>
      </c>
      <c r="W39" s="8">
        <v>384541728</v>
      </c>
      <c r="X39" s="8">
        <v>396231000</v>
      </c>
      <c r="Y39" s="8">
        <v>-11689272</v>
      </c>
      <c r="Z39" s="2">
        <v>-2.95</v>
      </c>
      <c r="AA39" s="6">
        <v>359231000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439104600</v>
      </c>
      <c r="F42" s="57">
        <f t="shared" si="3"/>
        <v>406652622</v>
      </c>
      <c r="G42" s="57">
        <f t="shared" si="3"/>
        <v>385280996</v>
      </c>
      <c r="H42" s="57">
        <f t="shared" si="3"/>
        <v>-28922551</v>
      </c>
      <c r="I42" s="57">
        <f t="shared" si="3"/>
        <v>595133201</v>
      </c>
      <c r="J42" s="57">
        <f t="shared" si="3"/>
        <v>951491646</v>
      </c>
      <c r="K42" s="57">
        <f t="shared" si="3"/>
        <v>-51417816</v>
      </c>
      <c r="L42" s="57">
        <f t="shared" si="3"/>
        <v>148946125</v>
      </c>
      <c r="M42" s="57">
        <f t="shared" si="3"/>
        <v>-608046122</v>
      </c>
      <c r="N42" s="57">
        <f t="shared" si="3"/>
        <v>-510517813</v>
      </c>
      <c r="O42" s="57">
        <f t="shared" si="3"/>
        <v>20110545</v>
      </c>
      <c r="P42" s="57">
        <f t="shared" si="3"/>
        <v>39311752</v>
      </c>
      <c r="Q42" s="57">
        <f t="shared" si="3"/>
        <v>27978314</v>
      </c>
      <c r="R42" s="57">
        <f t="shared" si="3"/>
        <v>87400611</v>
      </c>
      <c r="S42" s="57">
        <f t="shared" si="3"/>
        <v>-60134317</v>
      </c>
      <c r="T42" s="57">
        <f t="shared" si="3"/>
        <v>-34530741</v>
      </c>
      <c r="U42" s="57">
        <f t="shared" si="3"/>
        <v>-51542879</v>
      </c>
      <c r="V42" s="57">
        <f t="shared" si="3"/>
        <v>-146207937</v>
      </c>
      <c r="W42" s="57">
        <f t="shared" si="3"/>
        <v>382166507</v>
      </c>
      <c r="X42" s="57">
        <f t="shared" si="3"/>
        <v>439105004</v>
      </c>
      <c r="Y42" s="57">
        <f t="shared" si="3"/>
        <v>-56938497</v>
      </c>
      <c r="Z42" s="58">
        <f>+IF(X42&lt;&gt;0,+(Y42/X42)*100,0)</f>
        <v>-12.966943323652036</v>
      </c>
      <c r="AA42" s="55">
        <f>SUM(AA38:AA41)</f>
        <v>406652622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439104600</v>
      </c>
      <c r="F44" s="65">
        <f t="shared" si="4"/>
        <v>406652622</v>
      </c>
      <c r="G44" s="65">
        <f t="shared" si="4"/>
        <v>385280996</v>
      </c>
      <c r="H44" s="65">
        <f t="shared" si="4"/>
        <v>-28922551</v>
      </c>
      <c r="I44" s="65">
        <f t="shared" si="4"/>
        <v>595133201</v>
      </c>
      <c r="J44" s="65">
        <f t="shared" si="4"/>
        <v>951491646</v>
      </c>
      <c r="K44" s="65">
        <f t="shared" si="4"/>
        <v>-51417816</v>
      </c>
      <c r="L44" s="65">
        <f t="shared" si="4"/>
        <v>148946125</v>
      </c>
      <c r="M44" s="65">
        <f t="shared" si="4"/>
        <v>-608046122</v>
      </c>
      <c r="N44" s="65">
        <f t="shared" si="4"/>
        <v>-510517813</v>
      </c>
      <c r="O44" s="65">
        <f t="shared" si="4"/>
        <v>20110545</v>
      </c>
      <c r="P44" s="65">
        <f t="shared" si="4"/>
        <v>39311752</v>
      </c>
      <c r="Q44" s="65">
        <f t="shared" si="4"/>
        <v>27978314</v>
      </c>
      <c r="R44" s="65">
        <f t="shared" si="4"/>
        <v>87400611</v>
      </c>
      <c r="S44" s="65">
        <f t="shared" si="4"/>
        <v>-60134317</v>
      </c>
      <c r="T44" s="65">
        <f t="shared" si="4"/>
        <v>-34530741</v>
      </c>
      <c r="U44" s="65">
        <f t="shared" si="4"/>
        <v>-51542879</v>
      </c>
      <c r="V44" s="65">
        <f t="shared" si="4"/>
        <v>-146207937</v>
      </c>
      <c r="W44" s="65">
        <f t="shared" si="4"/>
        <v>382166507</v>
      </c>
      <c r="X44" s="65">
        <f t="shared" si="4"/>
        <v>439105004</v>
      </c>
      <c r="Y44" s="65">
        <f t="shared" si="4"/>
        <v>-56938497</v>
      </c>
      <c r="Z44" s="66">
        <f>+IF(X44&lt;&gt;0,+(Y44/X44)*100,0)</f>
        <v>-12.966943323652036</v>
      </c>
      <c r="AA44" s="63">
        <f>+AA42-AA43</f>
        <v>406652622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439104600</v>
      </c>
      <c r="F46" s="57">
        <f t="shared" si="5"/>
        <v>406652622</v>
      </c>
      <c r="G46" s="57">
        <f t="shared" si="5"/>
        <v>385280996</v>
      </c>
      <c r="H46" s="57">
        <f t="shared" si="5"/>
        <v>-28922551</v>
      </c>
      <c r="I46" s="57">
        <f t="shared" si="5"/>
        <v>595133201</v>
      </c>
      <c r="J46" s="57">
        <f t="shared" si="5"/>
        <v>951491646</v>
      </c>
      <c r="K46" s="57">
        <f t="shared" si="5"/>
        <v>-51417816</v>
      </c>
      <c r="L46" s="57">
        <f t="shared" si="5"/>
        <v>148946125</v>
      </c>
      <c r="M46" s="57">
        <f t="shared" si="5"/>
        <v>-608046122</v>
      </c>
      <c r="N46" s="57">
        <f t="shared" si="5"/>
        <v>-510517813</v>
      </c>
      <c r="O46" s="57">
        <f t="shared" si="5"/>
        <v>20110545</v>
      </c>
      <c r="P46" s="57">
        <f t="shared" si="5"/>
        <v>39311752</v>
      </c>
      <c r="Q46" s="57">
        <f t="shared" si="5"/>
        <v>27978314</v>
      </c>
      <c r="R46" s="57">
        <f t="shared" si="5"/>
        <v>87400611</v>
      </c>
      <c r="S46" s="57">
        <f t="shared" si="5"/>
        <v>-60134317</v>
      </c>
      <c r="T46" s="57">
        <f t="shared" si="5"/>
        <v>-34530741</v>
      </c>
      <c r="U46" s="57">
        <f t="shared" si="5"/>
        <v>-51542879</v>
      </c>
      <c r="V46" s="57">
        <f t="shared" si="5"/>
        <v>-146207937</v>
      </c>
      <c r="W46" s="57">
        <f t="shared" si="5"/>
        <v>382166507</v>
      </c>
      <c r="X46" s="57">
        <f t="shared" si="5"/>
        <v>439105004</v>
      </c>
      <c r="Y46" s="57">
        <f t="shared" si="5"/>
        <v>-56938497</v>
      </c>
      <c r="Z46" s="58">
        <f>+IF(X46&lt;&gt;0,+(Y46/X46)*100,0)</f>
        <v>-12.966943323652036</v>
      </c>
      <c r="AA46" s="55">
        <f>SUM(AA44:AA45)</f>
        <v>406652622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439104600</v>
      </c>
      <c r="F48" s="73">
        <f t="shared" si="6"/>
        <v>406652622</v>
      </c>
      <c r="G48" s="73">
        <f t="shared" si="6"/>
        <v>385280996</v>
      </c>
      <c r="H48" s="74">
        <f t="shared" si="6"/>
        <v>-28922551</v>
      </c>
      <c r="I48" s="74">
        <f t="shared" si="6"/>
        <v>595133201</v>
      </c>
      <c r="J48" s="74">
        <f t="shared" si="6"/>
        <v>951491646</v>
      </c>
      <c r="K48" s="74">
        <f t="shared" si="6"/>
        <v>-51417816</v>
      </c>
      <c r="L48" s="74">
        <f t="shared" si="6"/>
        <v>148946125</v>
      </c>
      <c r="M48" s="73">
        <f t="shared" si="6"/>
        <v>-608046122</v>
      </c>
      <c r="N48" s="73">
        <f t="shared" si="6"/>
        <v>-510517813</v>
      </c>
      <c r="O48" s="74">
        <f t="shared" si="6"/>
        <v>20110545</v>
      </c>
      <c r="P48" s="74">
        <f t="shared" si="6"/>
        <v>39311752</v>
      </c>
      <c r="Q48" s="74">
        <f t="shared" si="6"/>
        <v>27978314</v>
      </c>
      <c r="R48" s="74">
        <f t="shared" si="6"/>
        <v>87400611</v>
      </c>
      <c r="S48" s="74">
        <f t="shared" si="6"/>
        <v>-60134317</v>
      </c>
      <c r="T48" s="73">
        <f t="shared" si="6"/>
        <v>-34530741</v>
      </c>
      <c r="U48" s="73">
        <f t="shared" si="6"/>
        <v>-51542879</v>
      </c>
      <c r="V48" s="74">
        <f t="shared" si="6"/>
        <v>-146207937</v>
      </c>
      <c r="W48" s="74">
        <f t="shared" si="6"/>
        <v>382166507</v>
      </c>
      <c r="X48" s="74">
        <f t="shared" si="6"/>
        <v>439105004</v>
      </c>
      <c r="Y48" s="74">
        <f t="shared" si="6"/>
        <v>-56938497</v>
      </c>
      <c r="Z48" s="75">
        <f>+IF(X48&lt;&gt;0,+(Y48/X48)*100,0)</f>
        <v>-12.966943323652036</v>
      </c>
      <c r="AA48" s="76">
        <f>SUM(AA46:AA47)</f>
        <v>406652622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16839275</v>
      </c>
      <c r="D5" s="6">
        <v>0</v>
      </c>
      <c r="E5" s="7">
        <v>14918976</v>
      </c>
      <c r="F5" s="8">
        <v>9264088</v>
      </c>
      <c r="G5" s="8">
        <v>859796</v>
      </c>
      <c r="H5" s="8">
        <v>749764</v>
      </c>
      <c r="I5" s="8">
        <v>751562</v>
      </c>
      <c r="J5" s="8">
        <v>2361122</v>
      </c>
      <c r="K5" s="8">
        <v>748429</v>
      </c>
      <c r="L5" s="8">
        <v>749595</v>
      </c>
      <c r="M5" s="8">
        <v>756964</v>
      </c>
      <c r="N5" s="8">
        <v>2254988</v>
      </c>
      <c r="O5" s="8">
        <v>787955</v>
      </c>
      <c r="P5" s="8">
        <v>788378</v>
      </c>
      <c r="Q5" s="8">
        <v>0</v>
      </c>
      <c r="R5" s="8">
        <v>1576333</v>
      </c>
      <c r="S5" s="8">
        <v>786410</v>
      </c>
      <c r="T5" s="8">
        <v>0</v>
      </c>
      <c r="U5" s="8">
        <v>760173</v>
      </c>
      <c r="V5" s="8">
        <v>1546583</v>
      </c>
      <c r="W5" s="8">
        <v>7739026</v>
      </c>
      <c r="X5" s="8">
        <v>14918976</v>
      </c>
      <c r="Y5" s="8">
        <v>-7179950</v>
      </c>
      <c r="Z5" s="2">
        <v>-48.13</v>
      </c>
      <c r="AA5" s="6">
        <v>9264088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787322</v>
      </c>
      <c r="R6" s="8">
        <v>787322</v>
      </c>
      <c r="S6" s="8">
        <v>0</v>
      </c>
      <c r="T6" s="8">
        <v>787322</v>
      </c>
      <c r="U6" s="8">
        <v>0</v>
      </c>
      <c r="V6" s="8">
        <v>787322</v>
      </c>
      <c r="W6" s="8">
        <v>1574644</v>
      </c>
      <c r="X6" s="8"/>
      <c r="Y6" s="8">
        <v>1574644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36260236</v>
      </c>
      <c r="D7" s="6">
        <v>0</v>
      </c>
      <c r="E7" s="7">
        <v>36730602</v>
      </c>
      <c r="F7" s="8">
        <v>39459602</v>
      </c>
      <c r="G7" s="8">
        <v>2660367</v>
      </c>
      <c r="H7" s="8">
        <v>3510515</v>
      </c>
      <c r="I7" s="8">
        <v>2565378</v>
      </c>
      <c r="J7" s="8">
        <v>8736260</v>
      </c>
      <c r="K7" s="8">
        <v>3501630</v>
      </c>
      <c r="L7" s="8">
        <v>3171270</v>
      </c>
      <c r="M7" s="8">
        <v>3051915</v>
      </c>
      <c r="N7" s="8">
        <v>9724815</v>
      </c>
      <c r="O7" s="8">
        <v>3842094</v>
      </c>
      <c r="P7" s="8">
        <v>3441802</v>
      </c>
      <c r="Q7" s="8">
        <v>2337196</v>
      </c>
      <c r="R7" s="8">
        <v>9621092</v>
      </c>
      <c r="S7" s="8">
        <v>2897260</v>
      </c>
      <c r="T7" s="8">
        <v>2337196</v>
      </c>
      <c r="U7" s="8">
        <v>3535539</v>
      </c>
      <c r="V7" s="8">
        <v>8769995</v>
      </c>
      <c r="W7" s="8">
        <v>36852162</v>
      </c>
      <c r="X7" s="8">
        <v>36730602</v>
      </c>
      <c r="Y7" s="8">
        <v>121560</v>
      </c>
      <c r="Z7" s="2">
        <v>0.33</v>
      </c>
      <c r="AA7" s="6">
        <v>39459602</v>
      </c>
    </row>
    <row r="8" spans="1:27" ht="13.5">
      <c r="A8" s="25" t="s">
        <v>35</v>
      </c>
      <c r="B8" s="24"/>
      <c r="C8" s="6">
        <v>13795068</v>
      </c>
      <c r="D8" s="6">
        <v>0</v>
      </c>
      <c r="E8" s="7">
        <v>14868000</v>
      </c>
      <c r="F8" s="8">
        <v>13200000</v>
      </c>
      <c r="G8" s="8">
        <v>874390</v>
      </c>
      <c r="H8" s="8">
        <v>1153431</v>
      </c>
      <c r="I8" s="8">
        <v>947810</v>
      </c>
      <c r="J8" s="8">
        <v>2975631</v>
      </c>
      <c r="K8" s="8">
        <v>1413257</v>
      </c>
      <c r="L8" s="8">
        <v>985741</v>
      </c>
      <c r="M8" s="8">
        <v>1178017</v>
      </c>
      <c r="N8" s="8">
        <v>3577015</v>
      </c>
      <c r="O8" s="8">
        <v>1132469</v>
      </c>
      <c r="P8" s="8">
        <v>1191313</v>
      </c>
      <c r="Q8" s="8">
        <v>1137627</v>
      </c>
      <c r="R8" s="8">
        <v>3461409</v>
      </c>
      <c r="S8" s="8">
        <v>1173514</v>
      </c>
      <c r="T8" s="8">
        <v>1137627</v>
      </c>
      <c r="U8" s="8">
        <v>1028625</v>
      </c>
      <c r="V8" s="8">
        <v>3339766</v>
      </c>
      <c r="W8" s="8">
        <v>13353821</v>
      </c>
      <c r="X8" s="8">
        <v>14868000</v>
      </c>
      <c r="Y8" s="8">
        <v>-1514179</v>
      </c>
      <c r="Z8" s="2">
        <v>-10.18</v>
      </c>
      <c r="AA8" s="6">
        <v>13200000</v>
      </c>
    </row>
    <row r="9" spans="1:27" ht="13.5">
      <c r="A9" s="25" t="s">
        <v>36</v>
      </c>
      <c r="B9" s="24"/>
      <c r="C9" s="6">
        <v>12155665</v>
      </c>
      <c r="D9" s="6">
        <v>0</v>
      </c>
      <c r="E9" s="7">
        <v>12744000</v>
      </c>
      <c r="F9" s="8">
        <v>12612930</v>
      </c>
      <c r="G9" s="8">
        <v>1043926</v>
      </c>
      <c r="H9" s="8">
        <v>1141472</v>
      </c>
      <c r="I9" s="8">
        <v>1007267</v>
      </c>
      <c r="J9" s="8">
        <v>3192665</v>
      </c>
      <c r="K9" s="8">
        <v>1074459</v>
      </c>
      <c r="L9" s="8">
        <v>1002295</v>
      </c>
      <c r="M9" s="8">
        <v>1032972</v>
      </c>
      <c r="N9" s="8">
        <v>3109726</v>
      </c>
      <c r="O9" s="8">
        <v>1055267</v>
      </c>
      <c r="P9" s="8">
        <v>1046321</v>
      </c>
      <c r="Q9" s="8">
        <v>996815</v>
      </c>
      <c r="R9" s="8">
        <v>3098403</v>
      </c>
      <c r="S9" s="8">
        <v>1054380</v>
      </c>
      <c r="T9" s="8">
        <v>996815</v>
      </c>
      <c r="U9" s="8">
        <v>987294</v>
      </c>
      <c r="V9" s="8">
        <v>3038489</v>
      </c>
      <c r="W9" s="8">
        <v>12439283</v>
      </c>
      <c r="X9" s="8">
        <v>12744000</v>
      </c>
      <c r="Y9" s="8">
        <v>-304717</v>
      </c>
      <c r="Z9" s="2">
        <v>-2.39</v>
      </c>
      <c r="AA9" s="6">
        <v>12612930</v>
      </c>
    </row>
    <row r="10" spans="1:27" ht="13.5">
      <c r="A10" s="25" t="s">
        <v>37</v>
      </c>
      <c r="B10" s="24"/>
      <c r="C10" s="6">
        <v>4707667</v>
      </c>
      <c r="D10" s="6">
        <v>0</v>
      </c>
      <c r="E10" s="7">
        <v>4855464</v>
      </c>
      <c r="F10" s="26">
        <v>5040536</v>
      </c>
      <c r="G10" s="26">
        <v>419387</v>
      </c>
      <c r="H10" s="26">
        <v>418665</v>
      </c>
      <c r="I10" s="26">
        <v>418616</v>
      </c>
      <c r="J10" s="26">
        <v>1256668</v>
      </c>
      <c r="K10" s="26">
        <v>419641</v>
      </c>
      <c r="L10" s="26">
        <v>419690</v>
      </c>
      <c r="M10" s="26">
        <v>420693</v>
      </c>
      <c r="N10" s="26">
        <v>1260024</v>
      </c>
      <c r="O10" s="26">
        <v>424494</v>
      </c>
      <c r="P10" s="26">
        <v>423081</v>
      </c>
      <c r="Q10" s="26">
        <v>423245</v>
      </c>
      <c r="R10" s="26">
        <v>1270820</v>
      </c>
      <c r="S10" s="26">
        <v>426704</v>
      </c>
      <c r="T10" s="26">
        <v>423245</v>
      </c>
      <c r="U10" s="26">
        <v>427555</v>
      </c>
      <c r="V10" s="26">
        <v>1277504</v>
      </c>
      <c r="W10" s="26">
        <v>5065016</v>
      </c>
      <c r="X10" s="26">
        <v>4855460</v>
      </c>
      <c r="Y10" s="26">
        <v>209556</v>
      </c>
      <c r="Z10" s="27">
        <v>4.32</v>
      </c>
      <c r="AA10" s="28">
        <v>5040536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212313</v>
      </c>
      <c r="D12" s="6">
        <v>0</v>
      </c>
      <c r="E12" s="7">
        <v>221000</v>
      </c>
      <c r="F12" s="8">
        <v>202700</v>
      </c>
      <c r="G12" s="8">
        <v>14862</v>
      </c>
      <c r="H12" s="8">
        <v>18195</v>
      </c>
      <c r="I12" s="8">
        <v>14825</v>
      </c>
      <c r="J12" s="8">
        <v>47882</v>
      </c>
      <c r="K12" s="8">
        <v>17325</v>
      </c>
      <c r="L12" s="8">
        <v>25071</v>
      </c>
      <c r="M12" s="8">
        <v>13584</v>
      </c>
      <c r="N12" s="8">
        <v>55980</v>
      </c>
      <c r="O12" s="8">
        <v>14682</v>
      </c>
      <c r="P12" s="8">
        <v>18079</v>
      </c>
      <c r="Q12" s="8">
        <v>16217</v>
      </c>
      <c r="R12" s="8">
        <v>48978</v>
      </c>
      <c r="S12" s="8">
        <v>16117</v>
      </c>
      <c r="T12" s="8">
        <v>16217</v>
      </c>
      <c r="U12" s="8">
        <v>16005</v>
      </c>
      <c r="V12" s="8">
        <v>48339</v>
      </c>
      <c r="W12" s="8">
        <v>201179</v>
      </c>
      <c r="X12" s="8">
        <v>221004</v>
      </c>
      <c r="Y12" s="8">
        <v>-19825</v>
      </c>
      <c r="Z12" s="2">
        <v>-8.97</v>
      </c>
      <c r="AA12" s="6">
        <v>202700</v>
      </c>
    </row>
    <row r="13" spans="1:27" ht="13.5">
      <c r="A13" s="23" t="s">
        <v>40</v>
      </c>
      <c r="B13" s="29"/>
      <c r="C13" s="6">
        <v>631902</v>
      </c>
      <c r="D13" s="6">
        <v>0</v>
      </c>
      <c r="E13" s="7">
        <v>308552</v>
      </c>
      <c r="F13" s="8">
        <v>500000</v>
      </c>
      <c r="G13" s="8">
        <v>0</v>
      </c>
      <c r="H13" s="8">
        <v>125655</v>
      </c>
      <c r="I13" s="8">
        <v>0</v>
      </c>
      <c r="J13" s="8">
        <v>125655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125655</v>
      </c>
      <c r="X13" s="8">
        <v>308552</v>
      </c>
      <c r="Y13" s="8">
        <v>-182897</v>
      </c>
      <c r="Z13" s="2">
        <v>-59.28</v>
      </c>
      <c r="AA13" s="6">
        <v>500000</v>
      </c>
    </row>
    <row r="14" spans="1:27" ht="13.5">
      <c r="A14" s="23" t="s">
        <v>41</v>
      </c>
      <c r="B14" s="29"/>
      <c r="C14" s="6">
        <v>9517462</v>
      </c>
      <c r="D14" s="6">
        <v>0</v>
      </c>
      <c r="E14" s="7">
        <v>5522400</v>
      </c>
      <c r="F14" s="8">
        <v>15700000</v>
      </c>
      <c r="G14" s="8">
        <v>1268181</v>
      </c>
      <c r="H14" s="8">
        <v>1280951</v>
      </c>
      <c r="I14" s="8">
        <v>1296329</v>
      </c>
      <c r="J14" s="8">
        <v>3845461</v>
      </c>
      <c r="K14" s="8">
        <v>1312709</v>
      </c>
      <c r="L14" s="8">
        <v>1315128</v>
      </c>
      <c r="M14" s="8">
        <v>1335954</v>
      </c>
      <c r="N14" s="8">
        <v>3963791</v>
      </c>
      <c r="O14" s="8">
        <v>1371340</v>
      </c>
      <c r="P14" s="8">
        <v>1375657</v>
      </c>
      <c r="Q14" s="8">
        <v>1420584</v>
      </c>
      <c r="R14" s="8">
        <v>4167581</v>
      </c>
      <c r="S14" s="8">
        <v>1440540</v>
      </c>
      <c r="T14" s="8">
        <v>1420584</v>
      </c>
      <c r="U14" s="8">
        <v>1271096</v>
      </c>
      <c r="V14" s="8">
        <v>4132220</v>
      </c>
      <c r="W14" s="8">
        <v>16109053</v>
      </c>
      <c r="X14" s="8">
        <v>5522404</v>
      </c>
      <c r="Y14" s="8">
        <v>10586649</v>
      </c>
      <c r="Z14" s="2">
        <v>191.7</v>
      </c>
      <c r="AA14" s="6">
        <v>15700000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990830</v>
      </c>
      <c r="D16" s="6">
        <v>0</v>
      </c>
      <c r="E16" s="7">
        <v>234220</v>
      </c>
      <c r="F16" s="8">
        <v>1012220</v>
      </c>
      <c r="G16" s="8">
        <v>37010</v>
      </c>
      <c r="H16" s="8">
        <v>44750</v>
      </c>
      <c r="I16" s="8">
        <v>22600</v>
      </c>
      <c r="J16" s="8">
        <v>104360</v>
      </c>
      <c r="K16" s="8">
        <v>0</v>
      </c>
      <c r="L16" s="8">
        <v>3300</v>
      </c>
      <c r="M16" s="8">
        <v>6000</v>
      </c>
      <c r="N16" s="8">
        <v>9300</v>
      </c>
      <c r="O16" s="8">
        <v>8600</v>
      </c>
      <c r="P16" s="8">
        <v>4800</v>
      </c>
      <c r="Q16" s="8">
        <v>6862</v>
      </c>
      <c r="R16" s="8">
        <v>20262</v>
      </c>
      <c r="S16" s="8">
        <v>2750</v>
      </c>
      <c r="T16" s="8">
        <v>6862</v>
      </c>
      <c r="U16" s="8">
        <v>12750</v>
      </c>
      <c r="V16" s="8">
        <v>22362</v>
      </c>
      <c r="W16" s="8">
        <v>156284</v>
      </c>
      <c r="X16" s="8">
        <v>234000</v>
      </c>
      <c r="Y16" s="8">
        <v>-77716</v>
      </c>
      <c r="Z16" s="2">
        <v>-33.21</v>
      </c>
      <c r="AA16" s="6">
        <v>1012220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3264756</v>
      </c>
      <c r="D18" s="6">
        <v>0</v>
      </c>
      <c r="E18" s="7">
        <v>2761837</v>
      </c>
      <c r="F18" s="8">
        <v>3172800</v>
      </c>
      <c r="G18" s="8">
        <v>344658</v>
      </c>
      <c r="H18" s="8">
        <v>262923</v>
      </c>
      <c r="I18" s="8">
        <v>336264</v>
      </c>
      <c r="J18" s="8">
        <v>943845</v>
      </c>
      <c r="K18" s="8">
        <v>264511</v>
      </c>
      <c r="L18" s="8">
        <v>258341</v>
      </c>
      <c r="M18" s="8">
        <v>168699</v>
      </c>
      <c r="N18" s="8">
        <v>691551</v>
      </c>
      <c r="O18" s="8">
        <v>215182</v>
      </c>
      <c r="P18" s="8">
        <v>305084</v>
      </c>
      <c r="Q18" s="8">
        <v>298307</v>
      </c>
      <c r="R18" s="8">
        <v>818573</v>
      </c>
      <c r="S18" s="8">
        <v>260050</v>
      </c>
      <c r="T18" s="8">
        <v>298307</v>
      </c>
      <c r="U18" s="8">
        <v>321305</v>
      </c>
      <c r="V18" s="8">
        <v>879662</v>
      </c>
      <c r="W18" s="8">
        <v>3333631</v>
      </c>
      <c r="X18" s="8">
        <v>2761841</v>
      </c>
      <c r="Y18" s="8">
        <v>571790</v>
      </c>
      <c r="Z18" s="2">
        <v>20.7</v>
      </c>
      <c r="AA18" s="6">
        <v>3172800</v>
      </c>
    </row>
    <row r="19" spans="1:27" ht="13.5">
      <c r="A19" s="23" t="s">
        <v>46</v>
      </c>
      <c r="B19" s="29"/>
      <c r="C19" s="6">
        <v>63691326</v>
      </c>
      <c r="D19" s="6">
        <v>0</v>
      </c>
      <c r="E19" s="7">
        <v>52787000</v>
      </c>
      <c r="F19" s="8">
        <v>54986942</v>
      </c>
      <c r="G19" s="8">
        <v>19245000</v>
      </c>
      <c r="H19" s="8">
        <v>1508000</v>
      </c>
      <c r="I19" s="8">
        <v>283555</v>
      </c>
      <c r="J19" s="8">
        <v>21036555</v>
      </c>
      <c r="K19" s="8">
        <v>0</v>
      </c>
      <c r="L19" s="8">
        <v>16014825</v>
      </c>
      <c r="M19" s="8">
        <v>0</v>
      </c>
      <c r="N19" s="8">
        <v>16014825</v>
      </c>
      <c r="O19" s="8">
        <v>14394</v>
      </c>
      <c r="P19" s="8">
        <v>431000</v>
      </c>
      <c r="Q19" s="8">
        <v>13167000</v>
      </c>
      <c r="R19" s="8">
        <v>13612394</v>
      </c>
      <c r="S19" s="8">
        <v>0</v>
      </c>
      <c r="T19" s="8">
        <v>13167000</v>
      </c>
      <c r="U19" s="8">
        <v>2648000</v>
      </c>
      <c r="V19" s="8">
        <v>15815000</v>
      </c>
      <c r="W19" s="8">
        <v>66478774</v>
      </c>
      <c r="X19" s="8">
        <v>52787000</v>
      </c>
      <c r="Y19" s="8">
        <v>13691774</v>
      </c>
      <c r="Z19" s="2">
        <v>25.94</v>
      </c>
      <c r="AA19" s="6">
        <v>54986942</v>
      </c>
    </row>
    <row r="20" spans="1:27" ht="13.5">
      <c r="A20" s="23" t="s">
        <v>47</v>
      </c>
      <c r="B20" s="29"/>
      <c r="C20" s="6">
        <v>2333695</v>
      </c>
      <c r="D20" s="6">
        <v>0</v>
      </c>
      <c r="E20" s="7">
        <v>3113385</v>
      </c>
      <c r="F20" s="26">
        <v>1700538</v>
      </c>
      <c r="G20" s="26">
        <v>24217</v>
      </c>
      <c r="H20" s="26">
        <v>119050</v>
      </c>
      <c r="I20" s="26">
        <v>176718</v>
      </c>
      <c r="J20" s="26">
        <v>319985</v>
      </c>
      <c r="K20" s="26">
        <v>247883</v>
      </c>
      <c r="L20" s="26">
        <v>295044</v>
      </c>
      <c r="M20" s="26">
        <v>89926</v>
      </c>
      <c r="N20" s="26">
        <v>632853</v>
      </c>
      <c r="O20" s="26">
        <v>153982</v>
      </c>
      <c r="P20" s="26">
        <v>241878</v>
      </c>
      <c r="Q20" s="26">
        <v>128979</v>
      </c>
      <c r="R20" s="26">
        <v>524839</v>
      </c>
      <c r="S20" s="26">
        <v>94868</v>
      </c>
      <c r="T20" s="26">
        <v>128979</v>
      </c>
      <c r="U20" s="26">
        <v>427571</v>
      </c>
      <c r="V20" s="26">
        <v>651418</v>
      </c>
      <c r="W20" s="26">
        <v>2129095</v>
      </c>
      <c r="X20" s="26">
        <v>3114000</v>
      </c>
      <c r="Y20" s="26">
        <v>-984905</v>
      </c>
      <c r="Z20" s="27">
        <v>-31.63</v>
      </c>
      <c r="AA20" s="28">
        <v>1700538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164400195</v>
      </c>
      <c r="D22" s="33">
        <f>SUM(D5:D21)</f>
        <v>0</v>
      </c>
      <c r="E22" s="34">
        <f t="shared" si="0"/>
        <v>149065436</v>
      </c>
      <c r="F22" s="35">
        <f t="shared" si="0"/>
        <v>156852356</v>
      </c>
      <c r="G22" s="35">
        <f t="shared" si="0"/>
        <v>26791794</v>
      </c>
      <c r="H22" s="35">
        <f t="shared" si="0"/>
        <v>10333371</v>
      </c>
      <c r="I22" s="35">
        <f t="shared" si="0"/>
        <v>7820924</v>
      </c>
      <c r="J22" s="35">
        <f t="shared" si="0"/>
        <v>44946089</v>
      </c>
      <c r="K22" s="35">
        <f t="shared" si="0"/>
        <v>8999844</v>
      </c>
      <c r="L22" s="35">
        <f t="shared" si="0"/>
        <v>24240300</v>
      </c>
      <c r="M22" s="35">
        <f t="shared" si="0"/>
        <v>8054724</v>
      </c>
      <c r="N22" s="35">
        <f t="shared" si="0"/>
        <v>41294868</v>
      </c>
      <c r="O22" s="35">
        <f t="shared" si="0"/>
        <v>9020459</v>
      </c>
      <c r="P22" s="35">
        <f t="shared" si="0"/>
        <v>9267393</v>
      </c>
      <c r="Q22" s="35">
        <f t="shared" si="0"/>
        <v>20720154</v>
      </c>
      <c r="R22" s="35">
        <f t="shared" si="0"/>
        <v>39008006</v>
      </c>
      <c r="S22" s="35">
        <f t="shared" si="0"/>
        <v>8152593</v>
      </c>
      <c r="T22" s="35">
        <f t="shared" si="0"/>
        <v>20720154</v>
      </c>
      <c r="U22" s="35">
        <f t="shared" si="0"/>
        <v>11435913</v>
      </c>
      <c r="V22" s="35">
        <f t="shared" si="0"/>
        <v>40308660</v>
      </c>
      <c r="W22" s="35">
        <f t="shared" si="0"/>
        <v>165557623</v>
      </c>
      <c r="X22" s="35">
        <f t="shared" si="0"/>
        <v>149065839</v>
      </c>
      <c r="Y22" s="35">
        <f t="shared" si="0"/>
        <v>16491784</v>
      </c>
      <c r="Z22" s="36">
        <f>+IF(X22&lt;&gt;0,+(Y22/X22)*100,0)</f>
        <v>11.063422787296021</v>
      </c>
      <c r="AA22" s="33">
        <f>SUM(AA5:AA21)</f>
        <v>156852356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47146811</v>
      </c>
      <c r="D25" s="6">
        <v>0</v>
      </c>
      <c r="E25" s="7">
        <v>48009305</v>
      </c>
      <c r="F25" s="8">
        <v>47158215</v>
      </c>
      <c r="G25" s="8">
        <v>3307356</v>
      </c>
      <c r="H25" s="8">
        <v>3907321</v>
      </c>
      <c r="I25" s="8">
        <v>3792236</v>
      </c>
      <c r="J25" s="8">
        <v>11006913</v>
      </c>
      <c r="K25" s="8">
        <v>3597727</v>
      </c>
      <c r="L25" s="8">
        <v>3767718</v>
      </c>
      <c r="M25" s="8">
        <v>3406568</v>
      </c>
      <c r="N25" s="8">
        <v>10772013</v>
      </c>
      <c r="O25" s="8">
        <v>3873793</v>
      </c>
      <c r="P25" s="8">
        <v>3634078</v>
      </c>
      <c r="Q25" s="8">
        <v>3542360</v>
      </c>
      <c r="R25" s="8">
        <v>11050231</v>
      </c>
      <c r="S25" s="8">
        <v>4090688</v>
      </c>
      <c r="T25" s="8">
        <v>3542360</v>
      </c>
      <c r="U25" s="8">
        <v>3527693</v>
      </c>
      <c r="V25" s="8">
        <v>11160741</v>
      </c>
      <c r="W25" s="8">
        <v>43989898</v>
      </c>
      <c r="X25" s="8">
        <v>48009992</v>
      </c>
      <c r="Y25" s="8">
        <v>-4020094</v>
      </c>
      <c r="Z25" s="2">
        <v>-8.37</v>
      </c>
      <c r="AA25" s="6">
        <v>47158215</v>
      </c>
    </row>
    <row r="26" spans="1:27" ht="13.5">
      <c r="A26" s="25" t="s">
        <v>52</v>
      </c>
      <c r="B26" s="24"/>
      <c r="C26" s="6">
        <v>4524718</v>
      </c>
      <c r="D26" s="6">
        <v>0</v>
      </c>
      <c r="E26" s="7">
        <v>5527364</v>
      </c>
      <c r="F26" s="8">
        <v>5568601</v>
      </c>
      <c r="G26" s="8">
        <v>386209</v>
      </c>
      <c r="H26" s="8">
        <v>400369</v>
      </c>
      <c r="I26" s="8">
        <v>405649</v>
      </c>
      <c r="J26" s="8">
        <v>1192227</v>
      </c>
      <c r="K26" s="8">
        <v>404475</v>
      </c>
      <c r="L26" s="8">
        <v>413664</v>
      </c>
      <c r="M26" s="8">
        <v>401324</v>
      </c>
      <c r="N26" s="8">
        <v>1219463</v>
      </c>
      <c r="O26" s="8">
        <v>411420</v>
      </c>
      <c r="P26" s="8">
        <v>409316</v>
      </c>
      <c r="Q26" s="8">
        <v>591366</v>
      </c>
      <c r="R26" s="8">
        <v>1412102</v>
      </c>
      <c r="S26" s="8">
        <v>0</v>
      </c>
      <c r="T26" s="8">
        <v>591366</v>
      </c>
      <c r="U26" s="8">
        <v>429833</v>
      </c>
      <c r="V26" s="8">
        <v>1021199</v>
      </c>
      <c r="W26" s="8">
        <v>4844991</v>
      </c>
      <c r="X26" s="8">
        <v>5527360</v>
      </c>
      <c r="Y26" s="8">
        <v>-682369</v>
      </c>
      <c r="Z26" s="2">
        <v>-12.35</v>
      </c>
      <c r="AA26" s="6">
        <v>5568601</v>
      </c>
    </row>
    <row r="27" spans="1:27" ht="13.5">
      <c r="A27" s="25" t="s">
        <v>53</v>
      </c>
      <c r="B27" s="24"/>
      <c r="C27" s="6">
        <v>23421035</v>
      </c>
      <c r="D27" s="6">
        <v>0</v>
      </c>
      <c r="E27" s="7">
        <v>22653982</v>
      </c>
      <c r="F27" s="8">
        <v>35809021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15974314</v>
      </c>
      <c r="V27" s="8">
        <v>15974314</v>
      </c>
      <c r="W27" s="8">
        <v>15974314</v>
      </c>
      <c r="X27" s="8">
        <v>22653996</v>
      </c>
      <c r="Y27" s="8">
        <v>-6679682</v>
      </c>
      <c r="Z27" s="2">
        <v>-29.49</v>
      </c>
      <c r="AA27" s="6">
        <v>35809021</v>
      </c>
    </row>
    <row r="28" spans="1:27" ht="13.5">
      <c r="A28" s="25" t="s">
        <v>54</v>
      </c>
      <c r="B28" s="24"/>
      <c r="C28" s="6">
        <v>21124211</v>
      </c>
      <c r="D28" s="6">
        <v>0</v>
      </c>
      <c r="E28" s="7">
        <v>36091008</v>
      </c>
      <c r="F28" s="8">
        <v>36091008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36091008</v>
      </c>
      <c r="Y28" s="8">
        <v>-36091008</v>
      </c>
      <c r="Z28" s="2">
        <v>-100</v>
      </c>
      <c r="AA28" s="6">
        <v>36091008</v>
      </c>
    </row>
    <row r="29" spans="1:27" ht="13.5">
      <c r="A29" s="25" t="s">
        <v>55</v>
      </c>
      <c r="B29" s="24"/>
      <c r="C29" s="6">
        <v>1318095</v>
      </c>
      <c r="D29" s="6">
        <v>0</v>
      </c>
      <c r="E29" s="7">
        <v>477900</v>
      </c>
      <c r="F29" s="8">
        <v>329900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477896</v>
      </c>
      <c r="Y29" s="8">
        <v>-477896</v>
      </c>
      <c r="Z29" s="2">
        <v>-100</v>
      </c>
      <c r="AA29" s="6">
        <v>329900</v>
      </c>
    </row>
    <row r="30" spans="1:27" ht="13.5">
      <c r="A30" s="25" t="s">
        <v>56</v>
      </c>
      <c r="B30" s="24"/>
      <c r="C30" s="6">
        <v>36906085</v>
      </c>
      <c r="D30" s="6">
        <v>0</v>
      </c>
      <c r="E30" s="7">
        <v>44560000</v>
      </c>
      <c r="F30" s="8">
        <v>43060000</v>
      </c>
      <c r="G30" s="8">
        <v>5263371</v>
      </c>
      <c r="H30" s="8">
        <v>4603336</v>
      </c>
      <c r="I30" s="8">
        <v>2482617</v>
      </c>
      <c r="J30" s="8">
        <v>12349324</v>
      </c>
      <c r="K30" s="8">
        <v>3605914</v>
      </c>
      <c r="L30" s="8">
        <v>580207</v>
      </c>
      <c r="M30" s="8">
        <v>4457168</v>
      </c>
      <c r="N30" s="8">
        <v>8643289</v>
      </c>
      <c r="O30" s="8">
        <v>2831302</v>
      </c>
      <c r="P30" s="8">
        <v>3015654</v>
      </c>
      <c r="Q30" s="8">
        <v>2426255</v>
      </c>
      <c r="R30" s="8">
        <v>8273211</v>
      </c>
      <c r="S30" s="8">
        <v>2608717</v>
      </c>
      <c r="T30" s="8">
        <v>2426255</v>
      </c>
      <c r="U30" s="8">
        <v>2472097</v>
      </c>
      <c r="V30" s="8">
        <v>7507069</v>
      </c>
      <c r="W30" s="8">
        <v>36772893</v>
      </c>
      <c r="X30" s="8">
        <v>44560000</v>
      </c>
      <c r="Y30" s="8">
        <v>-7787107</v>
      </c>
      <c r="Z30" s="2">
        <v>-17.48</v>
      </c>
      <c r="AA30" s="6">
        <v>43060000</v>
      </c>
    </row>
    <row r="31" spans="1:27" ht="13.5">
      <c r="A31" s="25" t="s">
        <v>57</v>
      </c>
      <c r="B31" s="24"/>
      <c r="C31" s="6">
        <v>4993000</v>
      </c>
      <c r="D31" s="6">
        <v>0</v>
      </c>
      <c r="E31" s="7">
        <v>0</v>
      </c>
      <c r="F31" s="8">
        <v>4482640</v>
      </c>
      <c r="G31" s="8">
        <v>33290</v>
      </c>
      <c r="H31" s="8">
        <v>30420</v>
      </c>
      <c r="I31" s="8">
        <v>118563</v>
      </c>
      <c r="J31" s="8">
        <v>182273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405935</v>
      </c>
      <c r="R31" s="8">
        <v>405935</v>
      </c>
      <c r="S31" s="8">
        <v>0</v>
      </c>
      <c r="T31" s="8">
        <v>405935</v>
      </c>
      <c r="U31" s="8">
        <v>0</v>
      </c>
      <c r="V31" s="8">
        <v>405935</v>
      </c>
      <c r="W31" s="8">
        <v>994143</v>
      </c>
      <c r="X31" s="8"/>
      <c r="Y31" s="8">
        <v>994143</v>
      </c>
      <c r="Z31" s="2">
        <v>0</v>
      </c>
      <c r="AA31" s="6">
        <v>4482640</v>
      </c>
    </row>
    <row r="32" spans="1:27" ht="13.5">
      <c r="A32" s="25" t="s">
        <v>58</v>
      </c>
      <c r="B32" s="24"/>
      <c r="C32" s="6">
        <v>8521050</v>
      </c>
      <c r="D32" s="6">
        <v>0</v>
      </c>
      <c r="E32" s="7">
        <v>6333960</v>
      </c>
      <c r="F32" s="8">
        <v>6544087</v>
      </c>
      <c r="G32" s="8">
        <v>429908</v>
      </c>
      <c r="H32" s="8">
        <v>34475</v>
      </c>
      <c r="I32" s="8">
        <v>191755</v>
      </c>
      <c r="J32" s="8">
        <v>656138</v>
      </c>
      <c r="K32" s="8">
        <v>656127</v>
      </c>
      <c r="L32" s="8">
        <v>0</v>
      </c>
      <c r="M32" s="8">
        <v>211722</v>
      </c>
      <c r="N32" s="8">
        <v>867849</v>
      </c>
      <c r="O32" s="8">
        <v>189598</v>
      </c>
      <c r="P32" s="8">
        <v>234621</v>
      </c>
      <c r="Q32" s="8">
        <v>0</v>
      </c>
      <c r="R32" s="8">
        <v>424219</v>
      </c>
      <c r="S32" s="8">
        <v>270915</v>
      </c>
      <c r="T32" s="8">
        <v>0</v>
      </c>
      <c r="U32" s="8">
        <v>186895</v>
      </c>
      <c r="V32" s="8">
        <v>457810</v>
      </c>
      <c r="W32" s="8">
        <v>2406016</v>
      </c>
      <c r="X32" s="8">
        <v>6332960</v>
      </c>
      <c r="Y32" s="8">
        <v>-3926944</v>
      </c>
      <c r="Z32" s="2">
        <v>-62.01</v>
      </c>
      <c r="AA32" s="6">
        <v>6544087</v>
      </c>
    </row>
    <row r="33" spans="1:27" ht="13.5">
      <c r="A33" s="25" t="s">
        <v>59</v>
      </c>
      <c r="B33" s="24"/>
      <c r="C33" s="6">
        <v>1950000</v>
      </c>
      <c r="D33" s="6">
        <v>0</v>
      </c>
      <c r="E33" s="7">
        <v>0</v>
      </c>
      <c r="F33" s="8">
        <v>0</v>
      </c>
      <c r="G33" s="8">
        <v>50998</v>
      </c>
      <c r="H33" s="8">
        <v>255866</v>
      </c>
      <c r="I33" s="8">
        <v>96207</v>
      </c>
      <c r="J33" s="8">
        <v>403071</v>
      </c>
      <c r="K33" s="8">
        <v>0</v>
      </c>
      <c r="L33" s="8">
        <v>0</v>
      </c>
      <c r="M33" s="8">
        <v>135168</v>
      </c>
      <c r="N33" s="8">
        <v>135168</v>
      </c>
      <c r="O33" s="8">
        <v>12183199</v>
      </c>
      <c r="P33" s="8">
        <v>181514</v>
      </c>
      <c r="Q33" s="8">
        <v>434920</v>
      </c>
      <c r="R33" s="8">
        <v>12799633</v>
      </c>
      <c r="S33" s="8">
        <v>328791</v>
      </c>
      <c r="T33" s="8">
        <v>434920</v>
      </c>
      <c r="U33" s="8">
        <v>521895</v>
      </c>
      <c r="V33" s="8">
        <v>1285606</v>
      </c>
      <c r="W33" s="8">
        <v>14623478</v>
      </c>
      <c r="X33" s="8">
        <v>3</v>
      </c>
      <c r="Y33" s="8">
        <v>14623475</v>
      </c>
      <c r="Z33" s="2">
        <v>487449166.67</v>
      </c>
      <c r="AA33" s="6">
        <v>0</v>
      </c>
    </row>
    <row r="34" spans="1:27" ht="13.5">
      <c r="A34" s="25" t="s">
        <v>60</v>
      </c>
      <c r="B34" s="24"/>
      <c r="C34" s="6">
        <v>24829183</v>
      </c>
      <c r="D34" s="6">
        <v>0</v>
      </c>
      <c r="E34" s="7">
        <v>30457174</v>
      </c>
      <c r="F34" s="8">
        <v>28258476</v>
      </c>
      <c r="G34" s="8">
        <v>1385319</v>
      </c>
      <c r="H34" s="8">
        <v>3026451</v>
      </c>
      <c r="I34" s="8">
        <v>1406075</v>
      </c>
      <c r="J34" s="8">
        <v>5817845</v>
      </c>
      <c r="K34" s="8">
        <v>2829415</v>
      </c>
      <c r="L34" s="8">
        <v>2147881</v>
      </c>
      <c r="M34" s="8">
        <v>4213758</v>
      </c>
      <c r="N34" s="8">
        <v>9191054</v>
      </c>
      <c r="O34" s="8">
        <v>1827141</v>
      </c>
      <c r="P34" s="8">
        <v>2124042</v>
      </c>
      <c r="Q34" s="8">
        <v>2617809</v>
      </c>
      <c r="R34" s="8">
        <v>6568992</v>
      </c>
      <c r="S34" s="8">
        <v>2559653</v>
      </c>
      <c r="T34" s="8">
        <v>2617809</v>
      </c>
      <c r="U34" s="8">
        <v>2376566</v>
      </c>
      <c r="V34" s="8">
        <v>7554028</v>
      </c>
      <c r="W34" s="8">
        <v>29131919</v>
      </c>
      <c r="X34" s="8">
        <v>30458004</v>
      </c>
      <c r="Y34" s="8">
        <v>-1326085</v>
      </c>
      <c r="Z34" s="2">
        <v>-4.35</v>
      </c>
      <c r="AA34" s="6">
        <v>28258476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174734188</v>
      </c>
      <c r="D36" s="33">
        <f>SUM(D25:D35)</f>
        <v>0</v>
      </c>
      <c r="E36" s="34">
        <f t="shared" si="1"/>
        <v>194110693</v>
      </c>
      <c r="F36" s="35">
        <f t="shared" si="1"/>
        <v>207301948</v>
      </c>
      <c r="G36" s="35">
        <f t="shared" si="1"/>
        <v>10856451</v>
      </c>
      <c r="H36" s="35">
        <f t="shared" si="1"/>
        <v>12258238</v>
      </c>
      <c r="I36" s="35">
        <f t="shared" si="1"/>
        <v>8493102</v>
      </c>
      <c r="J36" s="35">
        <f t="shared" si="1"/>
        <v>31607791</v>
      </c>
      <c r="K36" s="35">
        <f t="shared" si="1"/>
        <v>11093658</v>
      </c>
      <c r="L36" s="35">
        <f t="shared" si="1"/>
        <v>6909470</v>
      </c>
      <c r="M36" s="35">
        <f t="shared" si="1"/>
        <v>12825708</v>
      </c>
      <c r="N36" s="35">
        <f t="shared" si="1"/>
        <v>30828836</v>
      </c>
      <c r="O36" s="35">
        <f t="shared" si="1"/>
        <v>21316453</v>
      </c>
      <c r="P36" s="35">
        <f t="shared" si="1"/>
        <v>9599225</v>
      </c>
      <c r="Q36" s="35">
        <f t="shared" si="1"/>
        <v>10018645</v>
      </c>
      <c r="R36" s="35">
        <f t="shared" si="1"/>
        <v>40934323</v>
      </c>
      <c r="S36" s="35">
        <f t="shared" si="1"/>
        <v>9858764</v>
      </c>
      <c r="T36" s="35">
        <f t="shared" si="1"/>
        <v>10018645</v>
      </c>
      <c r="U36" s="35">
        <f t="shared" si="1"/>
        <v>25489293</v>
      </c>
      <c r="V36" s="35">
        <f t="shared" si="1"/>
        <v>45366702</v>
      </c>
      <c r="W36" s="35">
        <f t="shared" si="1"/>
        <v>148737652</v>
      </c>
      <c r="X36" s="35">
        <f t="shared" si="1"/>
        <v>194111219</v>
      </c>
      <c r="Y36" s="35">
        <f t="shared" si="1"/>
        <v>-45373567</v>
      </c>
      <c r="Z36" s="36">
        <f>+IF(X36&lt;&gt;0,+(Y36/X36)*100,0)</f>
        <v>-23.375035834482087</v>
      </c>
      <c r="AA36" s="33">
        <f>SUM(AA25:AA35)</f>
        <v>207301948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-10333993</v>
      </c>
      <c r="D38" s="46">
        <f>+D22-D36</f>
        <v>0</v>
      </c>
      <c r="E38" s="47">
        <f t="shared" si="2"/>
        <v>-45045257</v>
      </c>
      <c r="F38" s="48">
        <f t="shared" si="2"/>
        <v>-50449592</v>
      </c>
      <c r="G38" s="48">
        <f t="shared" si="2"/>
        <v>15935343</v>
      </c>
      <c r="H38" s="48">
        <f t="shared" si="2"/>
        <v>-1924867</v>
      </c>
      <c r="I38" s="48">
        <f t="shared" si="2"/>
        <v>-672178</v>
      </c>
      <c r="J38" s="48">
        <f t="shared" si="2"/>
        <v>13338298</v>
      </c>
      <c r="K38" s="48">
        <f t="shared" si="2"/>
        <v>-2093814</v>
      </c>
      <c r="L38" s="48">
        <f t="shared" si="2"/>
        <v>17330830</v>
      </c>
      <c r="M38" s="48">
        <f t="shared" si="2"/>
        <v>-4770984</v>
      </c>
      <c r="N38" s="48">
        <f t="shared" si="2"/>
        <v>10466032</v>
      </c>
      <c r="O38" s="48">
        <f t="shared" si="2"/>
        <v>-12295994</v>
      </c>
      <c r="P38" s="48">
        <f t="shared" si="2"/>
        <v>-331832</v>
      </c>
      <c r="Q38" s="48">
        <f t="shared" si="2"/>
        <v>10701509</v>
      </c>
      <c r="R38" s="48">
        <f t="shared" si="2"/>
        <v>-1926317</v>
      </c>
      <c r="S38" s="48">
        <f t="shared" si="2"/>
        <v>-1706171</v>
      </c>
      <c r="T38" s="48">
        <f t="shared" si="2"/>
        <v>10701509</v>
      </c>
      <c r="U38" s="48">
        <f t="shared" si="2"/>
        <v>-14053380</v>
      </c>
      <c r="V38" s="48">
        <f t="shared" si="2"/>
        <v>-5058042</v>
      </c>
      <c r="W38" s="48">
        <f t="shared" si="2"/>
        <v>16819971</v>
      </c>
      <c r="X38" s="48">
        <f>IF(F22=F36,0,X22-X36)</f>
        <v>-45045380</v>
      </c>
      <c r="Y38" s="48">
        <f t="shared" si="2"/>
        <v>61865351</v>
      </c>
      <c r="Z38" s="49">
        <f>+IF(X38&lt;&gt;0,+(Y38/X38)*100,0)</f>
        <v>-137.34005795932902</v>
      </c>
      <c r="AA38" s="46">
        <f>+AA22-AA36</f>
        <v>-50449592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13830000</v>
      </c>
      <c r="H39" s="8">
        <v>0</v>
      </c>
      <c r="I39" s="8">
        <v>0</v>
      </c>
      <c r="J39" s="8">
        <v>13830000</v>
      </c>
      <c r="K39" s="8">
        <v>500000</v>
      </c>
      <c r="L39" s="8">
        <v>350000</v>
      </c>
      <c r="M39" s="8">
        <v>0</v>
      </c>
      <c r="N39" s="8">
        <v>850000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14680000</v>
      </c>
      <c r="X39" s="8"/>
      <c r="Y39" s="8">
        <v>14680000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-10333993</v>
      </c>
      <c r="D42" s="55">
        <f>SUM(D38:D41)</f>
        <v>0</v>
      </c>
      <c r="E42" s="56">
        <f t="shared" si="3"/>
        <v>-45045257</v>
      </c>
      <c r="F42" s="57">
        <f t="shared" si="3"/>
        <v>-50449592</v>
      </c>
      <c r="G42" s="57">
        <f t="shared" si="3"/>
        <v>29765343</v>
      </c>
      <c r="H42" s="57">
        <f t="shared" si="3"/>
        <v>-1924867</v>
      </c>
      <c r="I42" s="57">
        <f t="shared" si="3"/>
        <v>-672178</v>
      </c>
      <c r="J42" s="57">
        <f t="shared" si="3"/>
        <v>27168298</v>
      </c>
      <c r="K42" s="57">
        <f t="shared" si="3"/>
        <v>-1593814</v>
      </c>
      <c r="L42" s="57">
        <f t="shared" si="3"/>
        <v>17680830</v>
      </c>
      <c r="M42" s="57">
        <f t="shared" si="3"/>
        <v>-4770984</v>
      </c>
      <c r="N42" s="57">
        <f t="shared" si="3"/>
        <v>11316032</v>
      </c>
      <c r="O42" s="57">
        <f t="shared" si="3"/>
        <v>-12295994</v>
      </c>
      <c r="P42" s="57">
        <f t="shared" si="3"/>
        <v>-331832</v>
      </c>
      <c r="Q42" s="57">
        <f t="shared" si="3"/>
        <v>10701509</v>
      </c>
      <c r="R42" s="57">
        <f t="shared" si="3"/>
        <v>-1926317</v>
      </c>
      <c r="S42" s="57">
        <f t="shared" si="3"/>
        <v>-1706171</v>
      </c>
      <c r="T42" s="57">
        <f t="shared" si="3"/>
        <v>10701509</v>
      </c>
      <c r="U42" s="57">
        <f t="shared" si="3"/>
        <v>-14053380</v>
      </c>
      <c r="V42" s="57">
        <f t="shared" si="3"/>
        <v>-5058042</v>
      </c>
      <c r="W42" s="57">
        <f t="shared" si="3"/>
        <v>31499971</v>
      </c>
      <c r="X42" s="57">
        <f t="shared" si="3"/>
        <v>-45045380</v>
      </c>
      <c r="Y42" s="57">
        <f t="shared" si="3"/>
        <v>76545351</v>
      </c>
      <c r="Z42" s="58">
        <f>+IF(X42&lt;&gt;0,+(Y42/X42)*100,0)</f>
        <v>-169.9294156248654</v>
      </c>
      <c r="AA42" s="55">
        <f>SUM(AA38:AA41)</f>
        <v>-50449592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-10333993</v>
      </c>
      <c r="D44" s="63">
        <f>+D42-D43</f>
        <v>0</v>
      </c>
      <c r="E44" s="64">
        <f t="shared" si="4"/>
        <v>-45045257</v>
      </c>
      <c r="F44" s="65">
        <f t="shared" si="4"/>
        <v>-50449592</v>
      </c>
      <c r="G44" s="65">
        <f t="shared" si="4"/>
        <v>29765343</v>
      </c>
      <c r="H44" s="65">
        <f t="shared" si="4"/>
        <v>-1924867</v>
      </c>
      <c r="I44" s="65">
        <f t="shared" si="4"/>
        <v>-672178</v>
      </c>
      <c r="J44" s="65">
        <f t="shared" si="4"/>
        <v>27168298</v>
      </c>
      <c r="K44" s="65">
        <f t="shared" si="4"/>
        <v>-1593814</v>
      </c>
      <c r="L44" s="65">
        <f t="shared" si="4"/>
        <v>17680830</v>
      </c>
      <c r="M44" s="65">
        <f t="shared" si="4"/>
        <v>-4770984</v>
      </c>
      <c r="N44" s="65">
        <f t="shared" si="4"/>
        <v>11316032</v>
      </c>
      <c r="O44" s="65">
        <f t="shared" si="4"/>
        <v>-12295994</v>
      </c>
      <c r="P44" s="65">
        <f t="shared" si="4"/>
        <v>-331832</v>
      </c>
      <c r="Q44" s="65">
        <f t="shared" si="4"/>
        <v>10701509</v>
      </c>
      <c r="R44" s="65">
        <f t="shared" si="4"/>
        <v>-1926317</v>
      </c>
      <c r="S44" s="65">
        <f t="shared" si="4"/>
        <v>-1706171</v>
      </c>
      <c r="T44" s="65">
        <f t="shared" si="4"/>
        <v>10701509</v>
      </c>
      <c r="U44" s="65">
        <f t="shared" si="4"/>
        <v>-14053380</v>
      </c>
      <c r="V44" s="65">
        <f t="shared" si="4"/>
        <v>-5058042</v>
      </c>
      <c r="W44" s="65">
        <f t="shared" si="4"/>
        <v>31499971</v>
      </c>
      <c r="X44" s="65">
        <f t="shared" si="4"/>
        <v>-45045380</v>
      </c>
      <c r="Y44" s="65">
        <f t="shared" si="4"/>
        <v>76545351</v>
      </c>
      <c r="Z44" s="66">
        <f>+IF(X44&lt;&gt;0,+(Y44/X44)*100,0)</f>
        <v>-169.9294156248654</v>
      </c>
      <c r="AA44" s="63">
        <f>+AA42-AA43</f>
        <v>-50449592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-10333993</v>
      </c>
      <c r="D46" s="55">
        <f>SUM(D44:D45)</f>
        <v>0</v>
      </c>
      <c r="E46" s="56">
        <f t="shared" si="5"/>
        <v>-45045257</v>
      </c>
      <c r="F46" s="57">
        <f t="shared" si="5"/>
        <v>-50449592</v>
      </c>
      <c r="G46" s="57">
        <f t="shared" si="5"/>
        <v>29765343</v>
      </c>
      <c r="H46" s="57">
        <f t="shared" si="5"/>
        <v>-1924867</v>
      </c>
      <c r="I46" s="57">
        <f t="shared" si="5"/>
        <v>-672178</v>
      </c>
      <c r="J46" s="57">
        <f t="shared" si="5"/>
        <v>27168298</v>
      </c>
      <c r="K46" s="57">
        <f t="shared" si="5"/>
        <v>-1593814</v>
      </c>
      <c r="L46" s="57">
        <f t="shared" si="5"/>
        <v>17680830</v>
      </c>
      <c r="M46" s="57">
        <f t="shared" si="5"/>
        <v>-4770984</v>
      </c>
      <c r="N46" s="57">
        <f t="shared" si="5"/>
        <v>11316032</v>
      </c>
      <c r="O46" s="57">
        <f t="shared" si="5"/>
        <v>-12295994</v>
      </c>
      <c r="P46" s="57">
        <f t="shared" si="5"/>
        <v>-331832</v>
      </c>
      <c r="Q46" s="57">
        <f t="shared" si="5"/>
        <v>10701509</v>
      </c>
      <c r="R46" s="57">
        <f t="shared" si="5"/>
        <v>-1926317</v>
      </c>
      <c r="S46" s="57">
        <f t="shared" si="5"/>
        <v>-1706171</v>
      </c>
      <c r="T46" s="57">
        <f t="shared" si="5"/>
        <v>10701509</v>
      </c>
      <c r="U46" s="57">
        <f t="shared" si="5"/>
        <v>-14053380</v>
      </c>
      <c r="V46" s="57">
        <f t="shared" si="5"/>
        <v>-5058042</v>
      </c>
      <c r="W46" s="57">
        <f t="shared" si="5"/>
        <v>31499971</v>
      </c>
      <c r="X46" s="57">
        <f t="shared" si="5"/>
        <v>-45045380</v>
      </c>
      <c r="Y46" s="57">
        <f t="shared" si="5"/>
        <v>76545351</v>
      </c>
      <c r="Z46" s="58">
        <f>+IF(X46&lt;&gt;0,+(Y46/X46)*100,0)</f>
        <v>-169.9294156248654</v>
      </c>
      <c r="AA46" s="55">
        <f>SUM(AA44:AA45)</f>
        <v>-50449592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-10333993</v>
      </c>
      <c r="D48" s="71">
        <f>SUM(D46:D47)</f>
        <v>0</v>
      </c>
      <c r="E48" s="72">
        <f t="shared" si="6"/>
        <v>-45045257</v>
      </c>
      <c r="F48" s="73">
        <f t="shared" si="6"/>
        <v>-50449592</v>
      </c>
      <c r="G48" s="73">
        <f t="shared" si="6"/>
        <v>29765343</v>
      </c>
      <c r="H48" s="74">
        <f t="shared" si="6"/>
        <v>-1924867</v>
      </c>
      <c r="I48" s="74">
        <f t="shared" si="6"/>
        <v>-672178</v>
      </c>
      <c r="J48" s="74">
        <f t="shared" si="6"/>
        <v>27168298</v>
      </c>
      <c r="K48" s="74">
        <f t="shared" si="6"/>
        <v>-1593814</v>
      </c>
      <c r="L48" s="74">
        <f t="shared" si="6"/>
        <v>17680830</v>
      </c>
      <c r="M48" s="73">
        <f t="shared" si="6"/>
        <v>-4770984</v>
      </c>
      <c r="N48" s="73">
        <f t="shared" si="6"/>
        <v>11316032</v>
      </c>
      <c r="O48" s="74">
        <f t="shared" si="6"/>
        <v>-12295994</v>
      </c>
      <c r="P48" s="74">
        <f t="shared" si="6"/>
        <v>-331832</v>
      </c>
      <c r="Q48" s="74">
        <f t="shared" si="6"/>
        <v>10701509</v>
      </c>
      <c r="R48" s="74">
        <f t="shared" si="6"/>
        <v>-1926317</v>
      </c>
      <c r="S48" s="74">
        <f t="shared" si="6"/>
        <v>-1706171</v>
      </c>
      <c r="T48" s="73">
        <f t="shared" si="6"/>
        <v>10701509</v>
      </c>
      <c r="U48" s="73">
        <f t="shared" si="6"/>
        <v>-14053380</v>
      </c>
      <c r="V48" s="74">
        <f t="shared" si="6"/>
        <v>-5058042</v>
      </c>
      <c r="W48" s="74">
        <f t="shared" si="6"/>
        <v>31499971</v>
      </c>
      <c r="X48" s="74">
        <f t="shared" si="6"/>
        <v>-45045380</v>
      </c>
      <c r="Y48" s="74">
        <f t="shared" si="6"/>
        <v>76545351</v>
      </c>
      <c r="Z48" s="75">
        <f>+IF(X48&lt;&gt;0,+(Y48/X48)*100,0)</f>
        <v>-169.9294156248654</v>
      </c>
      <c r="AA48" s="76">
        <f>SUM(AA46:AA47)</f>
        <v>-50449592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6167684</v>
      </c>
      <c r="D5" s="6">
        <v>0</v>
      </c>
      <c r="E5" s="7">
        <v>6862000</v>
      </c>
      <c r="F5" s="8">
        <v>9649000</v>
      </c>
      <c r="G5" s="8">
        <v>1320000</v>
      </c>
      <c r="H5" s="8">
        <v>1330454</v>
      </c>
      <c r="I5" s="8">
        <v>1258000</v>
      </c>
      <c r="J5" s="8">
        <v>3908454</v>
      </c>
      <c r="K5" s="8">
        <v>1277000</v>
      </c>
      <c r="L5" s="8">
        <v>1288151</v>
      </c>
      <c r="M5" s="8">
        <v>1275000</v>
      </c>
      <c r="N5" s="8">
        <v>3840151</v>
      </c>
      <c r="O5" s="8">
        <v>1336820</v>
      </c>
      <c r="P5" s="8">
        <v>2062000</v>
      </c>
      <c r="Q5" s="8">
        <v>0</v>
      </c>
      <c r="R5" s="8">
        <v>3398820</v>
      </c>
      <c r="S5" s="8">
        <v>1299708</v>
      </c>
      <c r="T5" s="8">
        <v>1229264</v>
      </c>
      <c r="U5" s="8">
        <v>1441085</v>
      </c>
      <c r="V5" s="8">
        <v>3970057</v>
      </c>
      <c r="W5" s="8">
        <v>15117482</v>
      </c>
      <c r="X5" s="8">
        <v>6862253</v>
      </c>
      <c r="Y5" s="8">
        <v>8255229</v>
      </c>
      <c r="Z5" s="2">
        <v>120.3</v>
      </c>
      <c r="AA5" s="6">
        <v>9649000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25669332</v>
      </c>
      <c r="D8" s="6">
        <v>0</v>
      </c>
      <c r="E8" s="7">
        <v>28657000</v>
      </c>
      <c r="F8" s="8">
        <v>20760000</v>
      </c>
      <c r="G8" s="8">
        <v>2025088</v>
      </c>
      <c r="H8" s="8">
        <v>8303176</v>
      </c>
      <c r="I8" s="8">
        <v>2984000</v>
      </c>
      <c r="J8" s="8">
        <v>13312264</v>
      </c>
      <c r="K8" s="8">
        <v>3578000</v>
      </c>
      <c r="L8" s="8">
        <v>6330000</v>
      </c>
      <c r="M8" s="8">
        <v>2798000</v>
      </c>
      <c r="N8" s="8">
        <v>12706000</v>
      </c>
      <c r="O8" s="8">
        <v>4813268</v>
      </c>
      <c r="P8" s="8">
        <v>1542000</v>
      </c>
      <c r="Q8" s="8">
        <v>0</v>
      </c>
      <c r="R8" s="8">
        <v>6355268</v>
      </c>
      <c r="S8" s="8">
        <v>14561108</v>
      </c>
      <c r="T8" s="8">
        <v>4756898</v>
      </c>
      <c r="U8" s="8">
        <v>8274706</v>
      </c>
      <c r="V8" s="8">
        <v>27592712</v>
      </c>
      <c r="W8" s="8">
        <v>59966244</v>
      </c>
      <c r="X8" s="8">
        <v>28656891</v>
      </c>
      <c r="Y8" s="8">
        <v>31309353</v>
      </c>
      <c r="Z8" s="2">
        <v>109.26</v>
      </c>
      <c r="AA8" s="6">
        <v>20760000</v>
      </c>
    </row>
    <row r="9" spans="1:27" ht="13.5">
      <c r="A9" s="25" t="s">
        <v>36</v>
      </c>
      <c r="B9" s="24"/>
      <c r="C9" s="6">
        <v>3623789</v>
      </c>
      <c r="D9" s="6">
        <v>0</v>
      </c>
      <c r="E9" s="7">
        <v>2547000</v>
      </c>
      <c r="F9" s="8">
        <v>3310000</v>
      </c>
      <c r="G9" s="8">
        <v>1002849</v>
      </c>
      <c r="H9" s="8">
        <v>306798</v>
      </c>
      <c r="I9" s="8">
        <v>307000</v>
      </c>
      <c r="J9" s="8">
        <v>1616647</v>
      </c>
      <c r="K9" s="8">
        <v>304000</v>
      </c>
      <c r="L9" s="8">
        <v>301000</v>
      </c>
      <c r="M9" s="8">
        <v>300000</v>
      </c>
      <c r="N9" s="8">
        <v>905000</v>
      </c>
      <c r="O9" s="8">
        <v>323589</v>
      </c>
      <c r="P9" s="8">
        <v>296000</v>
      </c>
      <c r="Q9" s="8">
        <v>0</v>
      </c>
      <c r="R9" s="8">
        <v>619589</v>
      </c>
      <c r="S9" s="8">
        <v>311560</v>
      </c>
      <c r="T9" s="8">
        <v>291135</v>
      </c>
      <c r="U9" s="8">
        <v>320961</v>
      </c>
      <c r="V9" s="8">
        <v>923656</v>
      </c>
      <c r="W9" s="8">
        <v>4064892</v>
      </c>
      <c r="X9" s="8">
        <v>2546544</v>
      </c>
      <c r="Y9" s="8">
        <v>1518348</v>
      </c>
      <c r="Z9" s="2">
        <v>59.62</v>
      </c>
      <c r="AA9" s="6">
        <v>3310000</v>
      </c>
    </row>
    <row r="10" spans="1:27" ht="13.5">
      <c r="A10" s="25" t="s">
        <v>37</v>
      </c>
      <c r="B10" s="24"/>
      <c r="C10" s="6">
        <v>4070023</v>
      </c>
      <c r="D10" s="6">
        <v>0</v>
      </c>
      <c r="E10" s="7">
        <v>2700000</v>
      </c>
      <c r="F10" s="26">
        <v>3638000</v>
      </c>
      <c r="G10" s="26">
        <v>326657</v>
      </c>
      <c r="H10" s="26">
        <v>672781</v>
      </c>
      <c r="I10" s="26">
        <v>345000</v>
      </c>
      <c r="J10" s="26">
        <v>1344438</v>
      </c>
      <c r="K10" s="26">
        <v>349000</v>
      </c>
      <c r="L10" s="26">
        <v>331000</v>
      </c>
      <c r="M10" s="26">
        <v>337000</v>
      </c>
      <c r="N10" s="26">
        <v>1017000</v>
      </c>
      <c r="O10" s="26">
        <v>351821</v>
      </c>
      <c r="P10" s="26">
        <v>336000</v>
      </c>
      <c r="Q10" s="26">
        <v>0</v>
      </c>
      <c r="R10" s="26">
        <v>687821</v>
      </c>
      <c r="S10" s="26">
        <v>352104</v>
      </c>
      <c r="T10" s="26">
        <v>324086</v>
      </c>
      <c r="U10" s="26">
        <v>354660</v>
      </c>
      <c r="V10" s="26">
        <v>1030850</v>
      </c>
      <c r="W10" s="26">
        <v>4080109</v>
      </c>
      <c r="X10" s="26">
        <v>2700000</v>
      </c>
      <c r="Y10" s="26">
        <v>1380109</v>
      </c>
      <c r="Z10" s="27">
        <v>51.12</v>
      </c>
      <c r="AA10" s="28">
        <v>3638000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187443</v>
      </c>
      <c r="F11" s="8">
        <v>250000</v>
      </c>
      <c r="G11" s="8">
        <v>28369</v>
      </c>
      <c r="H11" s="8">
        <v>27410</v>
      </c>
      <c r="I11" s="8">
        <v>17000</v>
      </c>
      <c r="J11" s="8">
        <v>72779</v>
      </c>
      <c r="K11" s="8">
        <v>28000</v>
      </c>
      <c r="L11" s="8">
        <v>26220</v>
      </c>
      <c r="M11" s="8">
        <v>18000</v>
      </c>
      <c r="N11" s="8">
        <v>72220</v>
      </c>
      <c r="O11" s="8">
        <v>24750</v>
      </c>
      <c r="P11" s="8">
        <v>16870</v>
      </c>
      <c r="Q11" s="8">
        <v>0</v>
      </c>
      <c r="R11" s="8">
        <v>41620</v>
      </c>
      <c r="S11" s="8">
        <v>18300</v>
      </c>
      <c r="T11" s="8">
        <v>5380</v>
      </c>
      <c r="U11" s="8">
        <v>37490</v>
      </c>
      <c r="V11" s="8">
        <v>61170</v>
      </c>
      <c r="W11" s="8">
        <v>247789</v>
      </c>
      <c r="X11" s="8">
        <v>187443</v>
      </c>
      <c r="Y11" s="8">
        <v>60346</v>
      </c>
      <c r="Z11" s="2">
        <v>32.19</v>
      </c>
      <c r="AA11" s="6">
        <v>250000</v>
      </c>
    </row>
    <row r="12" spans="1:27" ht="13.5">
      <c r="A12" s="25" t="s">
        <v>39</v>
      </c>
      <c r="B12" s="29"/>
      <c r="C12" s="6">
        <v>2109854</v>
      </c>
      <c r="D12" s="6">
        <v>0</v>
      </c>
      <c r="E12" s="7">
        <v>172363</v>
      </c>
      <c r="F12" s="8">
        <v>112000</v>
      </c>
      <c r="G12" s="8">
        <v>8607</v>
      </c>
      <c r="H12" s="8">
        <v>5948</v>
      </c>
      <c r="I12" s="8">
        <v>5000</v>
      </c>
      <c r="J12" s="8">
        <v>19555</v>
      </c>
      <c r="K12" s="8">
        <v>9000</v>
      </c>
      <c r="L12" s="8">
        <v>8000</v>
      </c>
      <c r="M12" s="8">
        <v>4000</v>
      </c>
      <c r="N12" s="8">
        <v>21000</v>
      </c>
      <c r="O12" s="8">
        <v>21959</v>
      </c>
      <c r="P12" s="8">
        <v>7611</v>
      </c>
      <c r="Q12" s="8">
        <v>0</v>
      </c>
      <c r="R12" s="8">
        <v>29570</v>
      </c>
      <c r="S12" s="8">
        <v>4925</v>
      </c>
      <c r="T12" s="8">
        <v>6826</v>
      </c>
      <c r="U12" s="8">
        <v>0</v>
      </c>
      <c r="V12" s="8">
        <v>11751</v>
      </c>
      <c r="W12" s="8">
        <v>81876</v>
      </c>
      <c r="X12" s="8">
        <v>172363</v>
      </c>
      <c r="Y12" s="8">
        <v>-90487</v>
      </c>
      <c r="Z12" s="2">
        <v>-52.5</v>
      </c>
      <c r="AA12" s="6">
        <v>112000</v>
      </c>
    </row>
    <row r="13" spans="1:27" ht="13.5">
      <c r="A13" s="23" t="s">
        <v>40</v>
      </c>
      <c r="B13" s="29"/>
      <c r="C13" s="6">
        <v>8848883</v>
      </c>
      <c r="D13" s="6">
        <v>0</v>
      </c>
      <c r="E13" s="7">
        <v>14161000</v>
      </c>
      <c r="F13" s="8">
        <v>6415000</v>
      </c>
      <c r="G13" s="8">
        <v>729000</v>
      </c>
      <c r="H13" s="8">
        <v>343877</v>
      </c>
      <c r="I13" s="8">
        <v>378000</v>
      </c>
      <c r="J13" s="8">
        <v>1450877</v>
      </c>
      <c r="K13" s="8">
        <v>721000</v>
      </c>
      <c r="L13" s="8">
        <v>414229</v>
      </c>
      <c r="M13" s="8">
        <v>477000</v>
      </c>
      <c r="N13" s="8">
        <v>1612229</v>
      </c>
      <c r="O13" s="8">
        <v>1158089</v>
      </c>
      <c r="P13" s="8">
        <v>720280</v>
      </c>
      <c r="Q13" s="8">
        <v>0</v>
      </c>
      <c r="R13" s="8">
        <v>1878369</v>
      </c>
      <c r="S13" s="8">
        <v>0</v>
      </c>
      <c r="T13" s="8">
        <v>416756</v>
      </c>
      <c r="U13" s="8">
        <v>5056483</v>
      </c>
      <c r="V13" s="8">
        <v>5473239</v>
      </c>
      <c r="W13" s="8">
        <v>10414714</v>
      </c>
      <c r="X13" s="8">
        <v>14161000</v>
      </c>
      <c r="Y13" s="8">
        <v>-3746286</v>
      </c>
      <c r="Z13" s="2">
        <v>-26.45</v>
      </c>
      <c r="AA13" s="6">
        <v>6415000</v>
      </c>
    </row>
    <row r="14" spans="1:27" ht="13.5">
      <c r="A14" s="23" t="s">
        <v>41</v>
      </c>
      <c r="B14" s="29"/>
      <c r="C14" s="6">
        <v>17016016</v>
      </c>
      <c r="D14" s="6">
        <v>0</v>
      </c>
      <c r="E14" s="7">
        <v>9450000</v>
      </c>
      <c r="F14" s="8">
        <v>9450000</v>
      </c>
      <c r="G14" s="8">
        <v>1292655</v>
      </c>
      <c r="H14" s="8">
        <v>1473019</v>
      </c>
      <c r="I14" s="8">
        <v>1311000</v>
      </c>
      <c r="J14" s="8">
        <v>4076674</v>
      </c>
      <c r="K14" s="8">
        <v>0</v>
      </c>
      <c r="L14" s="8">
        <v>1430430</v>
      </c>
      <c r="M14" s="8">
        <v>1423000</v>
      </c>
      <c r="N14" s="8">
        <v>2853430</v>
      </c>
      <c r="O14" s="8">
        <v>1496970</v>
      </c>
      <c r="P14" s="8">
        <v>1526000</v>
      </c>
      <c r="Q14" s="8">
        <v>0</v>
      </c>
      <c r="R14" s="8">
        <v>3022970</v>
      </c>
      <c r="S14" s="8">
        <v>1567528</v>
      </c>
      <c r="T14" s="8">
        <v>1694093</v>
      </c>
      <c r="U14" s="8">
        <v>2978000</v>
      </c>
      <c r="V14" s="8">
        <v>6239621</v>
      </c>
      <c r="W14" s="8">
        <v>16192695</v>
      </c>
      <c r="X14" s="8">
        <v>9450000</v>
      </c>
      <c r="Y14" s="8">
        <v>6742695</v>
      </c>
      <c r="Z14" s="2">
        <v>71.35</v>
      </c>
      <c r="AA14" s="6">
        <v>9450000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1170795</v>
      </c>
      <c r="D16" s="6">
        <v>0</v>
      </c>
      <c r="E16" s="7">
        <v>195915</v>
      </c>
      <c r="F16" s="8">
        <v>196000</v>
      </c>
      <c r="G16" s="8">
        <v>11250</v>
      </c>
      <c r="H16" s="8">
        <v>4600</v>
      </c>
      <c r="I16" s="8">
        <v>19000</v>
      </c>
      <c r="J16" s="8">
        <v>34850</v>
      </c>
      <c r="K16" s="8">
        <v>17000</v>
      </c>
      <c r="L16" s="8">
        <v>11650</v>
      </c>
      <c r="M16" s="8">
        <v>15000</v>
      </c>
      <c r="N16" s="8">
        <v>43650</v>
      </c>
      <c r="O16" s="8">
        <v>9150</v>
      </c>
      <c r="P16" s="8">
        <v>40450</v>
      </c>
      <c r="Q16" s="8">
        <v>0</v>
      </c>
      <c r="R16" s="8">
        <v>49600</v>
      </c>
      <c r="S16" s="8">
        <v>16350</v>
      </c>
      <c r="T16" s="8">
        <v>18700</v>
      </c>
      <c r="U16" s="8">
        <v>24950</v>
      </c>
      <c r="V16" s="8">
        <v>60000</v>
      </c>
      <c r="W16" s="8">
        <v>188100</v>
      </c>
      <c r="X16" s="8">
        <v>195915</v>
      </c>
      <c r="Y16" s="8">
        <v>-7815</v>
      </c>
      <c r="Z16" s="2">
        <v>-3.99</v>
      </c>
      <c r="AA16" s="6">
        <v>196000</v>
      </c>
    </row>
    <row r="17" spans="1:27" ht="13.5">
      <c r="A17" s="23" t="s">
        <v>44</v>
      </c>
      <c r="B17" s="29"/>
      <c r="C17" s="6">
        <v>3965356</v>
      </c>
      <c r="D17" s="6">
        <v>0</v>
      </c>
      <c r="E17" s="7">
        <v>2651543</v>
      </c>
      <c r="F17" s="8">
        <v>3634000</v>
      </c>
      <c r="G17" s="8">
        <v>0</v>
      </c>
      <c r="H17" s="8">
        <v>580514</v>
      </c>
      <c r="I17" s="8">
        <v>520000</v>
      </c>
      <c r="J17" s="8">
        <v>1100514</v>
      </c>
      <c r="K17" s="8">
        <v>0</v>
      </c>
      <c r="L17" s="8">
        <v>1127277</v>
      </c>
      <c r="M17" s="8">
        <v>549000</v>
      </c>
      <c r="N17" s="8">
        <v>1676277</v>
      </c>
      <c r="O17" s="8">
        <v>411213</v>
      </c>
      <c r="P17" s="8">
        <v>749774</v>
      </c>
      <c r="Q17" s="8">
        <v>0</v>
      </c>
      <c r="R17" s="8">
        <v>1160987</v>
      </c>
      <c r="S17" s="8">
        <v>516713</v>
      </c>
      <c r="T17" s="8">
        <v>481449</v>
      </c>
      <c r="U17" s="8">
        <v>978290</v>
      </c>
      <c r="V17" s="8">
        <v>1976452</v>
      </c>
      <c r="W17" s="8">
        <v>5914230</v>
      </c>
      <c r="X17" s="8">
        <v>2651543</v>
      </c>
      <c r="Y17" s="8">
        <v>3262687</v>
      </c>
      <c r="Z17" s="2">
        <v>123.05</v>
      </c>
      <c r="AA17" s="6">
        <v>3634000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982000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982080</v>
      </c>
      <c r="Y18" s="8">
        <v>-982080</v>
      </c>
      <c r="Z18" s="2">
        <v>-100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296776000</v>
      </c>
      <c r="F19" s="8">
        <v>297076000</v>
      </c>
      <c r="G19" s="8">
        <v>113822000</v>
      </c>
      <c r="H19" s="8">
        <v>0</v>
      </c>
      <c r="I19" s="8">
        <v>0</v>
      </c>
      <c r="J19" s="8">
        <v>113822000</v>
      </c>
      <c r="K19" s="8">
        <v>11250000</v>
      </c>
      <c r="L19" s="8">
        <v>66012000</v>
      </c>
      <c r="M19" s="8">
        <v>0</v>
      </c>
      <c r="N19" s="8">
        <v>77262000</v>
      </c>
      <c r="O19" s="8">
        <v>0</v>
      </c>
      <c r="P19" s="8">
        <v>1022000</v>
      </c>
      <c r="Q19" s="8">
        <v>0</v>
      </c>
      <c r="R19" s="8">
        <v>1022000</v>
      </c>
      <c r="S19" s="8">
        <v>0</v>
      </c>
      <c r="T19" s="8">
        <v>0</v>
      </c>
      <c r="U19" s="8">
        <v>0</v>
      </c>
      <c r="V19" s="8">
        <v>0</v>
      </c>
      <c r="W19" s="8">
        <v>192106000</v>
      </c>
      <c r="X19" s="8">
        <v>296776000</v>
      </c>
      <c r="Y19" s="8">
        <v>-104670000</v>
      </c>
      <c r="Z19" s="2">
        <v>-35.27</v>
      </c>
      <c r="AA19" s="6">
        <v>297076000</v>
      </c>
    </row>
    <row r="20" spans="1:27" ht="13.5">
      <c r="A20" s="23" t="s">
        <v>47</v>
      </c>
      <c r="B20" s="29"/>
      <c r="C20" s="6">
        <v>457070095</v>
      </c>
      <c r="D20" s="6">
        <v>0</v>
      </c>
      <c r="E20" s="7">
        <v>2456000</v>
      </c>
      <c r="F20" s="26">
        <v>5041000</v>
      </c>
      <c r="G20" s="26">
        <v>756525</v>
      </c>
      <c r="H20" s="26">
        <v>285426</v>
      </c>
      <c r="I20" s="26">
        <v>1330000</v>
      </c>
      <c r="J20" s="26">
        <v>2371951</v>
      </c>
      <c r="K20" s="26">
        <v>119000</v>
      </c>
      <c r="L20" s="26">
        <v>191913</v>
      </c>
      <c r="M20" s="26">
        <v>460000</v>
      </c>
      <c r="N20" s="26">
        <v>770913</v>
      </c>
      <c r="O20" s="26">
        <v>171049</v>
      </c>
      <c r="P20" s="26">
        <v>124169</v>
      </c>
      <c r="Q20" s="26">
        <v>0</v>
      </c>
      <c r="R20" s="26">
        <v>295218</v>
      </c>
      <c r="S20" s="26">
        <v>489037</v>
      </c>
      <c r="T20" s="26">
        <v>208255</v>
      </c>
      <c r="U20" s="26">
        <v>115375</v>
      </c>
      <c r="V20" s="26">
        <v>812667</v>
      </c>
      <c r="W20" s="26">
        <v>4250749</v>
      </c>
      <c r="X20" s="26">
        <v>2455639</v>
      </c>
      <c r="Y20" s="26">
        <v>1795110</v>
      </c>
      <c r="Z20" s="27">
        <v>73.1</v>
      </c>
      <c r="AA20" s="28">
        <v>5041000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529711827</v>
      </c>
      <c r="D22" s="33">
        <f>SUM(D5:D21)</f>
        <v>0</v>
      </c>
      <c r="E22" s="34">
        <f t="shared" si="0"/>
        <v>367798264</v>
      </c>
      <c r="F22" s="35">
        <f t="shared" si="0"/>
        <v>359531000</v>
      </c>
      <c r="G22" s="35">
        <f t="shared" si="0"/>
        <v>121323000</v>
      </c>
      <c r="H22" s="35">
        <f t="shared" si="0"/>
        <v>13334003</v>
      </c>
      <c r="I22" s="35">
        <f t="shared" si="0"/>
        <v>8474000</v>
      </c>
      <c r="J22" s="35">
        <f t="shared" si="0"/>
        <v>143131003</v>
      </c>
      <c r="K22" s="35">
        <f t="shared" si="0"/>
        <v>17652000</v>
      </c>
      <c r="L22" s="35">
        <f t="shared" si="0"/>
        <v>77471870</v>
      </c>
      <c r="M22" s="35">
        <f t="shared" si="0"/>
        <v>7656000</v>
      </c>
      <c r="N22" s="35">
        <f t="shared" si="0"/>
        <v>102779870</v>
      </c>
      <c r="O22" s="35">
        <f t="shared" si="0"/>
        <v>10118678</v>
      </c>
      <c r="P22" s="35">
        <f t="shared" si="0"/>
        <v>8443154</v>
      </c>
      <c r="Q22" s="35">
        <f t="shared" si="0"/>
        <v>0</v>
      </c>
      <c r="R22" s="35">
        <f t="shared" si="0"/>
        <v>18561832</v>
      </c>
      <c r="S22" s="35">
        <f t="shared" si="0"/>
        <v>19137333</v>
      </c>
      <c r="T22" s="35">
        <f t="shared" si="0"/>
        <v>9432842</v>
      </c>
      <c r="U22" s="35">
        <f t="shared" si="0"/>
        <v>19582000</v>
      </c>
      <c r="V22" s="35">
        <f t="shared" si="0"/>
        <v>48152175</v>
      </c>
      <c r="W22" s="35">
        <f t="shared" si="0"/>
        <v>312624880</v>
      </c>
      <c r="X22" s="35">
        <f t="shared" si="0"/>
        <v>367797671</v>
      </c>
      <c r="Y22" s="35">
        <f t="shared" si="0"/>
        <v>-55172791</v>
      </c>
      <c r="Z22" s="36">
        <f>+IF(X22&lt;&gt;0,+(Y22/X22)*100,0)</f>
        <v>-15.000853825417506</v>
      </c>
      <c r="AA22" s="33">
        <f>SUM(AA5:AA21)</f>
        <v>359531000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125122545</v>
      </c>
      <c r="D25" s="6">
        <v>0</v>
      </c>
      <c r="E25" s="7">
        <v>138681952</v>
      </c>
      <c r="F25" s="8">
        <v>143850542</v>
      </c>
      <c r="G25" s="8">
        <v>9481524</v>
      </c>
      <c r="H25" s="8">
        <v>10850757</v>
      </c>
      <c r="I25" s="8">
        <v>11325281</v>
      </c>
      <c r="J25" s="8">
        <v>31657562</v>
      </c>
      <c r="K25" s="8">
        <v>11153095</v>
      </c>
      <c r="L25" s="8">
        <v>11376130</v>
      </c>
      <c r="M25" s="8">
        <v>12583000</v>
      </c>
      <c r="N25" s="8">
        <v>35112225</v>
      </c>
      <c r="O25" s="8">
        <v>10864268</v>
      </c>
      <c r="P25" s="8">
        <v>12957683</v>
      </c>
      <c r="Q25" s="8">
        <v>6900660</v>
      </c>
      <c r="R25" s="8">
        <v>30722611</v>
      </c>
      <c r="S25" s="8">
        <v>11102536</v>
      </c>
      <c r="T25" s="8">
        <v>11216618</v>
      </c>
      <c r="U25" s="8">
        <v>12325581</v>
      </c>
      <c r="V25" s="8">
        <v>34644735</v>
      </c>
      <c r="W25" s="8">
        <v>132137133</v>
      </c>
      <c r="X25" s="8">
        <v>138681764</v>
      </c>
      <c r="Y25" s="8">
        <v>-6544631</v>
      </c>
      <c r="Z25" s="2">
        <v>-4.72</v>
      </c>
      <c r="AA25" s="6">
        <v>143850542</v>
      </c>
    </row>
    <row r="26" spans="1:27" ht="13.5">
      <c r="A26" s="25" t="s">
        <v>52</v>
      </c>
      <c r="B26" s="24"/>
      <c r="C26" s="6">
        <v>18956638</v>
      </c>
      <c r="D26" s="6">
        <v>0</v>
      </c>
      <c r="E26" s="7">
        <v>18583255</v>
      </c>
      <c r="F26" s="8">
        <v>18583255</v>
      </c>
      <c r="G26" s="8">
        <v>1290441</v>
      </c>
      <c r="H26" s="8">
        <v>1296911</v>
      </c>
      <c r="I26" s="8">
        <v>1290441</v>
      </c>
      <c r="J26" s="8">
        <v>3877793</v>
      </c>
      <c r="K26" s="8">
        <v>1290441</v>
      </c>
      <c r="L26" s="8">
        <v>1290441</v>
      </c>
      <c r="M26" s="8">
        <v>1319627</v>
      </c>
      <c r="N26" s="8">
        <v>3900509</v>
      </c>
      <c r="O26" s="8">
        <v>1303417</v>
      </c>
      <c r="P26" s="8">
        <v>1310295</v>
      </c>
      <c r="Q26" s="8">
        <v>1302271</v>
      </c>
      <c r="R26" s="8">
        <v>3915983</v>
      </c>
      <c r="S26" s="8">
        <v>2092309</v>
      </c>
      <c r="T26" s="8">
        <v>2096109</v>
      </c>
      <c r="U26" s="8">
        <v>1387000</v>
      </c>
      <c r="V26" s="8">
        <v>5575418</v>
      </c>
      <c r="W26" s="8">
        <v>17269703</v>
      </c>
      <c r="X26" s="8">
        <v>18583255</v>
      </c>
      <c r="Y26" s="8">
        <v>-1313552</v>
      </c>
      <c r="Z26" s="2">
        <v>-7.07</v>
      </c>
      <c r="AA26" s="6">
        <v>18583255</v>
      </c>
    </row>
    <row r="27" spans="1:27" ht="13.5">
      <c r="A27" s="25" t="s">
        <v>53</v>
      </c>
      <c r="B27" s="24"/>
      <c r="C27" s="6">
        <v>33737194</v>
      </c>
      <c r="D27" s="6">
        <v>0</v>
      </c>
      <c r="E27" s="7">
        <v>35700000</v>
      </c>
      <c r="F27" s="8">
        <v>35700000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35700000</v>
      </c>
      <c r="Y27" s="8">
        <v>-35700000</v>
      </c>
      <c r="Z27" s="2">
        <v>-100</v>
      </c>
      <c r="AA27" s="6">
        <v>35700000</v>
      </c>
    </row>
    <row r="28" spans="1:27" ht="13.5">
      <c r="A28" s="25" t="s">
        <v>54</v>
      </c>
      <c r="B28" s="24"/>
      <c r="C28" s="6">
        <v>119417371</v>
      </c>
      <c r="D28" s="6">
        <v>0</v>
      </c>
      <c r="E28" s="7">
        <v>140000000</v>
      </c>
      <c r="F28" s="8">
        <v>140000000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3529405</v>
      </c>
      <c r="Q28" s="8">
        <v>0</v>
      </c>
      <c r="R28" s="8">
        <v>3529405</v>
      </c>
      <c r="S28" s="8">
        <v>651056</v>
      </c>
      <c r="T28" s="8">
        <v>0</v>
      </c>
      <c r="U28" s="8">
        <v>0</v>
      </c>
      <c r="V28" s="8">
        <v>651056</v>
      </c>
      <c r="W28" s="8">
        <v>4180461</v>
      </c>
      <c r="X28" s="8">
        <v>140000000</v>
      </c>
      <c r="Y28" s="8">
        <v>-135819539</v>
      </c>
      <c r="Z28" s="2">
        <v>-97.01</v>
      </c>
      <c r="AA28" s="6">
        <v>140000000</v>
      </c>
    </row>
    <row r="29" spans="1:27" ht="13.5">
      <c r="A29" s="25" t="s">
        <v>55</v>
      </c>
      <c r="B29" s="24"/>
      <c r="C29" s="6">
        <v>484815</v>
      </c>
      <c r="D29" s="6">
        <v>0</v>
      </c>
      <c r="E29" s="7">
        <v>350000</v>
      </c>
      <c r="F29" s="8">
        <v>0</v>
      </c>
      <c r="G29" s="8">
        <v>0</v>
      </c>
      <c r="H29" s="8">
        <v>0</v>
      </c>
      <c r="I29" s="8">
        <v>20900</v>
      </c>
      <c r="J29" s="8">
        <v>20900</v>
      </c>
      <c r="K29" s="8">
        <v>32123</v>
      </c>
      <c r="L29" s="8">
        <v>0</v>
      </c>
      <c r="M29" s="8">
        <v>0</v>
      </c>
      <c r="N29" s="8">
        <v>32123</v>
      </c>
      <c r="O29" s="8">
        <v>0</v>
      </c>
      <c r="P29" s="8">
        <v>4417</v>
      </c>
      <c r="Q29" s="8">
        <v>30482</v>
      </c>
      <c r="R29" s="8">
        <v>34899</v>
      </c>
      <c r="S29" s="8">
        <v>13069</v>
      </c>
      <c r="T29" s="8">
        <v>0</v>
      </c>
      <c r="U29" s="8">
        <v>12000</v>
      </c>
      <c r="V29" s="8">
        <v>25069</v>
      </c>
      <c r="W29" s="8">
        <v>112991</v>
      </c>
      <c r="X29" s="8">
        <v>350000</v>
      </c>
      <c r="Y29" s="8">
        <v>-237009</v>
      </c>
      <c r="Z29" s="2">
        <v>-67.72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23657062</v>
      </c>
      <c r="D31" s="6">
        <v>0</v>
      </c>
      <c r="E31" s="7">
        <v>36275700</v>
      </c>
      <c r="F31" s="8">
        <v>39930318</v>
      </c>
      <c r="G31" s="8">
        <v>1035996</v>
      </c>
      <c r="H31" s="8">
        <v>2070088</v>
      </c>
      <c r="I31" s="8">
        <v>781989</v>
      </c>
      <c r="J31" s="8">
        <v>3888073</v>
      </c>
      <c r="K31" s="8">
        <v>6818110</v>
      </c>
      <c r="L31" s="8">
        <v>3408989</v>
      </c>
      <c r="M31" s="8">
        <v>3715865</v>
      </c>
      <c r="N31" s="8">
        <v>13942964</v>
      </c>
      <c r="O31" s="8">
        <v>708681</v>
      </c>
      <c r="P31" s="8">
        <v>1708624</v>
      </c>
      <c r="Q31" s="8">
        <v>790812</v>
      </c>
      <c r="R31" s="8">
        <v>3208117</v>
      </c>
      <c r="S31" s="8">
        <v>689709</v>
      </c>
      <c r="T31" s="8">
        <v>4683707</v>
      </c>
      <c r="U31" s="8">
        <v>5454469</v>
      </c>
      <c r="V31" s="8">
        <v>10827885</v>
      </c>
      <c r="W31" s="8">
        <v>31867039</v>
      </c>
      <c r="X31" s="8">
        <v>36275700</v>
      </c>
      <c r="Y31" s="8">
        <v>-4408661</v>
      </c>
      <c r="Z31" s="2">
        <v>-12.15</v>
      </c>
      <c r="AA31" s="6">
        <v>39930318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24220018</v>
      </c>
      <c r="F32" s="8">
        <v>27588000</v>
      </c>
      <c r="G32" s="8">
        <v>1054000</v>
      </c>
      <c r="H32" s="8">
        <v>1249136</v>
      </c>
      <c r="I32" s="8">
        <v>1472201</v>
      </c>
      <c r="J32" s="8">
        <v>3775337</v>
      </c>
      <c r="K32" s="8">
        <v>695278</v>
      </c>
      <c r="L32" s="8">
        <v>0</v>
      </c>
      <c r="M32" s="8">
        <v>8331179</v>
      </c>
      <c r="N32" s="8">
        <v>9026457</v>
      </c>
      <c r="O32" s="8">
        <v>2617858</v>
      </c>
      <c r="P32" s="8">
        <v>1683961</v>
      </c>
      <c r="Q32" s="8">
        <v>3513304</v>
      </c>
      <c r="R32" s="8">
        <v>7815123</v>
      </c>
      <c r="S32" s="8">
        <v>1864022</v>
      </c>
      <c r="T32" s="8">
        <v>2444671</v>
      </c>
      <c r="U32" s="8">
        <v>1314898</v>
      </c>
      <c r="V32" s="8">
        <v>5623591</v>
      </c>
      <c r="W32" s="8">
        <v>26240508</v>
      </c>
      <c r="X32" s="8">
        <v>24220000</v>
      </c>
      <c r="Y32" s="8">
        <v>2020508</v>
      </c>
      <c r="Z32" s="2">
        <v>8.34</v>
      </c>
      <c r="AA32" s="6">
        <v>27588000</v>
      </c>
    </row>
    <row r="33" spans="1:27" ht="13.5">
      <c r="A33" s="25" t="s">
        <v>59</v>
      </c>
      <c r="B33" s="24"/>
      <c r="C33" s="6">
        <v>3210304</v>
      </c>
      <c r="D33" s="6">
        <v>0</v>
      </c>
      <c r="E33" s="7">
        <v>5465075</v>
      </c>
      <c r="F33" s="8">
        <v>0</v>
      </c>
      <c r="G33" s="8">
        <v>0</v>
      </c>
      <c r="H33" s="8">
        <v>182880</v>
      </c>
      <c r="I33" s="8">
        <v>2779</v>
      </c>
      <c r="J33" s="8">
        <v>185659</v>
      </c>
      <c r="K33" s="8">
        <v>32963</v>
      </c>
      <c r="L33" s="8">
        <v>24309</v>
      </c>
      <c r="M33" s="8">
        <v>24309</v>
      </c>
      <c r="N33" s="8">
        <v>81581</v>
      </c>
      <c r="O33" s="8">
        <v>32866</v>
      </c>
      <c r="P33" s="8">
        <v>43360</v>
      </c>
      <c r="Q33" s="8">
        <v>0</v>
      </c>
      <c r="R33" s="8">
        <v>76226</v>
      </c>
      <c r="S33" s="8">
        <v>675299</v>
      </c>
      <c r="T33" s="8">
        <v>11398</v>
      </c>
      <c r="U33" s="8">
        <v>0</v>
      </c>
      <c r="V33" s="8">
        <v>686697</v>
      </c>
      <c r="W33" s="8">
        <v>1030163</v>
      </c>
      <c r="X33" s="8">
        <v>5465075</v>
      </c>
      <c r="Y33" s="8">
        <v>-4434912</v>
      </c>
      <c r="Z33" s="2">
        <v>-81.15</v>
      </c>
      <c r="AA33" s="6">
        <v>0</v>
      </c>
    </row>
    <row r="34" spans="1:27" ht="13.5">
      <c r="A34" s="25" t="s">
        <v>60</v>
      </c>
      <c r="B34" s="24"/>
      <c r="C34" s="6">
        <v>179495170</v>
      </c>
      <c r="D34" s="6">
        <v>0</v>
      </c>
      <c r="E34" s="7">
        <v>123267000</v>
      </c>
      <c r="F34" s="8">
        <v>116824484</v>
      </c>
      <c r="G34" s="8">
        <v>6151129</v>
      </c>
      <c r="H34" s="8">
        <v>7268346</v>
      </c>
      <c r="I34" s="8">
        <v>9555588</v>
      </c>
      <c r="J34" s="8">
        <v>22975063</v>
      </c>
      <c r="K34" s="8">
        <v>7665000</v>
      </c>
      <c r="L34" s="8">
        <v>12638131</v>
      </c>
      <c r="M34" s="8">
        <v>9546103</v>
      </c>
      <c r="N34" s="8">
        <v>29849234</v>
      </c>
      <c r="O34" s="8">
        <v>10727456</v>
      </c>
      <c r="P34" s="8">
        <v>13160288</v>
      </c>
      <c r="Q34" s="8">
        <v>12397966</v>
      </c>
      <c r="R34" s="8">
        <v>36285710</v>
      </c>
      <c r="S34" s="8">
        <v>10981000</v>
      </c>
      <c r="T34" s="8">
        <v>11910350</v>
      </c>
      <c r="U34" s="8">
        <v>23006000</v>
      </c>
      <c r="V34" s="8">
        <v>45897350</v>
      </c>
      <c r="W34" s="8">
        <v>135007357</v>
      </c>
      <c r="X34" s="8">
        <v>123267000</v>
      </c>
      <c r="Y34" s="8">
        <v>11740357</v>
      </c>
      <c r="Z34" s="2">
        <v>9.52</v>
      </c>
      <c r="AA34" s="6">
        <v>116824484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504081099</v>
      </c>
      <c r="D36" s="33">
        <f>SUM(D25:D35)</f>
        <v>0</v>
      </c>
      <c r="E36" s="34">
        <f t="shared" si="1"/>
        <v>522543000</v>
      </c>
      <c r="F36" s="35">
        <f t="shared" si="1"/>
        <v>522476599</v>
      </c>
      <c r="G36" s="35">
        <f t="shared" si="1"/>
        <v>19013090</v>
      </c>
      <c r="H36" s="35">
        <f t="shared" si="1"/>
        <v>22918118</v>
      </c>
      <c r="I36" s="35">
        <f t="shared" si="1"/>
        <v>24449179</v>
      </c>
      <c r="J36" s="35">
        <f t="shared" si="1"/>
        <v>66380387</v>
      </c>
      <c r="K36" s="35">
        <f t="shared" si="1"/>
        <v>27687010</v>
      </c>
      <c r="L36" s="35">
        <f t="shared" si="1"/>
        <v>28738000</v>
      </c>
      <c r="M36" s="35">
        <f t="shared" si="1"/>
        <v>35520083</v>
      </c>
      <c r="N36" s="35">
        <f t="shared" si="1"/>
        <v>91945093</v>
      </c>
      <c r="O36" s="35">
        <f t="shared" si="1"/>
        <v>26254546</v>
      </c>
      <c r="P36" s="35">
        <f t="shared" si="1"/>
        <v>34398033</v>
      </c>
      <c r="Q36" s="35">
        <f t="shared" si="1"/>
        <v>24935495</v>
      </c>
      <c r="R36" s="35">
        <f t="shared" si="1"/>
        <v>85588074</v>
      </c>
      <c r="S36" s="35">
        <f t="shared" si="1"/>
        <v>28069000</v>
      </c>
      <c r="T36" s="35">
        <f t="shared" si="1"/>
        <v>32362853</v>
      </c>
      <c r="U36" s="35">
        <f t="shared" si="1"/>
        <v>43499948</v>
      </c>
      <c r="V36" s="35">
        <f t="shared" si="1"/>
        <v>103931801</v>
      </c>
      <c r="W36" s="35">
        <f t="shared" si="1"/>
        <v>347845355</v>
      </c>
      <c r="X36" s="35">
        <f t="shared" si="1"/>
        <v>522542794</v>
      </c>
      <c r="Y36" s="35">
        <f t="shared" si="1"/>
        <v>-174697439</v>
      </c>
      <c r="Z36" s="36">
        <f>+IF(X36&lt;&gt;0,+(Y36/X36)*100,0)</f>
        <v>-33.43217837963334</v>
      </c>
      <c r="AA36" s="33">
        <f>SUM(AA25:AA35)</f>
        <v>522476599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25630728</v>
      </c>
      <c r="D38" s="46">
        <f>+D22-D36</f>
        <v>0</v>
      </c>
      <c r="E38" s="47">
        <f t="shared" si="2"/>
        <v>-154744736</v>
      </c>
      <c r="F38" s="48">
        <f t="shared" si="2"/>
        <v>-162945599</v>
      </c>
      <c r="G38" s="48">
        <f t="shared" si="2"/>
        <v>102309910</v>
      </c>
      <c r="H38" s="48">
        <f t="shared" si="2"/>
        <v>-9584115</v>
      </c>
      <c r="I38" s="48">
        <f t="shared" si="2"/>
        <v>-15975179</v>
      </c>
      <c r="J38" s="48">
        <f t="shared" si="2"/>
        <v>76750616</v>
      </c>
      <c r="K38" s="48">
        <f t="shared" si="2"/>
        <v>-10035010</v>
      </c>
      <c r="L38" s="48">
        <f t="shared" si="2"/>
        <v>48733870</v>
      </c>
      <c r="M38" s="48">
        <f t="shared" si="2"/>
        <v>-27864083</v>
      </c>
      <c r="N38" s="48">
        <f t="shared" si="2"/>
        <v>10834777</v>
      </c>
      <c r="O38" s="48">
        <f t="shared" si="2"/>
        <v>-16135868</v>
      </c>
      <c r="P38" s="48">
        <f t="shared" si="2"/>
        <v>-25954879</v>
      </c>
      <c r="Q38" s="48">
        <f t="shared" si="2"/>
        <v>-24935495</v>
      </c>
      <c r="R38" s="48">
        <f t="shared" si="2"/>
        <v>-67026242</v>
      </c>
      <c r="S38" s="48">
        <f t="shared" si="2"/>
        <v>-8931667</v>
      </c>
      <c r="T38" s="48">
        <f t="shared" si="2"/>
        <v>-22930011</v>
      </c>
      <c r="U38" s="48">
        <f t="shared" si="2"/>
        <v>-23917948</v>
      </c>
      <c r="V38" s="48">
        <f t="shared" si="2"/>
        <v>-55779626</v>
      </c>
      <c r="W38" s="48">
        <f t="shared" si="2"/>
        <v>-35220475</v>
      </c>
      <c r="X38" s="48">
        <f>IF(F22=F36,0,X22-X36)</f>
        <v>-154745123</v>
      </c>
      <c r="Y38" s="48">
        <f t="shared" si="2"/>
        <v>119524648</v>
      </c>
      <c r="Z38" s="49">
        <f>+IF(X38&lt;&gt;0,+(Y38/X38)*100,0)</f>
        <v>-77.23968657803839</v>
      </c>
      <c r="AA38" s="46">
        <f>+AA22-AA36</f>
        <v>-162945599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111849375</v>
      </c>
      <c r="F39" s="8">
        <v>111849000</v>
      </c>
      <c r="G39" s="8">
        <v>88141000</v>
      </c>
      <c r="H39" s="8">
        <v>2296000</v>
      </c>
      <c r="I39" s="8">
        <v>0</v>
      </c>
      <c r="J39" s="8">
        <v>90437000</v>
      </c>
      <c r="K39" s="8">
        <v>0</v>
      </c>
      <c r="L39" s="8">
        <v>22024000</v>
      </c>
      <c r="M39" s="8">
        <v>0</v>
      </c>
      <c r="N39" s="8">
        <v>22024000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112461000</v>
      </c>
      <c r="X39" s="8">
        <v>111849375</v>
      </c>
      <c r="Y39" s="8">
        <v>611625</v>
      </c>
      <c r="Z39" s="2">
        <v>0.55</v>
      </c>
      <c r="AA39" s="6">
        <v>111849000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25630728</v>
      </c>
      <c r="D42" s="55">
        <f>SUM(D38:D41)</f>
        <v>0</v>
      </c>
      <c r="E42" s="56">
        <f t="shared" si="3"/>
        <v>-42895361</v>
      </c>
      <c r="F42" s="57">
        <f t="shared" si="3"/>
        <v>-51096599</v>
      </c>
      <c r="G42" s="57">
        <f t="shared" si="3"/>
        <v>190450910</v>
      </c>
      <c r="H42" s="57">
        <f t="shared" si="3"/>
        <v>-7288115</v>
      </c>
      <c r="I42" s="57">
        <f t="shared" si="3"/>
        <v>-15975179</v>
      </c>
      <c r="J42" s="57">
        <f t="shared" si="3"/>
        <v>167187616</v>
      </c>
      <c r="K42" s="57">
        <f t="shared" si="3"/>
        <v>-10035010</v>
      </c>
      <c r="L42" s="57">
        <f t="shared" si="3"/>
        <v>70757870</v>
      </c>
      <c r="M42" s="57">
        <f t="shared" si="3"/>
        <v>-27864083</v>
      </c>
      <c r="N42" s="57">
        <f t="shared" si="3"/>
        <v>32858777</v>
      </c>
      <c r="O42" s="57">
        <f t="shared" si="3"/>
        <v>-16135868</v>
      </c>
      <c r="P42" s="57">
        <f t="shared" si="3"/>
        <v>-25954879</v>
      </c>
      <c r="Q42" s="57">
        <f t="shared" si="3"/>
        <v>-24935495</v>
      </c>
      <c r="R42" s="57">
        <f t="shared" si="3"/>
        <v>-67026242</v>
      </c>
      <c r="S42" s="57">
        <f t="shared" si="3"/>
        <v>-8931667</v>
      </c>
      <c r="T42" s="57">
        <f t="shared" si="3"/>
        <v>-22930011</v>
      </c>
      <c r="U42" s="57">
        <f t="shared" si="3"/>
        <v>-23917948</v>
      </c>
      <c r="V42" s="57">
        <f t="shared" si="3"/>
        <v>-55779626</v>
      </c>
      <c r="W42" s="57">
        <f t="shared" si="3"/>
        <v>77240525</v>
      </c>
      <c r="X42" s="57">
        <f t="shared" si="3"/>
        <v>-42895748</v>
      </c>
      <c r="Y42" s="57">
        <f t="shared" si="3"/>
        <v>120136273</v>
      </c>
      <c r="Z42" s="58">
        <f>+IF(X42&lt;&gt;0,+(Y42/X42)*100,0)</f>
        <v>-280.06569089318594</v>
      </c>
      <c r="AA42" s="55">
        <f>SUM(AA38:AA41)</f>
        <v>-51096599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25630728</v>
      </c>
      <c r="D44" s="63">
        <f>+D42-D43</f>
        <v>0</v>
      </c>
      <c r="E44" s="64">
        <f t="shared" si="4"/>
        <v>-42895361</v>
      </c>
      <c r="F44" s="65">
        <f t="shared" si="4"/>
        <v>-51096599</v>
      </c>
      <c r="G44" s="65">
        <f t="shared" si="4"/>
        <v>190450910</v>
      </c>
      <c r="H44" s="65">
        <f t="shared" si="4"/>
        <v>-7288115</v>
      </c>
      <c r="I44" s="65">
        <f t="shared" si="4"/>
        <v>-15975179</v>
      </c>
      <c r="J44" s="65">
        <f t="shared" si="4"/>
        <v>167187616</v>
      </c>
      <c r="K44" s="65">
        <f t="shared" si="4"/>
        <v>-10035010</v>
      </c>
      <c r="L44" s="65">
        <f t="shared" si="4"/>
        <v>70757870</v>
      </c>
      <c r="M44" s="65">
        <f t="shared" si="4"/>
        <v>-27864083</v>
      </c>
      <c r="N44" s="65">
        <f t="shared" si="4"/>
        <v>32858777</v>
      </c>
      <c r="O44" s="65">
        <f t="shared" si="4"/>
        <v>-16135868</v>
      </c>
      <c r="P44" s="65">
        <f t="shared" si="4"/>
        <v>-25954879</v>
      </c>
      <c r="Q44" s="65">
        <f t="shared" si="4"/>
        <v>-24935495</v>
      </c>
      <c r="R44" s="65">
        <f t="shared" si="4"/>
        <v>-67026242</v>
      </c>
      <c r="S44" s="65">
        <f t="shared" si="4"/>
        <v>-8931667</v>
      </c>
      <c r="T44" s="65">
        <f t="shared" si="4"/>
        <v>-22930011</v>
      </c>
      <c r="U44" s="65">
        <f t="shared" si="4"/>
        <v>-23917948</v>
      </c>
      <c r="V44" s="65">
        <f t="shared" si="4"/>
        <v>-55779626</v>
      </c>
      <c r="W44" s="65">
        <f t="shared" si="4"/>
        <v>77240525</v>
      </c>
      <c r="X44" s="65">
        <f t="shared" si="4"/>
        <v>-42895748</v>
      </c>
      <c r="Y44" s="65">
        <f t="shared" si="4"/>
        <v>120136273</v>
      </c>
      <c r="Z44" s="66">
        <f>+IF(X44&lt;&gt;0,+(Y44/X44)*100,0)</f>
        <v>-280.06569089318594</v>
      </c>
      <c r="AA44" s="63">
        <f>+AA42-AA43</f>
        <v>-51096599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25630728</v>
      </c>
      <c r="D46" s="55">
        <f>SUM(D44:D45)</f>
        <v>0</v>
      </c>
      <c r="E46" s="56">
        <f t="shared" si="5"/>
        <v>-42895361</v>
      </c>
      <c r="F46" s="57">
        <f t="shared" si="5"/>
        <v>-51096599</v>
      </c>
      <c r="G46" s="57">
        <f t="shared" si="5"/>
        <v>190450910</v>
      </c>
      <c r="H46" s="57">
        <f t="shared" si="5"/>
        <v>-7288115</v>
      </c>
      <c r="I46" s="57">
        <f t="shared" si="5"/>
        <v>-15975179</v>
      </c>
      <c r="J46" s="57">
        <f t="shared" si="5"/>
        <v>167187616</v>
      </c>
      <c r="K46" s="57">
        <f t="shared" si="5"/>
        <v>-10035010</v>
      </c>
      <c r="L46" s="57">
        <f t="shared" si="5"/>
        <v>70757870</v>
      </c>
      <c r="M46" s="57">
        <f t="shared" si="5"/>
        <v>-27864083</v>
      </c>
      <c r="N46" s="57">
        <f t="shared" si="5"/>
        <v>32858777</v>
      </c>
      <c r="O46" s="57">
        <f t="shared" si="5"/>
        <v>-16135868</v>
      </c>
      <c r="P46" s="57">
        <f t="shared" si="5"/>
        <v>-25954879</v>
      </c>
      <c r="Q46" s="57">
        <f t="shared" si="5"/>
        <v>-24935495</v>
      </c>
      <c r="R46" s="57">
        <f t="shared" si="5"/>
        <v>-67026242</v>
      </c>
      <c r="S46" s="57">
        <f t="shared" si="5"/>
        <v>-8931667</v>
      </c>
      <c r="T46" s="57">
        <f t="shared" si="5"/>
        <v>-22930011</v>
      </c>
      <c r="U46" s="57">
        <f t="shared" si="5"/>
        <v>-23917948</v>
      </c>
      <c r="V46" s="57">
        <f t="shared" si="5"/>
        <v>-55779626</v>
      </c>
      <c r="W46" s="57">
        <f t="shared" si="5"/>
        <v>77240525</v>
      </c>
      <c r="X46" s="57">
        <f t="shared" si="5"/>
        <v>-42895748</v>
      </c>
      <c r="Y46" s="57">
        <f t="shared" si="5"/>
        <v>120136273</v>
      </c>
      <c r="Z46" s="58">
        <f>+IF(X46&lt;&gt;0,+(Y46/X46)*100,0)</f>
        <v>-280.06569089318594</v>
      </c>
      <c r="AA46" s="55">
        <f>SUM(AA44:AA45)</f>
        <v>-51096599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25630728</v>
      </c>
      <c r="D48" s="71">
        <f>SUM(D46:D47)</f>
        <v>0</v>
      </c>
      <c r="E48" s="72">
        <f t="shared" si="6"/>
        <v>-42895361</v>
      </c>
      <c r="F48" s="73">
        <f t="shared" si="6"/>
        <v>-51096599</v>
      </c>
      <c r="G48" s="73">
        <f t="shared" si="6"/>
        <v>190450910</v>
      </c>
      <c r="H48" s="74">
        <f t="shared" si="6"/>
        <v>-7288115</v>
      </c>
      <c r="I48" s="74">
        <f t="shared" si="6"/>
        <v>-15975179</v>
      </c>
      <c r="J48" s="74">
        <f t="shared" si="6"/>
        <v>167187616</v>
      </c>
      <c r="K48" s="74">
        <f t="shared" si="6"/>
        <v>-10035010</v>
      </c>
      <c r="L48" s="74">
        <f t="shared" si="6"/>
        <v>70757870</v>
      </c>
      <c r="M48" s="73">
        <f t="shared" si="6"/>
        <v>-27864083</v>
      </c>
      <c r="N48" s="73">
        <f t="shared" si="6"/>
        <v>32858777</v>
      </c>
      <c r="O48" s="74">
        <f t="shared" si="6"/>
        <v>-16135868</v>
      </c>
      <c r="P48" s="74">
        <f t="shared" si="6"/>
        <v>-25954879</v>
      </c>
      <c r="Q48" s="74">
        <f t="shared" si="6"/>
        <v>-24935495</v>
      </c>
      <c r="R48" s="74">
        <f t="shared" si="6"/>
        <v>-67026242</v>
      </c>
      <c r="S48" s="74">
        <f t="shared" si="6"/>
        <v>-8931667</v>
      </c>
      <c r="T48" s="73">
        <f t="shared" si="6"/>
        <v>-22930011</v>
      </c>
      <c r="U48" s="73">
        <f t="shared" si="6"/>
        <v>-23917948</v>
      </c>
      <c r="V48" s="74">
        <f t="shared" si="6"/>
        <v>-55779626</v>
      </c>
      <c r="W48" s="74">
        <f t="shared" si="6"/>
        <v>77240525</v>
      </c>
      <c r="X48" s="74">
        <f t="shared" si="6"/>
        <v>-42895748</v>
      </c>
      <c r="Y48" s="74">
        <f t="shared" si="6"/>
        <v>120136273</v>
      </c>
      <c r="Z48" s="75">
        <f>+IF(X48&lt;&gt;0,+(Y48/X48)*100,0)</f>
        <v>-280.06569089318594</v>
      </c>
      <c r="AA48" s="76">
        <f>SUM(AA46:AA47)</f>
        <v>-51096599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245440</v>
      </c>
      <c r="F12" s="8">
        <v>345440</v>
      </c>
      <c r="G12" s="8">
        <v>0</v>
      </c>
      <c r="H12" s="8">
        <v>0</v>
      </c>
      <c r="I12" s="8">
        <v>0</v>
      </c>
      <c r="J12" s="8">
        <v>0</v>
      </c>
      <c r="K12" s="8">
        <v>7969</v>
      </c>
      <c r="L12" s="8">
        <v>0</v>
      </c>
      <c r="M12" s="8">
        <v>30764</v>
      </c>
      <c r="N12" s="8">
        <v>38733</v>
      </c>
      <c r="O12" s="8">
        <v>1717</v>
      </c>
      <c r="P12" s="8">
        <v>32555</v>
      </c>
      <c r="Q12" s="8">
        <v>1717</v>
      </c>
      <c r="R12" s="8">
        <v>35989</v>
      </c>
      <c r="S12" s="8">
        <v>1717</v>
      </c>
      <c r="T12" s="8">
        <v>44409</v>
      </c>
      <c r="U12" s="8">
        <v>1717</v>
      </c>
      <c r="V12" s="8">
        <v>47843</v>
      </c>
      <c r="W12" s="8">
        <v>122565</v>
      </c>
      <c r="X12" s="8">
        <v>245440</v>
      </c>
      <c r="Y12" s="8">
        <v>-122875</v>
      </c>
      <c r="Z12" s="2">
        <v>-50.06</v>
      </c>
      <c r="AA12" s="6">
        <v>345440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2800000</v>
      </c>
      <c r="F13" s="8">
        <v>3200000</v>
      </c>
      <c r="G13" s="8">
        <v>313223</v>
      </c>
      <c r="H13" s="8">
        <v>423954</v>
      </c>
      <c r="I13" s="8">
        <v>365252</v>
      </c>
      <c r="J13" s="8">
        <v>1102429</v>
      </c>
      <c r="K13" s="8">
        <v>306021</v>
      </c>
      <c r="L13" s="8">
        <v>266701</v>
      </c>
      <c r="M13" s="8">
        <v>250026</v>
      </c>
      <c r="N13" s="8">
        <v>822748</v>
      </c>
      <c r="O13" s="8">
        <v>348679</v>
      </c>
      <c r="P13" s="8">
        <v>288092</v>
      </c>
      <c r="Q13" s="8">
        <v>220741</v>
      </c>
      <c r="R13" s="8">
        <v>857512</v>
      </c>
      <c r="S13" s="8">
        <v>404490</v>
      </c>
      <c r="T13" s="8">
        <v>400575</v>
      </c>
      <c r="U13" s="8">
        <v>361378</v>
      </c>
      <c r="V13" s="8">
        <v>1166443</v>
      </c>
      <c r="W13" s="8">
        <v>3949132</v>
      </c>
      <c r="X13" s="8">
        <v>2800000</v>
      </c>
      <c r="Y13" s="8">
        <v>1149132</v>
      </c>
      <c r="Z13" s="2">
        <v>41.04</v>
      </c>
      <c r="AA13" s="6">
        <v>3200000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115000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109605</v>
      </c>
      <c r="V15" s="8">
        <v>109605</v>
      </c>
      <c r="W15" s="8">
        <v>109605</v>
      </c>
      <c r="X15" s="8"/>
      <c r="Y15" s="8">
        <v>109605</v>
      </c>
      <c r="Z15" s="2">
        <v>0</v>
      </c>
      <c r="AA15" s="6">
        <v>115000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202112000</v>
      </c>
      <c r="F19" s="8">
        <v>201235000</v>
      </c>
      <c r="G19" s="8">
        <v>80539000</v>
      </c>
      <c r="H19" s="8">
        <v>0</v>
      </c>
      <c r="I19" s="8">
        <v>0</v>
      </c>
      <c r="J19" s="8">
        <v>80539000</v>
      </c>
      <c r="K19" s="8">
        <v>0</v>
      </c>
      <c r="L19" s="8">
        <v>0</v>
      </c>
      <c r="M19" s="8">
        <v>64183000</v>
      </c>
      <c r="N19" s="8">
        <v>64183000</v>
      </c>
      <c r="O19" s="8">
        <v>0</v>
      </c>
      <c r="P19" s="8">
        <v>0</v>
      </c>
      <c r="Q19" s="8">
        <v>54594000</v>
      </c>
      <c r="R19" s="8">
        <v>54594000</v>
      </c>
      <c r="S19" s="8">
        <v>0</v>
      </c>
      <c r="T19" s="8">
        <v>0</v>
      </c>
      <c r="U19" s="8">
        <v>0</v>
      </c>
      <c r="V19" s="8">
        <v>0</v>
      </c>
      <c r="W19" s="8">
        <v>199316000</v>
      </c>
      <c r="X19" s="8">
        <v>202112000</v>
      </c>
      <c r="Y19" s="8">
        <v>-2796000</v>
      </c>
      <c r="Z19" s="2">
        <v>-1.38</v>
      </c>
      <c r="AA19" s="6">
        <v>201235000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3050000</v>
      </c>
      <c r="F20" s="26">
        <v>2900000</v>
      </c>
      <c r="G20" s="26">
        <v>29098</v>
      </c>
      <c r="H20" s="26">
        <v>28960</v>
      </c>
      <c r="I20" s="26">
        <v>105436</v>
      </c>
      <c r="J20" s="26">
        <v>163494</v>
      </c>
      <c r="K20" s="26">
        <v>39637</v>
      </c>
      <c r="L20" s="26">
        <v>26435</v>
      </c>
      <c r="M20" s="26">
        <v>282726</v>
      </c>
      <c r="N20" s="26">
        <v>348798</v>
      </c>
      <c r="O20" s="26">
        <v>22296</v>
      </c>
      <c r="P20" s="26">
        <v>24568</v>
      </c>
      <c r="Q20" s="26">
        <v>39815</v>
      </c>
      <c r="R20" s="26">
        <v>86679</v>
      </c>
      <c r="S20" s="26">
        <v>26696</v>
      </c>
      <c r="T20" s="26">
        <v>32645</v>
      </c>
      <c r="U20" s="26">
        <v>1343570</v>
      </c>
      <c r="V20" s="26">
        <v>1402911</v>
      </c>
      <c r="W20" s="26">
        <v>2001882</v>
      </c>
      <c r="X20" s="26">
        <v>3050000</v>
      </c>
      <c r="Y20" s="26">
        <v>-1048118</v>
      </c>
      <c r="Z20" s="27">
        <v>-34.36</v>
      </c>
      <c r="AA20" s="28">
        <v>2900000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208207440</v>
      </c>
      <c r="F22" s="35">
        <f t="shared" si="0"/>
        <v>207795440</v>
      </c>
      <c r="G22" s="35">
        <f t="shared" si="0"/>
        <v>80881321</v>
      </c>
      <c r="H22" s="35">
        <f t="shared" si="0"/>
        <v>452914</v>
      </c>
      <c r="I22" s="35">
        <f t="shared" si="0"/>
        <v>470688</v>
      </c>
      <c r="J22" s="35">
        <f t="shared" si="0"/>
        <v>81804923</v>
      </c>
      <c r="K22" s="35">
        <f t="shared" si="0"/>
        <v>353627</v>
      </c>
      <c r="L22" s="35">
        <f t="shared" si="0"/>
        <v>293136</v>
      </c>
      <c r="M22" s="35">
        <f t="shared" si="0"/>
        <v>64746516</v>
      </c>
      <c r="N22" s="35">
        <f t="shared" si="0"/>
        <v>65393279</v>
      </c>
      <c r="O22" s="35">
        <f t="shared" si="0"/>
        <v>372692</v>
      </c>
      <c r="P22" s="35">
        <f t="shared" si="0"/>
        <v>345215</v>
      </c>
      <c r="Q22" s="35">
        <f t="shared" si="0"/>
        <v>54856273</v>
      </c>
      <c r="R22" s="35">
        <f t="shared" si="0"/>
        <v>55574180</v>
      </c>
      <c r="S22" s="35">
        <f t="shared" si="0"/>
        <v>432903</v>
      </c>
      <c r="T22" s="35">
        <f t="shared" si="0"/>
        <v>477629</v>
      </c>
      <c r="U22" s="35">
        <f t="shared" si="0"/>
        <v>1816270</v>
      </c>
      <c r="V22" s="35">
        <f t="shared" si="0"/>
        <v>2726802</v>
      </c>
      <c r="W22" s="35">
        <f t="shared" si="0"/>
        <v>205499184</v>
      </c>
      <c r="X22" s="35">
        <f t="shared" si="0"/>
        <v>208207440</v>
      </c>
      <c r="Y22" s="35">
        <f t="shared" si="0"/>
        <v>-2708256</v>
      </c>
      <c r="Z22" s="36">
        <f>+IF(X22&lt;&gt;0,+(Y22/X22)*100,0)</f>
        <v>-1.3007489069554863</v>
      </c>
      <c r="AA22" s="33">
        <f>SUM(AA5:AA21)</f>
        <v>207795440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88453305</v>
      </c>
      <c r="F25" s="8">
        <v>88489212</v>
      </c>
      <c r="G25" s="8">
        <v>5807735</v>
      </c>
      <c r="H25" s="8">
        <v>6048790</v>
      </c>
      <c r="I25" s="8">
        <v>6038461</v>
      </c>
      <c r="J25" s="8">
        <v>17894986</v>
      </c>
      <c r="K25" s="8">
        <v>6531273</v>
      </c>
      <c r="L25" s="8">
        <v>6298885</v>
      </c>
      <c r="M25" s="8">
        <v>6835844</v>
      </c>
      <c r="N25" s="8">
        <v>19666002</v>
      </c>
      <c r="O25" s="8">
        <v>6463706</v>
      </c>
      <c r="P25" s="8">
        <v>6368677</v>
      </c>
      <c r="Q25" s="8">
        <v>6568258</v>
      </c>
      <c r="R25" s="8">
        <v>19400641</v>
      </c>
      <c r="S25" s="8">
        <v>6730440</v>
      </c>
      <c r="T25" s="8">
        <v>6807461</v>
      </c>
      <c r="U25" s="8">
        <v>6697286</v>
      </c>
      <c r="V25" s="8">
        <v>20235187</v>
      </c>
      <c r="W25" s="8">
        <v>77196816</v>
      </c>
      <c r="X25" s="8">
        <v>88453304</v>
      </c>
      <c r="Y25" s="8">
        <v>-11256488</v>
      </c>
      <c r="Z25" s="2">
        <v>-12.73</v>
      </c>
      <c r="AA25" s="6">
        <v>88489212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13643000</v>
      </c>
      <c r="F26" s="8">
        <v>13643495</v>
      </c>
      <c r="G26" s="8">
        <v>1059766</v>
      </c>
      <c r="H26" s="8">
        <v>1068081</v>
      </c>
      <c r="I26" s="8">
        <v>1075065</v>
      </c>
      <c r="J26" s="8">
        <v>3202912</v>
      </c>
      <c r="K26" s="8">
        <v>1057277</v>
      </c>
      <c r="L26" s="8">
        <v>1079558</v>
      </c>
      <c r="M26" s="8">
        <v>1065846</v>
      </c>
      <c r="N26" s="8">
        <v>3202681</v>
      </c>
      <c r="O26" s="8">
        <v>1063024</v>
      </c>
      <c r="P26" s="8">
        <v>1068166</v>
      </c>
      <c r="Q26" s="8">
        <v>1093259</v>
      </c>
      <c r="R26" s="8">
        <v>3224449</v>
      </c>
      <c r="S26" s="8">
        <v>1623906</v>
      </c>
      <c r="T26" s="8">
        <v>1230901</v>
      </c>
      <c r="U26" s="8">
        <v>1138603</v>
      </c>
      <c r="V26" s="8">
        <v>3993410</v>
      </c>
      <c r="W26" s="8">
        <v>13623452</v>
      </c>
      <c r="X26" s="8">
        <v>13643493</v>
      </c>
      <c r="Y26" s="8">
        <v>-20041</v>
      </c>
      <c r="Z26" s="2">
        <v>-0.15</v>
      </c>
      <c r="AA26" s="6">
        <v>13643495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15000000</v>
      </c>
      <c r="F28" s="8">
        <v>15000000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15000000</v>
      </c>
      <c r="Y28" s="8">
        <v>-15000000</v>
      </c>
      <c r="Z28" s="2">
        <v>-100</v>
      </c>
      <c r="AA28" s="6">
        <v>15000000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22412000</v>
      </c>
      <c r="F29" s="8">
        <v>0</v>
      </c>
      <c r="G29" s="8">
        <v>0</v>
      </c>
      <c r="H29" s="8">
        <v>493</v>
      </c>
      <c r="I29" s="8">
        <v>876</v>
      </c>
      <c r="J29" s="8">
        <v>1369</v>
      </c>
      <c r="K29" s="8">
        <v>533</v>
      </c>
      <c r="L29" s="8">
        <v>738</v>
      </c>
      <c r="M29" s="8">
        <v>15914137</v>
      </c>
      <c r="N29" s="8">
        <v>15915408</v>
      </c>
      <c r="O29" s="8">
        <v>424</v>
      </c>
      <c r="P29" s="8">
        <v>70</v>
      </c>
      <c r="Q29" s="8">
        <v>266</v>
      </c>
      <c r="R29" s="8">
        <v>760</v>
      </c>
      <c r="S29" s="8">
        <v>0</v>
      </c>
      <c r="T29" s="8">
        <v>7</v>
      </c>
      <c r="U29" s="8">
        <v>15913777</v>
      </c>
      <c r="V29" s="8">
        <v>15913784</v>
      </c>
      <c r="W29" s="8">
        <v>31831321</v>
      </c>
      <c r="X29" s="8">
        <v>22411504</v>
      </c>
      <c r="Y29" s="8">
        <v>9419817</v>
      </c>
      <c r="Z29" s="2">
        <v>42.03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116830</v>
      </c>
      <c r="P31" s="8">
        <v>1560</v>
      </c>
      <c r="Q31" s="8">
        <v>0</v>
      </c>
      <c r="R31" s="8">
        <v>118390</v>
      </c>
      <c r="S31" s="8">
        <v>0</v>
      </c>
      <c r="T31" s="8">
        <v>0</v>
      </c>
      <c r="U31" s="8">
        <v>0</v>
      </c>
      <c r="V31" s="8">
        <v>0</v>
      </c>
      <c r="W31" s="8">
        <v>118390</v>
      </c>
      <c r="X31" s="8"/>
      <c r="Y31" s="8">
        <v>118390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2200000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2200000</v>
      </c>
      <c r="Y32" s="8">
        <v>-2200000</v>
      </c>
      <c r="Z32" s="2">
        <v>-100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60897437</v>
      </c>
      <c r="F34" s="8">
        <v>88440291</v>
      </c>
      <c r="G34" s="8">
        <v>3729907</v>
      </c>
      <c r="H34" s="8">
        <v>3783132</v>
      </c>
      <c r="I34" s="8">
        <v>3999039</v>
      </c>
      <c r="J34" s="8">
        <v>11512078</v>
      </c>
      <c r="K34" s="8">
        <v>5361650</v>
      </c>
      <c r="L34" s="8">
        <v>2300477</v>
      </c>
      <c r="M34" s="8">
        <v>4555506</v>
      </c>
      <c r="N34" s="8">
        <v>12217633</v>
      </c>
      <c r="O34" s="8">
        <v>2471115</v>
      </c>
      <c r="P34" s="8">
        <v>2964912</v>
      </c>
      <c r="Q34" s="8">
        <v>3490957</v>
      </c>
      <c r="R34" s="8">
        <v>8926984</v>
      </c>
      <c r="S34" s="8">
        <v>2106364</v>
      </c>
      <c r="T34" s="8">
        <v>4438614</v>
      </c>
      <c r="U34" s="8">
        <v>6246703</v>
      </c>
      <c r="V34" s="8">
        <v>12791681</v>
      </c>
      <c r="W34" s="8">
        <v>45448376</v>
      </c>
      <c r="X34" s="8">
        <v>60897075</v>
      </c>
      <c r="Y34" s="8">
        <v>-15448699</v>
      </c>
      <c r="Z34" s="2">
        <v>-25.37</v>
      </c>
      <c r="AA34" s="6">
        <v>88440291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202605742</v>
      </c>
      <c r="F36" s="35">
        <f t="shared" si="1"/>
        <v>205572998</v>
      </c>
      <c r="G36" s="35">
        <f t="shared" si="1"/>
        <v>10597408</v>
      </c>
      <c r="H36" s="35">
        <f t="shared" si="1"/>
        <v>10900496</v>
      </c>
      <c r="I36" s="35">
        <f t="shared" si="1"/>
        <v>11113441</v>
      </c>
      <c r="J36" s="35">
        <f t="shared" si="1"/>
        <v>32611345</v>
      </c>
      <c r="K36" s="35">
        <f t="shared" si="1"/>
        <v>12950733</v>
      </c>
      <c r="L36" s="35">
        <f t="shared" si="1"/>
        <v>9679658</v>
      </c>
      <c r="M36" s="35">
        <f t="shared" si="1"/>
        <v>28371333</v>
      </c>
      <c r="N36" s="35">
        <f t="shared" si="1"/>
        <v>51001724</v>
      </c>
      <c r="O36" s="35">
        <f t="shared" si="1"/>
        <v>10115099</v>
      </c>
      <c r="P36" s="35">
        <f t="shared" si="1"/>
        <v>10403385</v>
      </c>
      <c r="Q36" s="35">
        <f t="shared" si="1"/>
        <v>11152740</v>
      </c>
      <c r="R36" s="35">
        <f t="shared" si="1"/>
        <v>31671224</v>
      </c>
      <c r="S36" s="35">
        <f t="shared" si="1"/>
        <v>10460710</v>
      </c>
      <c r="T36" s="35">
        <f t="shared" si="1"/>
        <v>12476983</v>
      </c>
      <c r="U36" s="35">
        <f t="shared" si="1"/>
        <v>29996369</v>
      </c>
      <c r="V36" s="35">
        <f t="shared" si="1"/>
        <v>52934062</v>
      </c>
      <c r="W36" s="35">
        <f t="shared" si="1"/>
        <v>168218355</v>
      </c>
      <c r="X36" s="35">
        <f t="shared" si="1"/>
        <v>202605376</v>
      </c>
      <c r="Y36" s="35">
        <f t="shared" si="1"/>
        <v>-34387021</v>
      </c>
      <c r="Z36" s="36">
        <f>+IF(X36&lt;&gt;0,+(Y36/X36)*100,0)</f>
        <v>-16.97241291366326</v>
      </c>
      <c r="AA36" s="33">
        <f>SUM(AA25:AA35)</f>
        <v>205572998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5601698</v>
      </c>
      <c r="F38" s="48">
        <f t="shared" si="2"/>
        <v>2222442</v>
      </c>
      <c r="G38" s="48">
        <f t="shared" si="2"/>
        <v>70283913</v>
      </c>
      <c r="H38" s="48">
        <f t="shared" si="2"/>
        <v>-10447582</v>
      </c>
      <c r="I38" s="48">
        <f t="shared" si="2"/>
        <v>-10642753</v>
      </c>
      <c r="J38" s="48">
        <f t="shared" si="2"/>
        <v>49193578</v>
      </c>
      <c r="K38" s="48">
        <f t="shared" si="2"/>
        <v>-12597106</v>
      </c>
      <c r="L38" s="48">
        <f t="shared" si="2"/>
        <v>-9386522</v>
      </c>
      <c r="M38" s="48">
        <f t="shared" si="2"/>
        <v>36375183</v>
      </c>
      <c r="N38" s="48">
        <f t="shared" si="2"/>
        <v>14391555</v>
      </c>
      <c r="O38" s="48">
        <f t="shared" si="2"/>
        <v>-9742407</v>
      </c>
      <c r="P38" s="48">
        <f t="shared" si="2"/>
        <v>-10058170</v>
      </c>
      <c r="Q38" s="48">
        <f t="shared" si="2"/>
        <v>43703533</v>
      </c>
      <c r="R38" s="48">
        <f t="shared" si="2"/>
        <v>23902956</v>
      </c>
      <c r="S38" s="48">
        <f t="shared" si="2"/>
        <v>-10027807</v>
      </c>
      <c r="T38" s="48">
        <f t="shared" si="2"/>
        <v>-11999354</v>
      </c>
      <c r="U38" s="48">
        <f t="shared" si="2"/>
        <v>-28180099</v>
      </c>
      <c r="V38" s="48">
        <f t="shared" si="2"/>
        <v>-50207260</v>
      </c>
      <c r="W38" s="48">
        <f t="shared" si="2"/>
        <v>37280829</v>
      </c>
      <c r="X38" s="48">
        <f>IF(F22=F36,0,X22-X36)</f>
        <v>5602064</v>
      </c>
      <c r="Y38" s="48">
        <f t="shared" si="2"/>
        <v>31678765</v>
      </c>
      <c r="Z38" s="49">
        <f>+IF(X38&lt;&gt;0,+(Y38/X38)*100,0)</f>
        <v>565.4838109668151</v>
      </c>
      <c r="AA38" s="46">
        <f>+AA22-AA36</f>
        <v>2222442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53180000</v>
      </c>
      <c r="F39" s="8">
        <v>5730000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53180000</v>
      </c>
      <c r="Y39" s="8">
        <v>-53180000</v>
      </c>
      <c r="Z39" s="2">
        <v>-100</v>
      </c>
      <c r="AA39" s="6">
        <v>5730000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58781698</v>
      </c>
      <c r="F42" s="57">
        <f t="shared" si="3"/>
        <v>7952442</v>
      </c>
      <c r="G42" s="57">
        <f t="shared" si="3"/>
        <v>70283913</v>
      </c>
      <c r="H42" s="57">
        <f t="shared" si="3"/>
        <v>-10447582</v>
      </c>
      <c r="I42" s="57">
        <f t="shared" si="3"/>
        <v>-10642753</v>
      </c>
      <c r="J42" s="57">
        <f t="shared" si="3"/>
        <v>49193578</v>
      </c>
      <c r="K42" s="57">
        <f t="shared" si="3"/>
        <v>-12597106</v>
      </c>
      <c r="L42" s="57">
        <f t="shared" si="3"/>
        <v>-9386522</v>
      </c>
      <c r="M42" s="57">
        <f t="shared" si="3"/>
        <v>36375183</v>
      </c>
      <c r="N42" s="57">
        <f t="shared" si="3"/>
        <v>14391555</v>
      </c>
      <c r="O42" s="57">
        <f t="shared" si="3"/>
        <v>-9742407</v>
      </c>
      <c r="P42" s="57">
        <f t="shared" si="3"/>
        <v>-10058170</v>
      </c>
      <c r="Q42" s="57">
        <f t="shared" si="3"/>
        <v>43703533</v>
      </c>
      <c r="R42" s="57">
        <f t="shared" si="3"/>
        <v>23902956</v>
      </c>
      <c r="S42" s="57">
        <f t="shared" si="3"/>
        <v>-10027807</v>
      </c>
      <c r="T42" s="57">
        <f t="shared" si="3"/>
        <v>-11999354</v>
      </c>
      <c r="U42" s="57">
        <f t="shared" si="3"/>
        <v>-28180099</v>
      </c>
      <c r="V42" s="57">
        <f t="shared" si="3"/>
        <v>-50207260</v>
      </c>
      <c r="W42" s="57">
        <f t="shared" si="3"/>
        <v>37280829</v>
      </c>
      <c r="X42" s="57">
        <f t="shared" si="3"/>
        <v>58782064</v>
      </c>
      <c r="Y42" s="57">
        <f t="shared" si="3"/>
        <v>-21501235</v>
      </c>
      <c r="Z42" s="58">
        <f>+IF(X42&lt;&gt;0,+(Y42/X42)*100,0)</f>
        <v>-36.577883689147086</v>
      </c>
      <c r="AA42" s="55">
        <f>SUM(AA38:AA41)</f>
        <v>7952442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58781698</v>
      </c>
      <c r="F44" s="65">
        <f t="shared" si="4"/>
        <v>7952442</v>
      </c>
      <c r="G44" s="65">
        <f t="shared" si="4"/>
        <v>70283913</v>
      </c>
      <c r="H44" s="65">
        <f t="shared" si="4"/>
        <v>-10447582</v>
      </c>
      <c r="I44" s="65">
        <f t="shared" si="4"/>
        <v>-10642753</v>
      </c>
      <c r="J44" s="65">
        <f t="shared" si="4"/>
        <v>49193578</v>
      </c>
      <c r="K44" s="65">
        <f t="shared" si="4"/>
        <v>-12597106</v>
      </c>
      <c r="L44" s="65">
        <f t="shared" si="4"/>
        <v>-9386522</v>
      </c>
      <c r="M44" s="65">
        <f t="shared" si="4"/>
        <v>36375183</v>
      </c>
      <c r="N44" s="65">
        <f t="shared" si="4"/>
        <v>14391555</v>
      </c>
      <c r="O44" s="65">
        <f t="shared" si="4"/>
        <v>-9742407</v>
      </c>
      <c r="P44" s="65">
        <f t="shared" si="4"/>
        <v>-10058170</v>
      </c>
      <c r="Q44" s="65">
        <f t="shared" si="4"/>
        <v>43703533</v>
      </c>
      <c r="R44" s="65">
        <f t="shared" si="4"/>
        <v>23902956</v>
      </c>
      <c r="S44" s="65">
        <f t="shared" si="4"/>
        <v>-10027807</v>
      </c>
      <c r="T44" s="65">
        <f t="shared" si="4"/>
        <v>-11999354</v>
      </c>
      <c r="U44" s="65">
        <f t="shared" si="4"/>
        <v>-28180099</v>
      </c>
      <c r="V44" s="65">
        <f t="shared" si="4"/>
        <v>-50207260</v>
      </c>
      <c r="W44" s="65">
        <f t="shared" si="4"/>
        <v>37280829</v>
      </c>
      <c r="X44" s="65">
        <f t="shared" si="4"/>
        <v>58782064</v>
      </c>
      <c r="Y44" s="65">
        <f t="shared" si="4"/>
        <v>-21501235</v>
      </c>
      <c r="Z44" s="66">
        <f>+IF(X44&lt;&gt;0,+(Y44/X44)*100,0)</f>
        <v>-36.577883689147086</v>
      </c>
      <c r="AA44" s="63">
        <f>+AA42-AA43</f>
        <v>7952442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58781698</v>
      </c>
      <c r="F46" s="57">
        <f t="shared" si="5"/>
        <v>7952442</v>
      </c>
      <c r="G46" s="57">
        <f t="shared" si="5"/>
        <v>70283913</v>
      </c>
      <c r="H46" s="57">
        <f t="shared" si="5"/>
        <v>-10447582</v>
      </c>
      <c r="I46" s="57">
        <f t="shared" si="5"/>
        <v>-10642753</v>
      </c>
      <c r="J46" s="57">
        <f t="shared" si="5"/>
        <v>49193578</v>
      </c>
      <c r="K46" s="57">
        <f t="shared" si="5"/>
        <v>-12597106</v>
      </c>
      <c r="L46" s="57">
        <f t="shared" si="5"/>
        <v>-9386522</v>
      </c>
      <c r="M46" s="57">
        <f t="shared" si="5"/>
        <v>36375183</v>
      </c>
      <c r="N46" s="57">
        <f t="shared" si="5"/>
        <v>14391555</v>
      </c>
      <c r="O46" s="57">
        <f t="shared" si="5"/>
        <v>-9742407</v>
      </c>
      <c r="P46" s="57">
        <f t="shared" si="5"/>
        <v>-10058170</v>
      </c>
      <c r="Q46" s="57">
        <f t="shared" si="5"/>
        <v>43703533</v>
      </c>
      <c r="R46" s="57">
        <f t="shared" si="5"/>
        <v>23902956</v>
      </c>
      <c r="S46" s="57">
        <f t="shared" si="5"/>
        <v>-10027807</v>
      </c>
      <c r="T46" s="57">
        <f t="shared" si="5"/>
        <v>-11999354</v>
      </c>
      <c r="U46" s="57">
        <f t="shared" si="5"/>
        <v>-28180099</v>
      </c>
      <c r="V46" s="57">
        <f t="shared" si="5"/>
        <v>-50207260</v>
      </c>
      <c r="W46" s="57">
        <f t="shared" si="5"/>
        <v>37280829</v>
      </c>
      <c r="X46" s="57">
        <f t="shared" si="5"/>
        <v>58782064</v>
      </c>
      <c r="Y46" s="57">
        <f t="shared" si="5"/>
        <v>-21501235</v>
      </c>
      <c r="Z46" s="58">
        <f>+IF(X46&lt;&gt;0,+(Y46/X46)*100,0)</f>
        <v>-36.577883689147086</v>
      </c>
      <c r="AA46" s="55">
        <f>SUM(AA44:AA45)</f>
        <v>7952442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58781698</v>
      </c>
      <c r="F48" s="73">
        <f t="shared" si="6"/>
        <v>7952442</v>
      </c>
      <c r="G48" s="73">
        <f t="shared" si="6"/>
        <v>70283913</v>
      </c>
      <c r="H48" s="74">
        <f t="shared" si="6"/>
        <v>-10447582</v>
      </c>
      <c r="I48" s="74">
        <f t="shared" si="6"/>
        <v>-10642753</v>
      </c>
      <c r="J48" s="74">
        <f t="shared" si="6"/>
        <v>49193578</v>
      </c>
      <c r="K48" s="74">
        <f t="shared" si="6"/>
        <v>-12597106</v>
      </c>
      <c r="L48" s="74">
        <f t="shared" si="6"/>
        <v>-9386522</v>
      </c>
      <c r="M48" s="73">
        <f t="shared" si="6"/>
        <v>36375183</v>
      </c>
      <c r="N48" s="73">
        <f t="shared" si="6"/>
        <v>14391555</v>
      </c>
      <c r="O48" s="74">
        <f t="shared" si="6"/>
        <v>-9742407</v>
      </c>
      <c r="P48" s="74">
        <f t="shared" si="6"/>
        <v>-10058170</v>
      </c>
      <c r="Q48" s="74">
        <f t="shared" si="6"/>
        <v>43703533</v>
      </c>
      <c r="R48" s="74">
        <f t="shared" si="6"/>
        <v>23902956</v>
      </c>
      <c r="S48" s="74">
        <f t="shared" si="6"/>
        <v>-10027807</v>
      </c>
      <c r="T48" s="73">
        <f t="shared" si="6"/>
        <v>-11999354</v>
      </c>
      <c r="U48" s="73">
        <f t="shared" si="6"/>
        <v>-28180099</v>
      </c>
      <c r="V48" s="74">
        <f t="shared" si="6"/>
        <v>-50207260</v>
      </c>
      <c r="W48" s="74">
        <f t="shared" si="6"/>
        <v>37280829</v>
      </c>
      <c r="X48" s="74">
        <f t="shared" si="6"/>
        <v>58782064</v>
      </c>
      <c r="Y48" s="74">
        <f t="shared" si="6"/>
        <v>-21501235</v>
      </c>
      <c r="Z48" s="75">
        <f>+IF(X48&lt;&gt;0,+(Y48/X48)*100,0)</f>
        <v>-36.577883689147086</v>
      </c>
      <c r="AA48" s="76">
        <f>SUM(AA46:AA47)</f>
        <v>7952442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54239347</v>
      </c>
      <c r="D5" s="6">
        <v>0</v>
      </c>
      <c r="E5" s="7">
        <v>62157058</v>
      </c>
      <c r="F5" s="8">
        <v>62157058</v>
      </c>
      <c r="G5" s="8">
        <v>15028048</v>
      </c>
      <c r="H5" s="8">
        <v>4463059</v>
      </c>
      <c r="I5" s="8">
        <v>4457109</v>
      </c>
      <c r="J5" s="8">
        <v>23948216</v>
      </c>
      <c r="K5" s="8">
        <v>4507517</v>
      </c>
      <c r="L5" s="8">
        <v>4493602</v>
      </c>
      <c r="M5" s="8">
        <v>4507613</v>
      </c>
      <c r="N5" s="8">
        <v>13508732</v>
      </c>
      <c r="O5" s="8">
        <v>4222532</v>
      </c>
      <c r="P5" s="8">
        <v>4376032</v>
      </c>
      <c r="Q5" s="8">
        <v>4859104</v>
      </c>
      <c r="R5" s="8">
        <v>13457668</v>
      </c>
      <c r="S5" s="8">
        <v>4213388</v>
      </c>
      <c r="T5" s="8">
        <v>4660485</v>
      </c>
      <c r="U5" s="8">
        <v>4027388</v>
      </c>
      <c r="V5" s="8">
        <v>12901261</v>
      </c>
      <c r="W5" s="8">
        <v>63815877</v>
      </c>
      <c r="X5" s="8">
        <v>62157057</v>
      </c>
      <c r="Y5" s="8">
        <v>1658820</v>
      </c>
      <c r="Z5" s="2">
        <v>2.67</v>
      </c>
      <c r="AA5" s="6">
        <v>62157058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35865186</v>
      </c>
      <c r="D7" s="6">
        <v>0</v>
      </c>
      <c r="E7" s="7">
        <v>44342104</v>
      </c>
      <c r="F7" s="8">
        <v>39342104</v>
      </c>
      <c r="G7" s="8">
        <v>8269717</v>
      </c>
      <c r="H7" s="8">
        <v>-892287</v>
      </c>
      <c r="I7" s="8">
        <v>1203788</v>
      </c>
      <c r="J7" s="8">
        <v>8581218</v>
      </c>
      <c r="K7" s="8">
        <v>3534956</v>
      </c>
      <c r="L7" s="8">
        <v>2282202</v>
      </c>
      <c r="M7" s="8">
        <v>3293341</v>
      </c>
      <c r="N7" s="8">
        <v>9110499</v>
      </c>
      <c r="O7" s="8">
        <v>1740103</v>
      </c>
      <c r="P7" s="8">
        <v>1858245</v>
      </c>
      <c r="Q7" s="8">
        <v>3200370</v>
      </c>
      <c r="R7" s="8">
        <v>6798718</v>
      </c>
      <c r="S7" s="8">
        <v>1766919</v>
      </c>
      <c r="T7" s="8">
        <v>4769193</v>
      </c>
      <c r="U7" s="8">
        <v>3628705</v>
      </c>
      <c r="V7" s="8">
        <v>10164817</v>
      </c>
      <c r="W7" s="8">
        <v>34655252</v>
      </c>
      <c r="X7" s="8">
        <v>44342109</v>
      </c>
      <c r="Y7" s="8">
        <v>-9686857</v>
      </c>
      <c r="Z7" s="2">
        <v>-21.85</v>
      </c>
      <c r="AA7" s="6">
        <v>39342104</v>
      </c>
    </row>
    <row r="8" spans="1:27" ht="13.5">
      <c r="A8" s="25" t="s">
        <v>35</v>
      </c>
      <c r="B8" s="24"/>
      <c r="C8" s="6">
        <v>11899474</v>
      </c>
      <c r="D8" s="6">
        <v>0</v>
      </c>
      <c r="E8" s="7">
        <v>12352441</v>
      </c>
      <c r="F8" s="8">
        <v>11452441</v>
      </c>
      <c r="G8" s="8">
        <v>824431</v>
      </c>
      <c r="H8" s="8">
        <v>984361</v>
      </c>
      <c r="I8" s="8">
        <v>578067</v>
      </c>
      <c r="J8" s="8">
        <v>2386859</v>
      </c>
      <c r="K8" s="8">
        <v>1683119</v>
      </c>
      <c r="L8" s="8">
        <v>110596</v>
      </c>
      <c r="M8" s="8">
        <v>1088928</v>
      </c>
      <c r="N8" s="8">
        <v>2882643</v>
      </c>
      <c r="O8" s="8">
        <v>2409695</v>
      </c>
      <c r="P8" s="8">
        <v>949040</v>
      </c>
      <c r="Q8" s="8">
        <v>1011148</v>
      </c>
      <c r="R8" s="8">
        <v>4369883</v>
      </c>
      <c r="S8" s="8">
        <v>1008223</v>
      </c>
      <c r="T8" s="8">
        <v>952331</v>
      </c>
      <c r="U8" s="8">
        <v>988606</v>
      </c>
      <c r="V8" s="8">
        <v>2949160</v>
      </c>
      <c r="W8" s="8">
        <v>12588545</v>
      </c>
      <c r="X8" s="8">
        <v>12352440</v>
      </c>
      <c r="Y8" s="8">
        <v>236105</v>
      </c>
      <c r="Z8" s="2">
        <v>1.91</v>
      </c>
      <c r="AA8" s="6">
        <v>11452441</v>
      </c>
    </row>
    <row r="9" spans="1:27" ht="13.5">
      <c r="A9" s="25" t="s">
        <v>36</v>
      </c>
      <c r="B9" s="24"/>
      <c r="C9" s="6">
        <v>7702383</v>
      </c>
      <c r="D9" s="6">
        <v>0</v>
      </c>
      <c r="E9" s="7">
        <v>8273187</v>
      </c>
      <c r="F9" s="8">
        <v>8273187</v>
      </c>
      <c r="G9" s="8">
        <v>702951</v>
      </c>
      <c r="H9" s="8">
        <v>695803</v>
      </c>
      <c r="I9" s="8">
        <v>667150</v>
      </c>
      <c r="J9" s="8">
        <v>2065904</v>
      </c>
      <c r="K9" s="8">
        <v>676875</v>
      </c>
      <c r="L9" s="8">
        <v>680430</v>
      </c>
      <c r="M9" s="8">
        <v>672573</v>
      </c>
      <c r="N9" s="8">
        <v>2029878</v>
      </c>
      <c r="O9" s="8">
        <v>669363</v>
      </c>
      <c r="P9" s="8">
        <v>668534</v>
      </c>
      <c r="Q9" s="8">
        <v>676602</v>
      </c>
      <c r="R9" s="8">
        <v>2014499</v>
      </c>
      <c r="S9" s="8">
        <v>677404</v>
      </c>
      <c r="T9" s="8">
        <v>674508</v>
      </c>
      <c r="U9" s="8">
        <v>674482</v>
      </c>
      <c r="V9" s="8">
        <v>2026394</v>
      </c>
      <c r="W9" s="8">
        <v>8136675</v>
      </c>
      <c r="X9" s="8">
        <v>8273184</v>
      </c>
      <c r="Y9" s="8">
        <v>-136509</v>
      </c>
      <c r="Z9" s="2">
        <v>-1.65</v>
      </c>
      <c r="AA9" s="6">
        <v>8273187</v>
      </c>
    </row>
    <row r="10" spans="1:27" ht="13.5">
      <c r="A10" s="25" t="s">
        <v>37</v>
      </c>
      <c r="B10" s="24"/>
      <c r="C10" s="6">
        <v>7806108</v>
      </c>
      <c r="D10" s="6">
        <v>0</v>
      </c>
      <c r="E10" s="7">
        <v>8487064</v>
      </c>
      <c r="F10" s="26">
        <v>8487064</v>
      </c>
      <c r="G10" s="26">
        <v>766729</v>
      </c>
      <c r="H10" s="26">
        <v>759714</v>
      </c>
      <c r="I10" s="26">
        <v>715091</v>
      </c>
      <c r="J10" s="26">
        <v>2241534</v>
      </c>
      <c r="K10" s="26">
        <v>715656</v>
      </c>
      <c r="L10" s="26">
        <v>715114</v>
      </c>
      <c r="M10" s="26">
        <v>714939</v>
      </c>
      <c r="N10" s="26">
        <v>2145709</v>
      </c>
      <c r="O10" s="26">
        <v>715247</v>
      </c>
      <c r="P10" s="26">
        <v>715249</v>
      </c>
      <c r="Q10" s="26">
        <v>724931</v>
      </c>
      <c r="R10" s="26">
        <v>2155427</v>
      </c>
      <c r="S10" s="26">
        <v>721336</v>
      </c>
      <c r="T10" s="26">
        <v>716278</v>
      </c>
      <c r="U10" s="26">
        <v>713830</v>
      </c>
      <c r="V10" s="26">
        <v>2151444</v>
      </c>
      <c r="W10" s="26">
        <v>8694114</v>
      </c>
      <c r="X10" s="26">
        <v>8487060</v>
      </c>
      <c r="Y10" s="26">
        <v>207054</v>
      </c>
      <c r="Z10" s="27">
        <v>2.44</v>
      </c>
      <c r="AA10" s="28">
        <v>8487064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379921</v>
      </c>
      <c r="D12" s="6">
        <v>0</v>
      </c>
      <c r="E12" s="7">
        <v>443861</v>
      </c>
      <c r="F12" s="8">
        <v>418461</v>
      </c>
      <c r="G12" s="8">
        <v>30840</v>
      </c>
      <c r="H12" s="8">
        <v>40162</v>
      </c>
      <c r="I12" s="8">
        <v>35269</v>
      </c>
      <c r="J12" s="8">
        <v>106271</v>
      </c>
      <c r="K12" s="8">
        <v>35777</v>
      </c>
      <c r="L12" s="8">
        <v>21876</v>
      </c>
      <c r="M12" s="8">
        <v>112865</v>
      </c>
      <c r="N12" s="8">
        <v>170518</v>
      </c>
      <c r="O12" s="8">
        <v>20261</v>
      </c>
      <c r="P12" s="8">
        <v>66602</v>
      </c>
      <c r="Q12" s="8">
        <v>81688</v>
      </c>
      <c r="R12" s="8">
        <v>168551</v>
      </c>
      <c r="S12" s="8">
        <v>44902</v>
      </c>
      <c r="T12" s="8">
        <v>177474</v>
      </c>
      <c r="U12" s="8">
        <v>138231</v>
      </c>
      <c r="V12" s="8">
        <v>360607</v>
      </c>
      <c r="W12" s="8">
        <v>805947</v>
      </c>
      <c r="X12" s="8">
        <v>443856</v>
      </c>
      <c r="Y12" s="8">
        <v>362091</v>
      </c>
      <c r="Z12" s="2">
        <v>81.58</v>
      </c>
      <c r="AA12" s="6">
        <v>418461</v>
      </c>
    </row>
    <row r="13" spans="1:27" ht="13.5">
      <c r="A13" s="23" t="s">
        <v>40</v>
      </c>
      <c r="B13" s="29"/>
      <c r="C13" s="6">
        <v>196359</v>
      </c>
      <c r="D13" s="6">
        <v>0</v>
      </c>
      <c r="E13" s="7">
        <v>216240</v>
      </c>
      <c r="F13" s="8">
        <v>264000</v>
      </c>
      <c r="G13" s="8">
        <v>10660</v>
      </c>
      <c r="H13" s="8">
        <v>27301</v>
      </c>
      <c r="I13" s="8">
        <v>65010</v>
      </c>
      <c r="J13" s="8">
        <v>102971</v>
      </c>
      <c r="K13" s="8">
        <v>68984</v>
      </c>
      <c r="L13" s="8">
        <v>15980</v>
      </c>
      <c r="M13" s="8">
        <v>47396</v>
      </c>
      <c r="N13" s="8">
        <v>132360</v>
      </c>
      <c r="O13" s="8">
        <v>32573</v>
      </c>
      <c r="P13" s="8">
        <v>9328</v>
      </c>
      <c r="Q13" s="8">
        <v>8463</v>
      </c>
      <c r="R13" s="8">
        <v>50364</v>
      </c>
      <c r="S13" s="8">
        <v>18283</v>
      </c>
      <c r="T13" s="8">
        <v>24817</v>
      </c>
      <c r="U13" s="8">
        <v>34640</v>
      </c>
      <c r="V13" s="8">
        <v>77740</v>
      </c>
      <c r="W13" s="8">
        <v>363435</v>
      </c>
      <c r="X13" s="8">
        <v>216240</v>
      </c>
      <c r="Y13" s="8">
        <v>147195</v>
      </c>
      <c r="Z13" s="2">
        <v>68.07</v>
      </c>
      <c r="AA13" s="6">
        <v>264000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198733</v>
      </c>
      <c r="D16" s="6">
        <v>0</v>
      </c>
      <c r="E16" s="7">
        <v>5401225</v>
      </c>
      <c r="F16" s="8">
        <v>5250200</v>
      </c>
      <c r="G16" s="8">
        <v>14550</v>
      </c>
      <c r="H16" s="8">
        <v>897773</v>
      </c>
      <c r="I16" s="8">
        <v>589896</v>
      </c>
      <c r="J16" s="8">
        <v>1502219</v>
      </c>
      <c r="K16" s="8">
        <v>909965</v>
      </c>
      <c r="L16" s="8">
        <v>3620</v>
      </c>
      <c r="M16" s="8">
        <v>217148</v>
      </c>
      <c r="N16" s="8">
        <v>1130733</v>
      </c>
      <c r="O16" s="8">
        <v>3000</v>
      </c>
      <c r="P16" s="8">
        <v>2367725</v>
      </c>
      <c r="Q16" s="8">
        <v>690100</v>
      </c>
      <c r="R16" s="8">
        <v>3060825</v>
      </c>
      <c r="S16" s="8">
        <v>358000</v>
      </c>
      <c r="T16" s="8">
        <v>7880</v>
      </c>
      <c r="U16" s="8">
        <v>2432549</v>
      </c>
      <c r="V16" s="8">
        <v>2798429</v>
      </c>
      <c r="W16" s="8">
        <v>8492206</v>
      </c>
      <c r="X16" s="8">
        <v>5401224</v>
      </c>
      <c r="Y16" s="8">
        <v>3090982</v>
      </c>
      <c r="Z16" s="2">
        <v>57.23</v>
      </c>
      <c r="AA16" s="6">
        <v>5250200</v>
      </c>
    </row>
    <row r="17" spans="1:27" ht="13.5">
      <c r="A17" s="23" t="s">
        <v>44</v>
      </c>
      <c r="B17" s="29"/>
      <c r="C17" s="6">
        <v>23172</v>
      </c>
      <c r="D17" s="6">
        <v>0</v>
      </c>
      <c r="E17" s="7">
        <v>32535</v>
      </c>
      <c r="F17" s="8">
        <v>6600</v>
      </c>
      <c r="G17" s="8">
        <v>45</v>
      </c>
      <c r="H17" s="8">
        <v>477</v>
      </c>
      <c r="I17" s="8">
        <v>62823</v>
      </c>
      <c r="J17" s="8">
        <v>63345</v>
      </c>
      <c r="K17" s="8">
        <v>1268</v>
      </c>
      <c r="L17" s="8">
        <v>342</v>
      </c>
      <c r="M17" s="8">
        <v>320</v>
      </c>
      <c r="N17" s="8">
        <v>1930</v>
      </c>
      <c r="O17" s="8">
        <v>84</v>
      </c>
      <c r="P17" s="8">
        <v>664</v>
      </c>
      <c r="Q17" s="8">
        <v>404</v>
      </c>
      <c r="R17" s="8">
        <v>1152</v>
      </c>
      <c r="S17" s="8">
        <v>697</v>
      </c>
      <c r="T17" s="8">
        <v>789</v>
      </c>
      <c r="U17" s="8">
        <v>-61817</v>
      </c>
      <c r="V17" s="8">
        <v>-60331</v>
      </c>
      <c r="W17" s="8">
        <v>6096</v>
      </c>
      <c r="X17" s="8">
        <v>32532</v>
      </c>
      <c r="Y17" s="8">
        <v>-26436</v>
      </c>
      <c r="Z17" s="2">
        <v>-81.26</v>
      </c>
      <c r="AA17" s="6">
        <v>6600</v>
      </c>
    </row>
    <row r="18" spans="1:27" ht="13.5">
      <c r="A18" s="25" t="s">
        <v>45</v>
      </c>
      <c r="B18" s="24"/>
      <c r="C18" s="6">
        <v>1431525</v>
      </c>
      <c r="D18" s="6">
        <v>0</v>
      </c>
      <c r="E18" s="7">
        <v>2384080</v>
      </c>
      <c r="F18" s="8">
        <v>2010284</v>
      </c>
      <c r="G18" s="8">
        <v>0</v>
      </c>
      <c r="H18" s="8">
        <v>0</v>
      </c>
      <c r="I18" s="8">
        <v>122782</v>
      </c>
      <c r="J18" s="8">
        <v>122782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2024535</v>
      </c>
      <c r="Q18" s="8">
        <v>249510</v>
      </c>
      <c r="R18" s="8">
        <v>2274045</v>
      </c>
      <c r="S18" s="8">
        <v>295138</v>
      </c>
      <c r="T18" s="8">
        <v>-268179</v>
      </c>
      <c r="U18" s="8">
        <v>514292</v>
      </c>
      <c r="V18" s="8">
        <v>541251</v>
      </c>
      <c r="W18" s="8">
        <v>2938078</v>
      </c>
      <c r="X18" s="8">
        <v>2384076</v>
      </c>
      <c r="Y18" s="8">
        <v>554002</v>
      </c>
      <c r="Z18" s="2">
        <v>23.24</v>
      </c>
      <c r="AA18" s="6">
        <v>2010284</v>
      </c>
    </row>
    <row r="19" spans="1:27" ht="13.5">
      <c r="A19" s="23" t="s">
        <v>46</v>
      </c>
      <c r="B19" s="29"/>
      <c r="C19" s="6">
        <v>41975000</v>
      </c>
      <c r="D19" s="6">
        <v>0</v>
      </c>
      <c r="E19" s="7">
        <v>46402333</v>
      </c>
      <c r="F19" s="8">
        <v>46402333</v>
      </c>
      <c r="G19" s="8">
        <v>18536000</v>
      </c>
      <c r="H19" s="8">
        <v>1428000</v>
      </c>
      <c r="I19" s="8">
        <v>0</v>
      </c>
      <c r="J19" s="8">
        <v>19964000</v>
      </c>
      <c r="K19" s="8">
        <v>0</v>
      </c>
      <c r="L19" s="8">
        <v>0</v>
      </c>
      <c r="M19" s="8">
        <v>14463000</v>
      </c>
      <c r="N19" s="8">
        <v>14463000</v>
      </c>
      <c r="O19" s="8">
        <v>0</v>
      </c>
      <c r="P19" s="8">
        <v>371000</v>
      </c>
      <c r="Q19" s="8">
        <v>0</v>
      </c>
      <c r="R19" s="8">
        <v>371000</v>
      </c>
      <c r="S19" s="8">
        <v>0</v>
      </c>
      <c r="T19" s="8">
        <v>0</v>
      </c>
      <c r="U19" s="8">
        <v>10672000</v>
      </c>
      <c r="V19" s="8">
        <v>10672000</v>
      </c>
      <c r="W19" s="8">
        <v>45470000</v>
      </c>
      <c r="X19" s="8">
        <v>46402333</v>
      </c>
      <c r="Y19" s="8">
        <v>-932333</v>
      </c>
      <c r="Z19" s="2">
        <v>-2.01</v>
      </c>
      <c r="AA19" s="6">
        <v>46402333</v>
      </c>
    </row>
    <row r="20" spans="1:27" ht="13.5">
      <c r="A20" s="23" t="s">
        <v>47</v>
      </c>
      <c r="B20" s="29"/>
      <c r="C20" s="6">
        <v>14873985</v>
      </c>
      <c r="D20" s="6">
        <v>0</v>
      </c>
      <c r="E20" s="7">
        <v>1070250</v>
      </c>
      <c r="F20" s="26">
        <v>771084</v>
      </c>
      <c r="G20" s="26">
        <v>54823</v>
      </c>
      <c r="H20" s="26">
        <v>167611</v>
      </c>
      <c r="I20" s="26">
        <v>284050</v>
      </c>
      <c r="J20" s="26">
        <v>506484</v>
      </c>
      <c r="K20" s="26">
        <v>51371</v>
      </c>
      <c r="L20" s="26">
        <v>36972</v>
      </c>
      <c r="M20" s="26">
        <v>130755</v>
      </c>
      <c r="N20" s="26">
        <v>219098</v>
      </c>
      <c r="O20" s="26">
        <v>23675</v>
      </c>
      <c r="P20" s="26">
        <v>65150</v>
      </c>
      <c r="Q20" s="26">
        <v>113068</v>
      </c>
      <c r="R20" s="26">
        <v>201893</v>
      </c>
      <c r="S20" s="26">
        <v>105767</v>
      </c>
      <c r="T20" s="26">
        <v>155682</v>
      </c>
      <c r="U20" s="26">
        <v>36022</v>
      </c>
      <c r="V20" s="26">
        <v>297471</v>
      </c>
      <c r="W20" s="26">
        <v>1224946</v>
      </c>
      <c r="X20" s="26">
        <v>1070256</v>
      </c>
      <c r="Y20" s="26">
        <v>154690</v>
      </c>
      <c r="Z20" s="27">
        <v>14.45</v>
      </c>
      <c r="AA20" s="28">
        <v>771084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204000</v>
      </c>
      <c r="F21" s="8">
        <v>204000</v>
      </c>
      <c r="G21" s="8">
        <v>0</v>
      </c>
      <c r="H21" s="8">
        <v>0</v>
      </c>
      <c r="I21" s="30">
        <v>18000</v>
      </c>
      <c r="J21" s="8">
        <v>18000</v>
      </c>
      <c r="K21" s="8">
        <v>200000</v>
      </c>
      <c r="L21" s="8">
        <v>0</v>
      </c>
      <c r="M21" s="8">
        <v>0</v>
      </c>
      <c r="N21" s="8">
        <v>200000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218000</v>
      </c>
      <c r="X21" s="8">
        <v>204000</v>
      </c>
      <c r="Y21" s="8">
        <v>14000</v>
      </c>
      <c r="Z21" s="2">
        <v>6.86</v>
      </c>
      <c r="AA21" s="6">
        <v>204000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176591193</v>
      </c>
      <c r="D22" s="33">
        <f>SUM(D5:D21)</f>
        <v>0</v>
      </c>
      <c r="E22" s="34">
        <f t="shared" si="0"/>
        <v>191766378</v>
      </c>
      <c r="F22" s="35">
        <f t="shared" si="0"/>
        <v>185038816</v>
      </c>
      <c r="G22" s="35">
        <f t="shared" si="0"/>
        <v>44238794</v>
      </c>
      <c r="H22" s="35">
        <f t="shared" si="0"/>
        <v>8571974</v>
      </c>
      <c r="I22" s="35">
        <f t="shared" si="0"/>
        <v>8799035</v>
      </c>
      <c r="J22" s="35">
        <f t="shared" si="0"/>
        <v>61609803</v>
      </c>
      <c r="K22" s="35">
        <f t="shared" si="0"/>
        <v>12385488</v>
      </c>
      <c r="L22" s="35">
        <f t="shared" si="0"/>
        <v>8360734</v>
      </c>
      <c r="M22" s="35">
        <f t="shared" si="0"/>
        <v>25248878</v>
      </c>
      <c r="N22" s="35">
        <f t="shared" si="0"/>
        <v>45995100</v>
      </c>
      <c r="O22" s="35">
        <f t="shared" si="0"/>
        <v>9836533</v>
      </c>
      <c r="P22" s="35">
        <f t="shared" si="0"/>
        <v>13472104</v>
      </c>
      <c r="Q22" s="35">
        <f t="shared" si="0"/>
        <v>11615388</v>
      </c>
      <c r="R22" s="35">
        <f t="shared" si="0"/>
        <v>34924025</v>
      </c>
      <c r="S22" s="35">
        <f t="shared" si="0"/>
        <v>9210057</v>
      </c>
      <c r="T22" s="35">
        <f t="shared" si="0"/>
        <v>11871258</v>
      </c>
      <c r="U22" s="35">
        <f t="shared" si="0"/>
        <v>23798928</v>
      </c>
      <c r="V22" s="35">
        <f t="shared" si="0"/>
        <v>44880243</v>
      </c>
      <c r="W22" s="35">
        <f t="shared" si="0"/>
        <v>187409171</v>
      </c>
      <c r="X22" s="35">
        <f t="shared" si="0"/>
        <v>191766367</v>
      </c>
      <c r="Y22" s="35">
        <f t="shared" si="0"/>
        <v>-4357196</v>
      </c>
      <c r="Z22" s="36">
        <f>+IF(X22&lt;&gt;0,+(Y22/X22)*100,0)</f>
        <v>-2.272137741442429</v>
      </c>
      <c r="AA22" s="33">
        <f>SUM(AA5:AA21)</f>
        <v>185038816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55448824</v>
      </c>
      <c r="D25" s="6">
        <v>0</v>
      </c>
      <c r="E25" s="7">
        <v>78916214</v>
      </c>
      <c r="F25" s="8">
        <v>78916214</v>
      </c>
      <c r="G25" s="8">
        <v>4741370</v>
      </c>
      <c r="H25" s="8">
        <v>5123540</v>
      </c>
      <c r="I25" s="8">
        <v>5210143</v>
      </c>
      <c r="J25" s="8">
        <v>15075053</v>
      </c>
      <c r="K25" s="8">
        <v>5034456</v>
      </c>
      <c r="L25" s="8">
        <v>5014717</v>
      </c>
      <c r="M25" s="8">
        <v>4369373</v>
      </c>
      <c r="N25" s="8">
        <v>14418546</v>
      </c>
      <c r="O25" s="8">
        <v>5088168</v>
      </c>
      <c r="P25" s="8">
        <v>5149522</v>
      </c>
      <c r="Q25" s="8">
        <v>5138444</v>
      </c>
      <c r="R25" s="8">
        <v>15376134</v>
      </c>
      <c r="S25" s="8">
        <v>5129951</v>
      </c>
      <c r="T25" s="8">
        <v>5033425</v>
      </c>
      <c r="U25" s="8">
        <v>5553101</v>
      </c>
      <c r="V25" s="8">
        <v>15716477</v>
      </c>
      <c r="W25" s="8">
        <v>60586210</v>
      </c>
      <c r="X25" s="8">
        <v>78916212</v>
      </c>
      <c r="Y25" s="8">
        <v>-18330002</v>
      </c>
      <c r="Z25" s="2">
        <v>-23.23</v>
      </c>
      <c r="AA25" s="6">
        <v>78916214</v>
      </c>
    </row>
    <row r="26" spans="1:27" ht="13.5">
      <c r="A26" s="25" t="s">
        <v>52</v>
      </c>
      <c r="B26" s="24"/>
      <c r="C26" s="6">
        <v>4787535</v>
      </c>
      <c r="D26" s="6">
        <v>0</v>
      </c>
      <c r="E26" s="7">
        <v>5108645</v>
      </c>
      <c r="F26" s="8">
        <v>5108645</v>
      </c>
      <c r="G26" s="8">
        <v>354910</v>
      </c>
      <c r="H26" s="8">
        <v>376936</v>
      </c>
      <c r="I26" s="8">
        <v>407386</v>
      </c>
      <c r="J26" s="8">
        <v>1139232</v>
      </c>
      <c r="K26" s="8">
        <v>398961</v>
      </c>
      <c r="L26" s="8">
        <v>398962</v>
      </c>
      <c r="M26" s="8">
        <v>398962</v>
      </c>
      <c r="N26" s="8">
        <v>1196885</v>
      </c>
      <c r="O26" s="8">
        <v>394148</v>
      </c>
      <c r="P26" s="8">
        <v>398962</v>
      </c>
      <c r="Q26" s="8">
        <v>398962</v>
      </c>
      <c r="R26" s="8">
        <v>1192072</v>
      </c>
      <c r="S26" s="8">
        <v>667681</v>
      </c>
      <c r="T26" s="8">
        <v>449696</v>
      </c>
      <c r="U26" s="8">
        <v>425833</v>
      </c>
      <c r="V26" s="8">
        <v>1543210</v>
      </c>
      <c r="W26" s="8">
        <v>5071399</v>
      </c>
      <c r="X26" s="8">
        <v>5108640</v>
      </c>
      <c r="Y26" s="8">
        <v>-37241</v>
      </c>
      <c r="Z26" s="2">
        <v>-0.73</v>
      </c>
      <c r="AA26" s="6">
        <v>5108645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9190200</v>
      </c>
      <c r="F27" s="8">
        <v>9190200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9190200</v>
      </c>
      <c r="Y27" s="8">
        <v>-9190200</v>
      </c>
      <c r="Z27" s="2">
        <v>-100</v>
      </c>
      <c r="AA27" s="6">
        <v>9190200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50979600</v>
      </c>
      <c r="F28" s="8">
        <v>50979600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50979600</v>
      </c>
      <c r="Y28" s="8">
        <v>-50979600</v>
      </c>
      <c r="Z28" s="2">
        <v>-100</v>
      </c>
      <c r="AA28" s="6">
        <v>50979600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1537000</v>
      </c>
      <c r="F29" s="8">
        <v>1937000</v>
      </c>
      <c r="G29" s="8">
        <v>6707</v>
      </c>
      <c r="H29" s="8">
        <v>511509</v>
      </c>
      <c r="I29" s="8">
        <v>14539</v>
      </c>
      <c r="J29" s="8">
        <v>532755</v>
      </c>
      <c r="K29" s="8">
        <v>45</v>
      </c>
      <c r="L29" s="8">
        <v>597070</v>
      </c>
      <c r="M29" s="8">
        <v>226420</v>
      </c>
      <c r="N29" s="8">
        <v>823535</v>
      </c>
      <c r="O29" s="8">
        <v>253570</v>
      </c>
      <c r="P29" s="8">
        <v>322151</v>
      </c>
      <c r="Q29" s="8">
        <v>284806</v>
      </c>
      <c r="R29" s="8">
        <v>860527</v>
      </c>
      <c r="S29" s="8">
        <v>302</v>
      </c>
      <c r="T29" s="8">
        <v>932321</v>
      </c>
      <c r="U29" s="8">
        <v>408709</v>
      </c>
      <c r="V29" s="8">
        <v>1341332</v>
      </c>
      <c r="W29" s="8">
        <v>3558149</v>
      </c>
      <c r="X29" s="8">
        <v>1536996</v>
      </c>
      <c r="Y29" s="8">
        <v>2021153</v>
      </c>
      <c r="Z29" s="2">
        <v>131.5</v>
      </c>
      <c r="AA29" s="6">
        <v>1937000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40769696</v>
      </c>
      <c r="F30" s="8">
        <v>40769696</v>
      </c>
      <c r="G30" s="8">
        <v>110464</v>
      </c>
      <c r="H30" s="8">
        <v>10785615</v>
      </c>
      <c r="I30" s="8">
        <v>125595</v>
      </c>
      <c r="J30" s="8">
        <v>11021674</v>
      </c>
      <c r="K30" s="8">
        <v>197186</v>
      </c>
      <c r="L30" s="8">
        <v>5526063</v>
      </c>
      <c r="M30" s="8">
        <v>2605529</v>
      </c>
      <c r="N30" s="8">
        <v>8328778</v>
      </c>
      <c r="O30" s="8">
        <v>2955762</v>
      </c>
      <c r="P30" s="8">
        <v>2506823</v>
      </c>
      <c r="Q30" s="8">
        <v>2568873</v>
      </c>
      <c r="R30" s="8">
        <v>8031458</v>
      </c>
      <c r="S30" s="8">
        <v>24584</v>
      </c>
      <c r="T30" s="8">
        <v>7737547</v>
      </c>
      <c r="U30" s="8">
        <v>4253823</v>
      </c>
      <c r="V30" s="8">
        <v>12015954</v>
      </c>
      <c r="W30" s="8">
        <v>39397864</v>
      </c>
      <c r="X30" s="8">
        <v>40769700</v>
      </c>
      <c r="Y30" s="8">
        <v>-1371836</v>
      </c>
      <c r="Z30" s="2">
        <v>-3.36</v>
      </c>
      <c r="AA30" s="6">
        <v>40769696</v>
      </c>
    </row>
    <row r="31" spans="1:27" ht="13.5">
      <c r="A31" s="25" t="s">
        <v>57</v>
      </c>
      <c r="B31" s="24"/>
      <c r="C31" s="6">
        <v>1340259</v>
      </c>
      <c r="D31" s="6">
        <v>0</v>
      </c>
      <c r="E31" s="7">
        <v>0</v>
      </c>
      <c r="F31" s="8">
        <v>6135355</v>
      </c>
      <c r="G31" s="8">
        <v>2276</v>
      </c>
      <c r="H31" s="8">
        <v>70735</v>
      </c>
      <c r="I31" s="8">
        <v>0</v>
      </c>
      <c r="J31" s="8">
        <v>73011</v>
      </c>
      <c r="K31" s="8">
        <v>676242</v>
      </c>
      <c r="L31" s="8">
        <v>4771</v>
      </c>
      <c r="M31" s="8">
        <v>205362</v>
      </c>
      <c r="N31" s="8">
        <v>886375</v>
      </c>
      <c r="O31" s="8">
        <v>252878</v>
      </c>
      <c r="P31" s="8">
        <v>234239</v>
      </c>
      <c r="Q31" s="8">
        <v>291910</v>
      </c>
      <c r="R31" s="8">
        <v>779027</v>
      </c>
      <c r="S31" s="8">
        <v>58045</v>
      </c>
      <c r="T31" s="8">
        <v>305298</v>
      </c>
      <c r="U31" s="8">
        <v>715049</v>
      </c>
      <c r="V31" s="8">
        <v>1078392</v>
      </c>
      <c r="W31" s="8">
        <v>2816805</v>
      </c>
      <c r="X31" s="8">
        <v>10285578</v>
      </c>
      <c r="Y31" s="8">
        <v>-7468773</v>
      </c>
      <c r="Z31" s="2">
        <v>-72.61</v>
      </c>
      <c r="AA31" s="6">
        <v>6135355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3473604</v>
      </c>
      <c r="F32" s="8">
        <v>4173604</v>
      </c>
      <c r="G32" s="8">
        <v>0</v>
      </c>
      <c r="H32" s="8">
        <v>517693</v>
      </c>
      <c r="I32" s="8">
        <v>258847</v>
      </c>
      <c r="J32" s="8">
        <v>776540</v>
      </c>
      <c r="K32" s="8">
        <v>258847</v>
      </c>
      <c r="L32" s="8">
        <v>0</v>
      </c>
      <c r="M32" s="8">
        <v>258847</v>
      </c>
      <c r="N32" s="8">
        <v>517694</v>
      </c>
      <c r="O32" s="8">
        <v>63352</v>
      </c>
      <c r="P32" s="8">
        <v>-14661</v>
      </c>
      <c r="Q32" s="8">
        <v>8869</v>
      </c>
      <c r="R32" s="8">
        <v>57560</v>
      </c>
      <c r="S32" s="8">
        <v>39208</v>
      </c>
      <c r="T32" s="8">
        <v>1035386</v>
      </c>
      <c r="U32" s="8">
        <v>568466</v>
      </c>
      <c r="V32" s="8">
        <v>1643060</v>
      </c>
      <c r="W32" s="8">
        <v>2994854</v>
      </c>
      <c r="X32" s="8">
        <v>3473604</v>
      </c>
      <c r="Y32" s="8">
        <v>-478750</v>
      </c>
      <c r="Z32" s="2">
        <v>-13.78</v>
      </c>
      <c r="AA32" s="6">
        <v>4173604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85505855</v>
      </c>
      <c r="D34" s="6">
        <v>0</v>
      </c>
      <c r="E34" s="7">
        <v>43348515</v>
      </c>
      <c r="F34" s="8">
        <v>32605398</v>
      </c>
      <c r="G34" s="8">
        <v>1771899</v>
      </c>
      <c r="H34" s="8">
        <v>1021134</v>
      </c>
      <c r="I34" s="8">
        <v>2500510</v>
      </c>
      <c r="J34" s="8">
        <v>5293543</v>
      </c>
      <c r="K34" s="8">
        <v>1798593</v>
      </c>
      <c r="L34" s="8">
        <v>916219</v>
      </c>
      <c r="M34" s="8">
        <v>2135519</v>
      </c>
      <c r="N34" s="8">
        <v>4850331</v>
      </c>
      <c r="O34" s="8">
        <v>1624388</v>
      </c>
      <c r="P34" s="8">
        <v>1790595</v>
      </c>
      <c r="Q34" s="8">
        <v>2154781</v>
      </c>
      <c r="R34" s="8">
        <v>5569764</v>
      </c>
      <c r="S34" s="8">
        <v>1385201</v>
      </c>
      <c r="T34" s="8">
        <v>2170290</v>
      </c>
      <c r="U34" s="8">
        <v>3488413</v>
      </c>
      <c r="V34" s="8">
        <v>7043904</v>
      </c>
      <c r="W34" s="8">
        <v>22757542</v>
      </c>
      <c r="X34" s="8">
        <v>33062938</v>
      </c>
      <c r="Y34" s="8">
        <v>-10305396</v>
      </c>
      <c r="Z34" s="2">
        <v>-31.17</v>
      </c>
      <c r="AA34" s="6">
        <v>32605398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147082473</v>
      </c>
      <c r="D36" s="33">
        <f>SUM(D25:D35)</f>
        <v>0</v>
      </c>
      <c r="E36" s="34">
        <f t="shared" si="1"/>
        <v>233323474</v>
      </c>
      <c r="F36" s="35">
        <f t="shared" si="1"/>
        <v>229815712</v>
      </c>
      <c r="G36" s="35">
        <f t="shared" si="1"/>
        <v>6987626</v>
      </c>
      <c r="H36" s="35">
        <f t="shared" si="1"/>
        <v>18407162</v>
      </c>
      <c r="I36" s="35">
        <f t="shared" si="1"/>
        <v>8517020</v>
      </c>
      <c r="J36" s="35">
        <f t="shared" si="1"/>
        <v>33911808</v>
      </c>
      <c r="K36" s="35">
        <f t="shared" si="1"/>
        <v>8364330</v>
      </c>
      <c r="L36" s="35">
        <f t="shared" si="1"/>
        <v>12457802</v>
      </c>
      <c r="M36" s="35">
        <f t="shared" si="1"/>
        <v>10200012</v>
      </c>
      <c r="N36" s="35">
        <f t="shared" si="1"/>
        <v>31022144</v>
      </c>
      <c r="O36" s="35">
        <f t="shared" si="1"/>
        <v>10632266</v>
      </c>
      <c r="P36" s="35">
        <f t="shared" si="1"/>
        <v>10387631</v>
      </c>
      <c r="Q36" s="35">
        <f t="shared" si="1"/>
        <v>10846645</v>
      </c>
      <c r="R36" s="35">
        <f t="shared" si="1"/>
        <v>31866542</v>
      </c>
      <c r="S36" s="35">
        <f t="shared" si="1"/>
        <v>7304972</v>
      </c>
      <c r="T36" s="35">
        <f t="shared" si="1"/>
        <v>17663963</v>
      </c>
      <c r="U36" s="35">
        <f t="shared" si="1"/>
        <v>15413394</v>
      </c>
      <c r="V36" s="35">
        <f t="shared" si="1"/>
        <v>40382329</v>
      </c>
      <c r="W36" s="35">
        <f t="shared" si="1"/>
        <v>137182823</v>
      </c>
      <c r="X36" s="35">
        <f t="shared" si="1"/>
        <v>233323468</v>
      </c>
      <c r="Y36" s="35">
        <f t="shared" si="1"/>
        <v>-96140645</v>
      </c>
      <c r="Z36" s="36">
        <f>+IF(X36&lt;&gt;0,+(Y36/X36)*100,0)</f>
        <v>-41.20487571357374</v>
      </c>
      <c r="AA36" s="33">
        <f>SUM(AA25:AA35)</f>
        <v>229815712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29508720</v>
      </c>
      <c r="D38" s="46">
        <f>+D22-D36</f>
        <v>0</v>
      </c>
      <c r="E38" s="47">
        <f t="shared" si="2"/>
        <v>-41557096</v>
      </c>
      <c r="F38" s="48">
        <f t="shared" si="2"/>
        <v>-44776896</v>
      </c>
      <c r="G38" s="48">
        <f t="shared" si="2"/>
        <v>37251168</v>
      </c>
      <c r="H38" s="48">
        <f t="shared" si="2"/>
        <v>-9835188</v>
      </c>
      <c r="I38" s="48">
        <f t="shared" si="2"/>
        <v>282015</v>
      </c>
      <c r="J38" s="48">
        <f t="shared" si="2"/>
        <v>27697995</v>
      </c>
      <c r="K38" s="48">
        <f t="shared" si="2"/>
        <v>4021158</v>
      </c>
      <c r="L38" s="48">
        <f t="shared" si="2"/>
        <v>-4097068</v>
      </c>
      <c r="M38" s="48">
        <f t="shared" si="2"/>
        <v>15048866</v>
      </c>
      <c r="N38" s="48">
        <f t="shared" si="2"/>
        <v>14972956</v>
      </c>
      <c r="O38" s="48">
        <f t="shared" si="2"/>
        <v>-795733</v>
      </c>
      <c r="P38" s="48">
        <f t="shared" si="2"/>
        <v>3084473</v>
      </c>
      <c r="Q38" s="48">
        <f t="shared" si="2"/>
        <v>768743</v>
      </c>
      <c r="R38" s="48">
        <f t="shared" si="2"/>
        <v>3057483</v>
      </c>
      <c r="S38" s="48">
        <f t="shared" si="2"/>
        <v>1905085</v>
      </c>
      <c r="T38" s="48">
        <f t="shared" si="2"/>
        <v>-5792705</v>
      </c>
      <c r="U38" s="48">
        <f t="shared" si="2"/>
        <v>8385534</v>
      </c>
      <c r="V38" s="48">
        <f t="shared" si="2"/>
        <v>4497914</v>
      </c>
      <c r="W38" s="48">
        <f t="shared" si="2"/>
        <v>50226348</v>
      </c>
      <c r="X38" s="48">
        <f>IF(F22=F36,0,X22-X36)</f>
        <v>-41557101</v>
      </c>
      <c r="Y38" s="48">
        <f t="shared" si="2"/>
        <v>91783449</v>
      </c>
      <c r="Z38" s="49">
        <f>+IF(X38&lt;&gt;0,+(Y38/X38)*100,0)</f>
        <v>-220.86104851250332</v>
      </c>
      <c r="AA38" s="46">
        <f>+AA22-AA36</f>
        <v>-44776896</v>
      </c>
    </row>
    <row r="39" spans="1:27" ht="13.5">
      <c r="A39" s="23" t="s">
        <v>64</v>
      </c>
      <c r="B39" s="29"/>
      <c r="C39" s="6">
        <v>13322000</v>
      </c>
      <c r="D39" s="6">
        <v>0</v>
      </c>
      <c r="E39" s="7">
        <v>17232000</v>
      </c>
      <c r="F39" s="8">
        <v>17232000</v>
      </c>
      <c r="G39" s="8">
        <v>7139000</v>
      </c>
      <c r="H39" s="8">
        <v>0</v>
      </c>
      <c r="I39" s="8">
        <v>0</v>
      </c>
      <c r="J39" s="8">
        <v>7139000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10093000</v>
      </c>
      <c r="R39" s="8">
        <v>10093000</v>
      </c>
      <c r="S39" s="8">
        <v>0</v>
      </c>
      <c r="T39" s="8">
        <v>0</v>
      </c>
      <c r="U39" s="8">
        <v>0</v>
      </c>
      <c r="V39" s="8">
        <v>0</v>
      </c>
      <c r="W39" s="8">
        <v>17232000</v>
      </c>
      <c r="X39" s="8">
        <v>17232000</v>
      </c>
      <c r="Y39" s="8">
        <v>0</v>
      </c>
      <c r="Z39" s="2">
        <v>0</v>
      </c>
      <c r="AA39" s="6">
        <v>17232000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42830720</v>
      </c>
      <c r="D42" s="55">
        <f>SUM(D38:D41)</f>
        <v>0</v>
      </c>
      <c r="E42" s="56">
        <f t="shared" si="3"/>
        <v>-24325096</v>
      </c>
      <c r="F42" s="57">
        <f t="shared" si="3"/>
        <v>-27544896</v>
      </c>
      <c r="G42" s="57">
        <f t="shared" si="3"/>
        <v>44390168</v>
      </c>
      <c r="H42" s="57">
        <f t="shared" si="3"/>
        <v>-9835188</v>
      </c>
      <c r="I42" s="57">
        <f t="shared" si="3"/>
        <v>282015</v>
      </c>
      <c r="J42" s="57">
        <f t="shared" si="3"/>
        <v>34836995</v>
      </c>
      <c r="K42" s="57">
        <f t="shared" si="3"/>
        <v>4021158</v>
      </c>
      <c r="L42" s="57">
        <f t="shared" si="3"/>
        <v>-4097068</v>
      </c>
      <c r="M42" s="57">
        <f t="shared" si="3"/>
        <v>15048866</v>
      </c>
      <c r="N42" s="57">
        <f t="shared" si="3"/>
        <v>14972956</v>
      </c>
      <c r="O42" s="57">
        <f t="shared" si="3"/>
        <v>-795733</v>
      </c>
      <c r="P42" s="57">
        <f t="shared" si="3"/>
        <v>3084473</v>
      </c>
      <c r="Q42" s="57">
        <f t="shared" si="3"/>
        <v>10861743</v>
      </c>
      <c r="R42" s="57">
        <f t="shared" si="3"/>
        <v>13150483</v>
      </c>
      <c r="S42" s="57">
        <f t="shared" si="3"/>
        <v>1905085</v>
      </c>
      <c r="T42" s="57">
        <f t="shared" si="3"/>
        <v>-5792705</v>
      </c>
      <c r="U42" s="57">
        <f t="shared" si="3"/>
        <v>8385534</v>
      </c>
      <c r="V42" s="57">
        <f t="shared" si="3"/>
        <v>4497914</v>
      </c>
      <c r="W42" s="57">
        <f t="shared" si="3"/>
        <v>67458348</v>
      </c>
      <c r="X42" s="57">
        <f t="shared" si="3"/>
        <v>-24325101</v>
      </c>
      <c r="Y42" s="57">
        <f t="shared" si="3"/>
        <v>91783449</v>
      </c>
      <c r="Z42" s="58">
        <f>+IF(X42&lt;&gt;0,+(Y42/X42)*100,0)</f>
        <v>-377.31990917530004</v>
      </c>
      <c r="AA42" s="55">
        <f>SUM(AA38:AA41)</f>
        <v>-27544896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42830720</v>
      </c>
      <c r="D44" s="63">
        <f>+D42-D43</f>
        <v>0</v>
      </c>
      <c r="E44" s="64">
        <f t="shared" si="4"/>
        <v>-24325096</v>
      </c>
      <c r="F44" s="65">
        <f t="shared" si="4"/>
        <v>-27544896</v>
      </c>
      <c r="G44" s="65">
        <f t="shared" si="4"/>
        <v>44390168</v>
      </c>
      <c r="H44" s="65">
        <f t="shared" si="4"/>
        <v>-9835188</v>
      </c>
      <c r="I44" s="65">
        <f t="shared" si="4"/>
        <v>282015</v>
      </c>
      <c r="J44" s="65">
        <f t="shared" si="4"/>
        <v>34836995</v>
      </c>
      <c r="K44" s="65">
        <f t="shared" si="4"/>
        <v>4021158</v>
      </c>
      <c r="L44" s="65">
        <f t="shared" si="4"/>
        <v>-4097068</v>
      </c>
      <c r="M44" s="65">
        <f t="shared" si="4"/>
        <v>15048866</v>
      </c>
      <c r="N44" s="65">
        <f t="shared" si="4"/>
        <v>14972956</v>
      </c>
      <c r="O44" s="65">
        <f t="shared" si="4"/>
        <v>-795733</v>
      </c>
      <c r="P44" s="65">
        <f t="shared" si="4"/>
        <v>3084473</v>
      </c>
      <c r="Q44" s="65">
        <f t="shared" si="4"/>
        <v>10861743</v>
      </c>
      <c r="R44" s="65">
        <f t="shared" si="4"/>
        <v>13150483</v>
      </c>
      <c r="S44" s="65">
        <f t="shared" si="4"/>
        <v>1905085</v>
      </c>
      <c r="T44" s="65">
        <f t="shared" si="4"/>
        <v>-5792705</v>
      </c>
      <c r="U44" s="65">
        <f t="shared" si="4"/>
        <v>8385534</v>
      </c>
      <c r="V44" s="65">
        <f t="shared" si="4"/>
        <v>4497914</v>
      </c>
      <c r="W44" s="65">
        <f t="shared" si="4"/>
        <v>67458348</v>
      </c>
      <c r="X44" s="65">
        <f t="shared" si="4"/>
        <v>-24325101</v>
      </c>
      <c r="Y44" s="65">
        <f t="shared" si="4"/>
        <v>91783449</v>
      </c>
      <c r="Z44" s="66">
        <f>+IF(X44&lt;&gt;0,+(Y44/X44)*100,0)</f>
        <v>-377.31990917530004</v>
      </c>
      <c r="AA44" s="63">
        <f>+AA42-AA43</f>
        <v>-27544896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42830720</v>
      </c>
      <c r="D46" s="55">
        <f>SUM(D44:D45)</f>
        <v>0</v>
      </c>
      <c r="E46" s="56">
        <f t="shared" si="5"/>
        <v>-24325096</v>
      </c>
      <c r="F46" s="57">
        <f t="shared" si="5"/>
        <v>-27544896</v>
      </c>
      <c r="G46" s="57">
        <f t="shared" si="5"/>
        <v>44390168</v>
      </c>
      <c r="H46" s="57">
        <f t="shared" si="5"/>
        <v>-9835188</v>
      </c>
      <c r="I46" s="57">
        <f t="shared" si="5"/>
        <v>282015</v>
      </c>
      <c r="J46" s="57">
        <f t="shared" si="5"/>
        <v>34836995</v>
      </c>
      <c r="K46" s="57">
        <f t="shared" si="5"/>
        <v>4021158</v>
      </c>
      <c r="L46" s="57">
        <f t="shared" si="5"/>
        <v>-4097068</v>
      </c>
      <c r="M46" s="57">
        <f t="shared" si="5"/>
        <v>15048866</v>
      </c>
      <c r="N46" s="57">
        <f t="shared" si="5"/>
        <v>14972956</v>
      </c>
      <c r="O46" s="57">
        <f t="shared" si="5"/>
        <v>-795733</v>
      </c>
      <c r="P46" s="57">
        <f t="shared" si="5"/>
        <v>3084473</v>
      </c>
      <c r="Q46" s="57">
        <f t="shared" si="5"/>
        <v>10861743</v>
      </c>
      <c r="R46" s="57">
        <f t="shared" si="5"/>
        <v>13150483</v>
      </c>
      <c r="S46" s="57">
        <f t="shared" si="5"/>
        <v>1905085</v>
      </c>
      <c r="T46" s="57">
        <f t="shared" si="5"/>
        <v>-5792705</v>
      </c>
      <c r="U46" s="57">
        <f t="shared" si="5"/>
        <v>8385534</v>
      </c>
      <c r="V46" s="57">
        <f t="shared" si="5"/>
        <v>4497914</v>
      </c>
      <c r="W46" s="57">
        <f t="shared" si="5"/>
        <v>67458348</v>
      </c>
      <c r="X46" s="57">
        <f t="shared" si="5"/>
        <v>-24325101</v>
      </c>
      <c r="Y46" s="57">
        <f t="shared" si="5"/>
        <v>91783449</v>
      </c>
      <c r="Z46" s="58">
        <f>+IF(X46&lt;&gt;0,+(Y46/X46)*100,0)</f>
        <v>-377.31990917530004</v>
      </c>
      <c r="AA46" s="55">
        <f>SUM(AA44:AA45)</f>
        <v>-27544896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42830720</v>
      </c>
      <c r="D48" s="71">
        <f>SUM(D46:D47)</f>
        <v>0</v>
      </c>
      <c r="E48" s="72">
        <f t="shared" si="6"/>
        <v>-24325096</v>
      </c>
      <c r="F48" s="73">
        <f t="shared" si="6"/>
        <v>-27544896</v>
      </c>
      <c r="G48" s="73">
        <f t="shared" si="6"/>
        <v>44390168</v>
      </c>
      <c r="H48" s="74">
        <f t="shared" si="6"/>
        <v>-9835188</v>
      </c>
      <c r="I48" s="74">
        <f t="shared" si="6"/>
        <v>282015</v>
      </c>
      <c r="J48" s="74">
        <f t="shared" si="6"/>
        <v>34836995</v>
      </c>
      <c r="K48" s="74">
        <f t="shared" si="6"/>
        <v>4021158</v>
      </c>
      <c r="L48" s="74">
        <f t="shared" si="6"/>
        <v>-4097068</v>
      </c>
      <c r="M48" s="73">
        <f t="shared" si="6"/>
        <v>15048866</v>
      </c>
      <c r="N48" s="73">
        <f t="shared" si="6"/>
        <v>14972956</v>
      </c>
      <c r="O48" s="74">
        <f t="shared" si="6"/>
        <v>-795733</v>
      </c>
      <c r="P48" s="74">
        <f t="shared" si="6"/>
        <v>3084473</v>
      </c>
      <c r="Q48" s="74">
        <f t="shared" si="6"/>
        <v>10861743</v>
      </c>
      <c r="R48" s="74">
        <f t="shared" si="6"/>
        <v>13150483</v>
      </c>
      <c r="S48" s="74">
        <f t="shared" si="6"/>
        <v>1905085</v>
      </c>
      <c r="T48" s="73">
        <f t="shared" si="6"/>
        <v>-5792705</v>
      </c>
      <c r="U48" s="73">
        <f t="shared" si="6"/>
        <v>8385534</v>
      </c>
      <c r="V48" s="74">
        <f t="shared" si="6"/>
        <v>4497914</v>
      </c>
      <c r="W48" s="74">
        <f t="shared" si="6"/>
        <v>67458348</v>
      </c>
      <c r="X48" s="74">
        <f t="shared" si="6"/>
        <v>-24325101</v>
      </c>
      <c r="Y48" s="74">
        <f t="shared" si="6"/>
        <v>91783449</v>
      </c>
      <c r="Z48" s="75">
        <f>+IF(X48&lt;&gt;0,+(Y48/X48)*100,0)</f>
        <v>-377.31990917530004</v>
      </c>
      <c r="AA48" s="76">
        <f>SUM(AA46:AA47)</f>
        <v>-27544896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273564134</v>
      </c>
      <c r="D5" s="6">
        <v>0</v>
      </c>
      <c r="E5" s="7">
        <v>298838276</v>
      </c>
      <c r="F5" s="8">
        <v>293554759</v>
      </c>
      <c r="G5" s="8">
        <v>26742238</v>
      </c>
      <c r="H5" s="8">
        <v>43980060</v>
      </c>
      <c r="I5" s="8">
        <v>10626441</v>
      </c>
      <c r="J5" s="8">
        <v>81348739</v>
      </c>
      <c r="K5" s="8">
        <v>28144502</v>
      </c>
      <c r="L5" s="8">
        <v>27118211</v>
      </c>
      <c r="M5" s="8">
        <v>27188687</v>
      </c>
      <c r="N5" s="8">
        <v>82451400</v>
      </c>
      <c r="O5" s="8">
        <v>27796153</v>
      </c>
      <c r="P5" s="8">
        <v>27286895</v>
      </c>
      <c r="Q5" s="8">
        <v>26939041</v>
      </c>
      <c r="R5" s="8">
        <v>82022089</v>
      </c>
      <c r="S5" s="8">
        <v>29083009</v>
      </c>
      <c r="T5" s="8">
        <v>27337201</v>
      </c>
      <c r="U5" s="8">
        <v>33943751</v>
      </c>
      <c r="V5" s="8">
        <v>90363961</v>
      </c>
      <c r="W5" s="8">
        <v>336186189</v>
      </c>
      <c r="X5" s="8">
        <v>298838281</v>
      </c>
      <c r="Y5" s="8">
        <v>37347908</v>
      </c>
      <c r="Z5" s="2">
        <v>12.5</v>
      </c>
      <c r="AA5" s="6">
        <v>293554759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648582406</v>
      </c>
      <c r="D7" s="6">
        <v>0</v>
      </c>
      <c r="E7" s="7">
        <v>793418400</v>
      </c>
      <c r="F7" s="8">
        <v>773547903</v>
      </c>
      <c r="G7" s="8">
        <v>66942301</v>
      </c>
      <c r="H7" s="8">
        <v>78119727</v>
      </c>
      <c r="I7" s="8">
        <v>48398767</v>
      </c>
      <c r="J7" s="8">
        <v>193460795</v>
      </c>
      <c r="K7" s="8">
        <v>56966238</v>
      </c>
      <c r="L7" s="8">
        <v>55644651</v>
      </c>
      <c r="M7" s="8">
        <v>55744795</v>
      </c>
      <c r="N7" s="8">
        <v>168355684</v>
      </c>
      <c r="O7" s="8">
        <v>57453639</v>
      </c>
      <c r="P7" s="8">
        <v>46810947</v>
      </c>
      <c r="Q7" s="8">
        <v>55788578</v>
      </c>
      <c r="R7" s="8">
        <v>160053164</v>
      </c>
      <c r="S7" s="8">
        <v>57313030</v>
      </c>
      <c r="T7" s="8">
        <v>59113447</v>
      </c>
      <c r="U7" s="8">
        <v>77963450</v>
      </c>
      <c r="V7" s="8">
        <v>194389927</v>
      </c>
      <c r="W7" s="8">
        <v>716259570</v>
      </c>
      <c r="X7" s="8">
        <v>793418397</v>
      </c>
      <c r="Y7" s="8">
        <v>-77158827</v>
      </c>
      <c r="Z7" s="2">
        <v>-9.72</v>
      </c>
      <c r="AA7" s="6">
        <v>773547903</v>
      </c>
    </row>
    <row r="8" spans="1:27" ht="13.5">
      <c r="A8" s="25" t="s">
        <v>35</v>
      </c>
      <c r="B8" s="24"/>
      <c r="C8" s="6">
        <v>280460317</v>
      </c>
      <c r="D8" s="6">
        <v>0</v>
      </c>
      <c r="E8" s="7">
        <v>320006122</v>
      </c>
      <c r="F8" s="8">
        <v>319797057</v>
      </c>
      <c r="G8" s="8">
        <v>21575190</v>
      </c>
      <c r="H8" s="8">
        <v>24310443</v>
      </c>
      <c r="I8" s="8">
        <v>15406520</v>
      </c>
      <c r="J8" s="8">
        <v>61292153</v>
      </c>
      <c r="K8" s="8">
        <v>25679030</v>
      </c>
      <c r="L8" s="8">
        <v>28072205</v>
      </c>
      <c r="M8" s="8">
        <v>24120068</v>
      </c>
      <c r="N8" s="8">
        <v>77871303</v>
      </c>
      <c r="O8" s="8">
        <v>22228654</v>
      </c>
      <c r="P8" s="8">
        <v>24633288</v>
      </c>
      <c r="Q8" s="8">
        <v>23948862</v>
      </c>
      <c r="R8" s="8">
        <v>70810804</v>
      </c>
      <c r="S8" s="8">
        <v>23073163</v>
      </c>
      <c r="T8" s="8">
        <v>27850111</v>
      </c>
      <c r="U8" s="8">
        <v>36386616</v>
      </c>
      <c r="V8" s="8">
        <v>87309890</v>
      </c>
      <c r="W8" s="8">
        <v>297284150</v>
      </c>
      <c r="X8" s="8">
        <v>320006125</v>
      </c>
      <c r="Y8" s="8">
        <v>-22721975</v>
      </c>
      <c r="Z8" s="2">
        <v>-7.1</v>
      </c>
      <c r="AA8" s="6">
        <v>319797057</v>
      </c>
    </row>
    <row r="9" spans="1:27" ht="13.5">
      <c r="A9" s="25" t="s">
        <v>36</v>
      </c>
      <c r="B9" s="24"/>
      <c r="C9" s="6">
        <v>107255807</v>
      </c>
      <c r="D9" s="6">
        <v>0</v>
      </c>
      <c r="E9" s="7">
        <v>117169969</v>
      </c>
      <c r="F9" s="8">
        <v>117120969</v>
      </c>
      <c r="G9" s="8">
        <v>8948150</v>
      </c>
      <c r="H9" s="8">
        <v>9758021</v>
      </c>
      <c r="I9" s="8">
        <v>9272739</v>
      </c>
      <c r="J9" s="8">
        <v>27978910</v>
      </c>
      <c r="K9" s="8">
        <v>9949246</v>
      </c>
      <c r="L9" s="8">
        <v>10800434</v>
      </c>
      <c r="M9" s="8">
        <v>9345247</v>
      </c>
      <c r="N9" s="8">
        <v>30094927</v>
      </c>
      <c r="O9" s="8">
        <v>8150391</v>
      </c>
      <c r="P9" s="8">
        <v>9677179</v>
      </c>
      <c r="Q9" s="8">
        <v>8982340</v>
      </c>
      <c r="R9" s="8">
        <v>26809910</v>
      </c>
      <c r="S9" s="8">
        <v>8971724</v>
      </c>
      <c r="T9" s="8">
        <v>11418240</v>
      </c>
      <c r="U9" s="8">
        <v>12558878</v>
      </c>
      <c r="V9" s="8">
        <v>32948842</v>
      </c>
      <c r="W9" s="8">
        <v>117832589</v>
      </c>
      <c r="X9" s="8">
        <v>117168765</v>
      </c>
      <c r="Y9" s="8">
        <v>663824</v>
      </c>
      <c r="Z9" s="2">
        <v>0.57</v>
      </c>
      <c r="AA9" s="6">
        <v>117120969</v>
      </c>
    </row>
    <row r="10" spans="1:27" ht="13.5">
      <c r="A10" s="25" t="s">
        <v>37</v>
      </c>
      <c r="B10" s="24"/>
      <c r="C10" s="6">
        <v>63831576</v>
      </c>
      <c r="D10" s="6">
        <v>0</v>
      </c>
      <c r="E10" s="7">
        <v>70513514</v>
      </c>
      <c r="F10" s="26">
        <v>69795719</v>
      </c>
      <c r="G10" s="26">
        <v>6010660</v>
      </c>
      <c r="H10" s="26">
        <v>5631387</v>
      </c>
      <c r="I10" s="26">
        <v>5984201</v>
      </c>
      <c r="J10" s="26">
        <v>17626248</v>
      </c>
      <c r="K10" s="26">
        <v>6074812</v>
      </c>
      <c r="L10" s="26">
        <v>5994522</v>
      </c>
      <c r="M10" s="26">
        <v>5911133</v>
      </c>
      <c r="N10" s="26">
        <v>17980467</v>
      </c>
      <c r="O10" s="26">
        <v>6019308</v>
      </c>
      <c r="P10" s="26">
        <v>6067171</v>
      </c>
      <c r="Q10" s="26">
        <v>6063543</v>
      </c>
      <c r="R10" s="26">
        <v>18150022</v>
      </c>
      <c r="S10" s="26">
        <v>6112389</v>
      </c>
      <c r="T10" s="26">
        <v>6074608</v>
      </c>
      <c r="U10" s="26">
        <v>9262175</v>
      </c>
      <c r="V10" s="26">
        <v>21449172</v>
      </c>
      <c r="W10" s="26">
        <v>75205909</v>
      </c>
      <c r="X10" s="26">
        <v>70513518</v>
      </c>
      <c r="Y10" s="26">
        <v>4692391</v>
      </c>
      <c r="Z10" s="27">
        <v>6.65</v>
      </c>
      <c r="AA10" s="28">
        <v>69795719</v>
      </c>
    </row>
    <row r="11" spans="1:27" ht="13.5">
      <c r="A11" s="25" t="s">
        <v>38</v>
      </c>
      <c r="B11" s="29"/>
      <c r="C11" s="6">
        <v>359105</v>
      </c>
      <c r="D11" s="6">
        <v>0</v>
      </c>
      <c r="E11" s="7">
        <v>3000000</v>
      </c>
      <c r="F11" s="8">
        <v>390389</v>
      </c>
      <c r="G11" s="8">
        <v>7429</v>
      </c>
      <c r="H11" s="8">
        <v>48619</v>
      </c>
      <c r="I11" s="8">
        <v>10609</v>
      </c>
      <c r="J11" s="8">
        <v>66657</v>
      </c>
      <c r="K11" s="8">
        <v>171258</v>
      </c>
      <c r="L11" s="8">
        <v>87431</v>
      </c>
      <c r="M11" s="8">
        <v>39241</v>
      </c>
      <c r="N11" s="8">
        <v>297930</v>
      </c>
      <c r="O11" s="8">
        <v>8657</v>
      </c>
      <c r="P11" s="8">
        <v>20754</v>
      </c>
      <c r="Q11" s="8">
        <v>63608</v>
      </c>
      <c r="R11" s="8">
        <v>93019</v>
      </c>
      <c r="S11" s="8">
        <v>16002</v>
      </c>
      <c r="T11" s="8">
        <v>38801</v>
      </c>
      <c r="U11" s="8">
        <v>-4291</v>
      </c>
      <c r="V11" s="8">
        <v>50512</v>
      </c>
      <c r="W11" s="8">
        <v>508118</v>
      </c>
      <c r="X11" s="8">
        <v>3000004</v>
      </c>
      <c r="Y11" s="8">
        <v>-2491886</v>
      </c>
      <c r="Z11" s="2">
        <v>-83.06</v>
      </c>
      <c r="AA11" s="6">
        <v>390389</v>
      </c>
    </row>
    <row r="12" spans="1:27" ht="13.5">
      <c r="A12" s="25" t="s">
        <v>39</v>
      </c>
      <c r="B12" s="29"/>
      <c r="C12" s="6">
        <v>10363914</v>
      </c>
      <c r="D12" s="6">
        <v>0</v>
      </c>
      <c r="E12" s="7">
        <v>10865443</v>
      </c>
      <c r="F12" s="8">
        <v>10865443</v>
      </c>
      <c r="G12" s="8">
        <v>858966</v>
      </c>
      <c r="H12" s="8">
        <v>805451</v>
      </c>
      <c r="I12" s="8">
        <v>967847</v>
      </c>
      <c r="J12" s="8">
        <v>2632264</v>
      </c>
      <c r="K12" s="8">
        <v>1044104</v>
      </c>
      <c r="L12" s="8">
        <v>986780</v>
      </c>
      <c r="M12" s="8">
        <v>950530</v>
      </c>
      <c r="N12" s="8">
        <v>2981414</v>
      </c>
      <c r="O12" s="8">
        <v>924074</v>
      </c>
      <c r="P12" s="8">
        <v>901214</v>
      </c>
      <c r="Q12" s="8">
        <v>930851</v>
      </c>
      <c r="R12" s="8">
        <v>2756139</v>
      </c>
      <c r="S12" s="8">
        <v>929751</v>
      </c>
      <c r="T12" s="8">
        <v>879555</v>
      </c>
      <c r="U12" s="8">
        <v>1093071</v>
      </c>
      <c r="V12" s="8">
        <v>2902377</v>
      </c>
      <c r="W12" s="8">
        <v>11272194</v>
      </c>
      <c r="X12" s="8">
        <v>10865447</v>
      </c>
      <c r="Y12" s="8">
        <v>406747</v>
      </c>
      <c r="Z12" s="2">
        <v>3.74</v>
      </c>
      <c r="AA12" s="6">
        <v>10865443</v>
      </c>
    </row>
    <row r="13" spans="1:27" ht="13.5">
      <c r="A13" s="23" t="s">
        <v>40</v>
      </c>
      <c r="B13" s="29"/>
      <c r="C13" s="6">
        <v>2196121</v>
      </c>
      <c r="D13" s="6">
        <v>0</v>
      </c>
      <c r="E13" s="7">
        <v>1542479</v>
      </c>
      <c r="F13" s="8">
        <v>1542479</v>
      </c>
      <c r="G13" s="8">
        <v>0</v>
      </c>
      <c r="H13" s="8">
        <v>38650</v>
      </c>
      <c r="I13" s="8">
        <v>88558</v>
      </c>
      <c r="J13" s="8">
        <v>127208</v>
      </c>
      <c r="K13" s="8">
        <v>133149</v>
      </c>
      <c r="L13" s="8">
        <v>33508</v>
      </c>
      <c r="M13" s="8">
        <v>28339</v>
      </c>
      <c r="N13" s="8">
        <v>194996</v>
      </c>
      <c r="O13" s="8">
        <v>141040</v>
      </c>
      <c r="P13" s="8">
        <v>99135</v>
      </c>
      <c r="Q13" s="8">
        <v>92127</v>
      </c>
      <c r="R13" s="8">
        <v>332302</v>
      </c>
      <c r="S13" s="8">
        <v>34821</v>
      </c>
      <c r="T13" s="8">
        <v>162526</v>
      </c>
      <c r="U13" s="8">
        <v>645922</v>
      </c>
      <c r="V13" s="8">
        <v>843269</v>
      </c>
      <c r="W13" s="8">
        <v>1497775</v>
      </c>
      <c r="X13" s="8">
        <v>1542480</v>
      </c>
      <c r="Y13" s="8">
        <v>-44705</v>
      </c>
      <c r="Z13" s="2">
        <v>-2.9</v>
      </c>
      <c r="AA13" s="6">
        <v>1542479</v>
      </c>
    </row>
    <row r="14" spans="1:27" ht="13.5">
      <c r="A14" s="23" t="s">
        <v>41</v>
      </c>
      <c r="B14" s="29"/>
      <c r="C14" s="6">
        <v>51237234</v>
      </c>
      <c r="D14" s="6">
        <v>0</v>
      </c>
      <c r="E14" s="7">
        <v>0</v>
      </c>
      <c r="F14" s="8">
        <v>48814505</v>
      </c>
      <c r="G14" s="8">
        <v>5898015</v>
      </c>
      <c r="H14" s="8">
        <v>5365296</v>
      </c>
      <c r="I14" s="8">
        <v>5566545</v>
      </c>
      <c r="J14" s="8">
        <v>16829856</v>
      </c>
      <c r="K14" s="8">
        <v>5860715</v>
      </c>
      <c r="L14" s="8">
        <v>5984428</v>
      </c>
      <c r="M14" s="8">
        <v>6101713</v>
      </c>
      <c r="N14" s="8">
        <v>17946856</v>
      </c>
      <c r="O14" s="8">
        <v>6374223</v>
      </c>
      <c r="P14" s="8">
        <v>6524950</v>
      </c>
      <c r="Q14" s="8">
        <v>4134119</v>
      </c>
      <c r="R14" s="8">
        <v>17033292</v>
      </c>
      <c r="S14" s="8">
        <v>7231423</v>
      </c>
      <c r="T14" s="8">
        <v>7320076</v>
      </c>
      <c r="U14" s="8">
        <v>14264949</v>
      </c>
      <c r="V14" s="8">
        <v>28816448</v>
      </c>
      <c r="W14" s="8">
        <v>80626452</v>
      </c>
      <c r="X14" s="8">
        <v>48814500</v>
      </c>
      <c r="Y14" s="8">
        <v>31811952</v>
      </c>
      <c r="Z14" s="2">
        <v>65.17</v>
      </c>
      <c r="AA14" s="6">
        <v>48814505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3150968</v>
      </c>
      <c r="D16" s="6">
        <v>0</v>
      </c>
      <c r="E16" s="7">
        <v>4385251</v>
      </c>
      <c r="F16" s="8">
        <v>5044608</v>
      </c>
      <c r="G16" s="8">
        <v>182396</v>
      </c>
      <c r="H16" s="8">
        <v>379638</v>
      </c>
      <c r="I16" s="8">
        <v>154200</v>
      </c>
      <c r="J16" s="8">
        <v>716234</v>
      </c>
      <c r="K16" s="8">
        <v>277309</v>
      </c>
      <c r="L16" s="8">
        <v>118319</v>
      </c>
      <c r="M16" s="8">
        <v>47583</v>
      </c>
      <c r="N16" s="8">
        <v>443211</v>
      </c>
      <c r="O16" s="8">
        <v>199275</v>
      </c>
      <c r="P16" s="8">
        <v>133753</v>
      </c>
      <c r="Q16" s="8">
        <v>501615</v>
      </c>
      <c r="R16" s="8">
        <v>834643</v>
      </c>
      <c r="S16" s="8">
        <v>162884</v>
      </c>
      <c r="T16" s="8">
        <v>1861942</v>
      </c>
      <c r="U16" s="8">
        <v>419448</v>
      </c>
      <c r="V16" s="8">
        <v>2444274</v>
      </c>
      <c r="W16" s="8">
        <v>4438362</v>
      </c>
      <c r="X16" s="8">
        <v>4385251</v>
      </c>
      <c r="Y16" s="8">
        <v>53111</v>
      </c>
      <c r="Z16" s="2">
        <v>1.21</v>
      </c>
      <c r="AA16" s="6">
        <v>5044608</v>
      </c>
    </row>
    <row r="17" spans="1:27" ht="13.5">
      <c r="A17" s="23" t="s">
        <v>44</v>
      </c>
      <c r="B17" s="29"/>
      <c r="C17" s="6">
        <v>2424131</v>
      </c>
      <c r="D17" s="6">
        <v>0</v>
      </c>
      <c r="E17" s="7">
        <v>2417685</v>
      </c>
      <c r="F17" s="8">
        <v>2417685</v>
      </c>
      <c r="G17" s="8">
        <v>68767</v>
      </c>
      <c r="H17" s="8">
        <v>324981</v>
      </c>
      <c r="I17" s="8">
        <v>153323</v>
      </c>
      <c r="J17" s="8">
        <v>547071</v>
      </c>
      <c r="K17" s="8">
        <v>288017</v>
      </c>
      <c r="L17" s="8">
        <v>110542</v>
      </c>
      <c r="M17" s="8">
        <v>9797</v>
      </c>
      <c r="N17" s="8">
        <v>408356</v>
      </c>
      <c r="O17" s="8">
        <v>421551</v>
      </c>
      <c r="P17" s="8">
        <v>173389</v>
      </c>
      <c r="Q17" s="8">
        <v>327671</v>
      </c>
      <c r="R17" s="8">
        <v>922611</v>
      </c>
      <c r="S17" s="8">
        <v>141298</v>
      </c>
      <c r="T17" s="8">
        <v>246259</v>
      </c>
      <c r="U17" s="8">
        <v>238568</v>
      </c>
      <c r="V17" s="8">
        <v>626125</v>
      </c>
      <c r="W17" s="8">
        <v>2504163</v>
      </c>
      <c r="X17" s="8">
        <v>2417688</v>
      </c>
      <c r="Y17" s="8">
        <v>86475</v>
      </c>
      <c r="Z17" s="2">
        <v>3.58</v>
      </c>
      <c r="AA17" s="6">
        <v>2417685</v>
      </c>
    </row>
    <row r="18" spans="1:27" ht="13.5">
      <c r="A18" s="25" t="s">
        <v>45</v>
      </c>
      <c r="B18" s="24"/>
      <c r="C18" s="6">
        <v>19482136</v>
      </c>
      <c r="D18" s="6">
        <v>0</v>
      </c>
      <c r="E18" s="7">
        <v>22480782</v>
      </c>
      <c r="F18" s="8">
        <v>22480782</v>
      </c>
      <c r="G18" s="8">
        <v>147669</v>
      </c>
      <c r="H18" s="8">
        <v>2135824</v>
      </c>
      <c r="I18" s="8">
        <v>3330458</v>
      </c>
      <c r="J18" s="8">
        <v>5613951</v>
      </c>
      <c r="K18" s="8">
        <v>484377</v>
      </c>
      <c r="L18" s="8">
        <v>157663</v>
      </c>
      <c r="M18" s="8">
        <v>-107098</v>
      </c>
      <c r="N18" s="8">
        <v>534942</v>
      </c>
      <c r="O18" s="8">
        <v>880763</v>
      </c>
      <c r="P18" s="8">
        <v>4413651</v>
      </c>
      <c r="Q18" s="8">
        <v>570635</v>
      </c>
      <c r="R18" s="8">
        <v>5865049</v>
      </c>
      <c r="S18" s="8">
        <v>3159005</v>
      </c>
      <c r="T18" s="8">
        <v>433678</v>
      </c>
      <c r="U18" s="8">
        <v>3331062</v>
      </c>
      <c r="V18" s="8">
        <v>6923745</v>
      </c>
      <c r="W18" s="8">
        <v>18937687</v>
      </c>
      <c r="X18" s="8">
        <v>22480788</v>
      </c>
      <c r="Y18" s="8">
        <v>-3543101</v>
      </c>
      <c r="Z18" s="2">
        <v>-15.76</v>
      </c>
      <c r="AA18" s="6">
        <v>22480782</v>
      </c>
    </row>
    <row r="19" spans="1:27" ht="13.5">
      <c r="A19" s="23" t="s">
        <v>46</v>
      </c>
      <c r="B19" s="29"/>
      <c r="C19" s="6">
        <v>187802347</v>
      </c>
      <c r="D19" s="6">
        <v>0</v>
      </c>
      <c r="E19" s="7">
        <v>219579424</v>
      </c>
      <c r="F19" s="8">
        <v>211767000</v>
      </c>
      <c r="G19" s="8">
        <v>72735000</v>
      </c>
      <c r="H19" s="8">
        <v>0</v>
      </c>
      <c r="I19" s="8">
        <v>0</v>
      </c>
      <c r="J19" s="8">
        <v>72735000</v>
      </c>
      <c r="K19" s="8">
        <v>0</v>
      </c>
      <c r="L19" s="8">
        <v>0</v>
      </c>
      <c r="M19" s="8">
        <v>50874060</v>
      </c>
      <c r="N19" s="8">
        <v>50874060</v>
      </c>
      <c r="O19" s="8">
        <v>1237500</v>
      </c>
      <c r="P19" s="8">
        <v>0</v>
      </c>
      <c r="Q19" s="8">
        <v>696900</v>
      </c>
      <c r="R19" s="8">
        <v>1934400</v>
      </c>
      <c r="S19" s="8">
        <v>368773</v>
      </c>
      <c r="T19" s="8">
        <v>1400</v>
      </c>
      <c r="U19" s="8">
        <v>67677789</v>
      </c>
      <c r="V19" s="8">
        <v>68047962</v>
      </c>
      <c r="W19" s="8">
        <v>193591422</v>
      </c>
      <c r="X19" s="8">
        <v>219579427</v>
      </c>
      <c r="Y19" s="8">
        <v>-25988005</v>
      </c>
      <c r="Z19" s="2">
        <v>-11.84</v>
      </c>
      <c r="AA19" s="6">
        <v>211767000</v>
      </c>
    </row>
    <row r="20" spans="1:27" ht="13.5">
      <c r="A20" s="23" t="s">
        <v>47</v>
      </c>
      <c r="B20" s="29"/>
      <c r="C20" s="6">
        <v>10087373</v>
      </c>
      <c r="D20" s="6">
        <v>0</v>
      </c>
      <c r="E20" s="7">
        <v>57327244</v>
      </c>
      <c r="F20" s="26">
        <v>10519697</v>
      </c>
      <c r="G20" s="26">
        <v>1376880</v>
      </c>
      <c r="H20" s="26">
        <v>568785</v>
      </c>
      <c r="I20" s="26">
        <v>3535336</v>
      </c>
      <c r="J20" s="26">
        <v>5481001</v>
      </c>
      <c r="K20" s="26">
        <v>1017748</v>
      </c>
      <c r="L20" s="26">
        <v>4196635</v>
      </c>
      <c r="M20" s="26">
        <v>706298</v>
      </c>
      <c r="N20" s="26">
        <v>5920681</v>
      </c>
      <c r="O20" s="26">
        <v>1298098</v>
      </c>
      <c r="P20" s="26">
        <v>7152</v>
      </c>
      <c r="Q20" s="26">
        <v>1160597</v>
      </c>
      <c r="R20" s="26">
        <v>2465847</v>
      </c>
      <c r="S20" s="26">
        <v>12162</v>
      </c>
      <c r="T20" s="26">
        <v>10310025</v>
      </c>
      <c r="U20" s="26">
        <v>-7081366</v>
      </c>
      <c r="V20" s="26">
        <v>3240821</v>
      </c>
      <c r="W20" s="26">
        <v>17108350</v>
      </c>
      <c r="X20" s="26">
        <v>8512285</v>
      </c>
      <c r="Y20" s="26">
        <v>8596065</v>
      </c>
      <c r="Z20" s="27">
        <v>100.98</v>
      </c>
      <c r="AA20" s="28">
        <v>10519697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1660797569</v>
      </c>
      <c r="D22" s="33">
        <f>SUM(D5:D21)</f>
        <v>0</v>
      </c>
      <c r="E22" s="34">
        <f t="shared" si="0"/>
        <v>1921544589</v>
      </c>
      <c r="F22" s="35">
        <f t="shared" si="0"/>
        <v>1887658995</v>
      </c>
      <c r="G22" s="35">
        <f t="shared" si="0"/>
        <v>211493661</v>
      </c>
      <c r="H22" s="35">
        <f t="shared" si="0"/>
        <v>171466882</v>
      </c>
      <c r="I22" s="35">
        <f t="shared" si="0"/>
        <v>103495544</v>
      </c>
      <c r="J22" s="35">
        <f t="shared" si="0"/>
        <v>486456087</v>
      </c>
      <c r="K22" s="35">
        <f t="shared" si="0"/>
        <v>136090505</v>
      </c>
      <c r="L22" s="35">
        <f t="shared" si="0"/>
        <v>139305329</v>
      </c>
      <c r="M22" s="35">
        <f t="shared" si="0"/>
        <v>180960393</v>
      </c>
      <c r="N22" s="35">
        <f t="shared" si="0"/>
        <v>456356227</v>
      </c>
      <c r="O22" s="35">
        <f t="shared" si="0"/>
        <v>133133326</v>
      </c>
      <c r="P22" s="35">
        <f t="shared" si="0"/>
        <v>126749478</v>
      </c>
      <c r="Q22" s="35">
        <f t="shared" si="0"/>
        <v>130200487</v>
      </c>
      <c r="R22" s="35">
        <f t="shared" si="0"/>
        <v>390083291</v>
      </c>
      <c r="S22" s="35">
        <f t="shared" si="0"/>
        <v>136609434</v>
      </c>
      <c r="T22" s="35">
        <f t="shared" si="0"/>
        <v>153047869</v>
      </c>
      <c r="U22" s="35">
        <f t="shared" si="0"/>
        <v>250700022</v>
      </c>
      <c r="V22" s="35">
        <f t="shared" si="0"/>
        <v>540357325</v>
      </c>
      <c r="W22" s="35">
        <f t="shared" si="0"/>
        <v>1873252930</v>
      </c>
      <c r="X22" s="35">
        <f t="shared" si="0"/>
        <v>1921542956</v>
      </c>
      <c r="Y22" s="35">
        <f t="shared" si="0"/>
        <v>-48290026</v>
      </c>
      <c r="Z22" s="36">
        <f>+IF(X22&lt;&gt;0,+(Y22/X22)*100,0)</f>
        <v>-2.51308594737447</v>
      </c>
      <c r="AA22" s="33">
        <f>SUM(AA5:AA21)</f>
        <v>1887658995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378502178</v>
      </c>
      <c r="D25" s="6">
        <v>0</v>
      </c>
      <c r="E25" s="7">
        <v>485267647</v>
      </c>
      <c r="F25" s="8">
        <v>473289010</v>
      </c>
      <c r="G25" s="8">
        <v>35435464</v>
      </c>
      <c r="H25" s="8">
        <v>35998888</v>
      </c>
      <c r="I25" s="8">
        <v>39547961</v>
      </c>
      <c r="J25" s="8">
        <v>110982313</v>
      </c>
      <c r="K25" s="8">
        <v>34229093</v>
      </c>
      <c r="L25" s="8">
        <v>40488861</v>
      </c>
      <c r="M25" s="8">
        <v>39885901</v>
      </c>
      <c r="N25" s="8">
        <v>114603855</v>
      </c>
      <c r="O25" s="8">
        <v>39514065</v>
      </c>
      <c r="P25" s="8">
        <v>38375003</v>
      </c>
      <c r="Q25" s="8">
        <v>42992527</v>
      </c>
      <c r="R25" s="8">
        <v>120881595</v>
      </c>
      <c r="S25" s="8">
        <v>39060324</v>
      </c>
      <c r="T25" s="8">
        <v>40142609</v>
      </c>
      <c r="U25" s="8">
        <v>39996025</v>
      </c>
      <c r="V25" s="8">
        <v>119198958</v>
      </c>
      <c r="W25" s="8">
        <v>465666721</v>
      </c>
      <c r="X25" s="8">
        <v>485267647</v>
      </c>
      <c r="Y25" s="8">
        <v>-19600926</v>
      </c>
      <c r="Z25" s="2">
        <v>-4.04</v>
      </c>
      <c r="AA25" s="6">
        <v>473289010</v>
      </c>
    </row>
    <row r="26" spans="1:27" ht="13.5">
      <c r="A26" s="25" t="s">
        <v>52</v>
      </c>
      <c r="B26" s="24"/>
      <c r="C26" s="6">
        <v>18987974</v>
      </c>
      <c r="D26" s="6">
        <v>0</v>
      </c>
      <c r="E26" s="7">
        <v>19143536</v>
      </c>
      <c r="F26" s="8">
        <v>19381157</v>
      </c>
      <c r="G26" s="8">
        <v>1576191</v>
      </c>
      <c r="H26" s="8">
        <v>1574525</v>
      </c>
      <c r="I26" s="8">
        <v>1574525</v>
      </c>
      <c r="J26" s="8">
        <v>4725241</v>
      </c>
      <c r="K26" s="8">
        <v>1575965</v>
      </c>
      <c r="L26" s="8">
        <v>1575695</v>
      </c>
      <c r="M26" s="8">
        <v>1575695</v>
      </c>
      <c r="N26" s="8">
        <v>4727355</v>
      </c>
      <c r="O26" s="8">
        <v>1573578</v>
      </c>
      <c r="P26" s="8">
        <v>1573064</v>
      </c>
      <c r="Q26" s="8">
        <v>1573064</v>
      </c>
      <c r="R26" s="8">
        <v>4719706</v>
      </c>
      <c r="S26" s="8">
        <v>2564579</v>
      </c>
      <c r="T26" s="8">
        <v>1679159</v>
      </c>
      <c r="U26" s="8">
        <v>1669993</v>
      </c>
      <c r="V26" s="8">
        <v>5913731</v>
      </c>
      <c r="W26" s="8">
        <v>20086033</v>
      </c>
      <c r="X26" s="8">
        <v>19143540</v>
      </c>
      <c r="Y26" s="8">
        <v>942493</v>
      </c>
      <c r="Z26" s="2">
        <v>4.92</v>
      </c>
      <c r="AA26" s="6">
        <v>19381157</v>
      </c>
    </row>
    <row r="27" spans="1:27" ht="13.5">
      <c r="A27" s="25" t="s">
        <v>53</v>
      </c>
      <c r="B27" s="24"/>
      <c r="C27" s="6">
        <v>115843379</v>
      </c>
      <c r="D27" s="6">
        <v>0</v>
      </c>
      <c r="E27" s="7">
        <v>213520030</v>
      </c>
      <c r="F27" s="8">
        <v>137427648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213520034</v>
      </c>
      <c r="Y27" s="8">
        <v>-213520034</v>
      </c>
      <c r="Z27" s="2">
        <v>-100</v>
      </c>
      <c r="AA27" s="6">
        <v>137427648</v>
      </c>
    </row>
    <row r="28" spans="1:27" ht="13.5">
      <c r="A28" s="25" t="s">
        <v>54</v>
      </c>
      <c r="B28" s="24"/>
      <c r="C28" s="6">
        <v>127549467</v>
      </c>
      <c r="D28" s="6">
        <v>0</v>
      </c>
      <c r="E28" s="7">
        <v>165000000</v>
      </c>
      <c r="F28" s="8">
        <v>165000000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165000000</v>
      </c>
      <c r="Y28" s="8">
        <v>-165000000</v>
      </c>
      <c r="Z28" s="2">
        <v>-100</v>
      </c>
      <c r="AA28" s="6">
        <v>165000000</v>
      </c>
    </row>
    <row r="29" spans="1:27" ht="13.5">
      <c r="A29" s="25" t="s">
        <v>55</v>
      </c>
      <c r="B29" s="24"/>
      <c r="C29" s="6">
        <v>15332301</v>
      </c>
      <c r="D29" s="6">
        <v>0</v>
      </c>
      <c r="E29" s="7">
        <v>12919926</v>
      </c>
      <c r="F29" s="8">
        <v>16130161</v>
      </c>
      <c r="G29" s="8">
        <v>0</v>
      </c>
      <c r="H29" s="8">
        <v>0</v>
      </c>
      <c r="I29" s="8">
        <v>282598</v>
      </c>
      <c r="J29" s="8">
        <v>282598</v>
      </c>
      <c r="K29" s="8">
        <v>0</v>
      </c>
      <c r="L29" s="8">
        <v>0</v>
      </c>
      <c r="M29" s="8">
        <v>7919430</v>
      </c>
      <c r="N29" s="8">
        <v>7919430</v>
      </c>
      <c r="O29" s="8">
        <v>210276</v>
      </c>
      <c r="P29" s="8">
        <v>0</v>
      </c>
      <c r="Q29" s="8">
        <v>253034</v>
      </c>
      <c r="R29" s="8">
        <v>463310</v>
      </c>
      <c r="S29" s="8">
        <v>0</v>
      </c>
      <c r="T29" s="8">
        <v>0</v>
      </c>
      <c r="U29" s="8">
        <v>7467229</v>
      </c>
      <c r="V29" s="8">
        <v>7467229</v>
      </c>
      <c r="W29" s="8">
        <v>16132567</v>
      </c>
      <c r="X29" s="8">
        <v>12919925</v>
      </c>
      <c r="Y29" s="8">
        <v>3212642</v>
      </c>
      <c r="Z29" s="2">
        <v>24.87</v>
      </c>
      <c r="AA29" s="6">
        <v>16130161</v>
      </c>
    </row>
    <row r="30" spans="1:27" ht="13.5">
      <c r="A30" s="25" t="s">
        <v>56</v>
      </c>
      <c r="B30" s="24"/>
      <c r="C30" s="6">
        <v>719281041</v>
      </c>
      <c r="D30" s="6">
        <v>0</v>
      </c>
      <c r="E30" s="7">
        <v>738297072</v>
      </c>
      <c r="F30" s="8">
        <v>714289222</v>
      </c>
      <c r="G30" s="8">
        <v>31941093</v>
      </c>
      <c r="H30" s="8">
        <v>56956500</v>
      </c>
      <c r="I30" s="8">
        <v>57653943</v>
      </c>
      <c r="J30" s="8">
        <v>146551536</v>
      </c>
      <c r="K30" s="8">
        <v>27382704</v>
      </c>
      <c r="L30" s="8">
        <v>31692026</v>
      </c>
      <c r="M30" s="8">
        <v>29314613</v>
      </c>
      <c r="N30" s="8">
        <v>88389343</v>
      </c>
      <c r="O30" s="8">
        <v>52323326</v>
      </c>
      <c r="P30" s="8">
        <v>58065171</v>
      </c>
      <c r="Q30" s="8">
        <v>30958167</v>
      </c>
      <c r="R30" s="8">
        <v>141346664</v>
      </c>
      <c r="S30" s="8">
        <v>34503686</v>
      </c>
      <c r="T30" s="8">
        <v>58423700</v>
      </c>
      <c r="U30" s="8">
        <v>184610398</v>
      </c>
      <c r="V30" s="8">
        <v>277537784</v>
      </c>
      <c r="W30" s="8">
        <v>653825327</v>
      </c>
      <c r="X30" s="8">
        <v>738297072</v>
      </c>
      <c r="Y30" s="8">
        <v>-84471745</v>
      </c>
      <c r="Z30" s="2">
        <v>-11.44</v>
      </c>
      <c r="AA30" s="6">
        <v>714289222</v>
      </c>
    </row>
    <row r="31" spans="1:27" ht="13.5">
      <c r="A31" s="25" t="s">
        <v>57</v>
      </c>
      <c r="B31" s="24"/>
      <c r="C31" s="6">
        <v>95047845</v>
      </c>
      <c r="D31" s="6">
        <v>0</v>
      </c>
      <c r="E31" s="7">
        <v>85918816</v>
      </c>
      <c r="F31" s="8">
        <v>107781035</v>
      </c>
      <c r="G31" s="8">
        <v>6427725</v>
      </c>
      <c r="H31" s="8">
        <v>8749099</v>
      </c>
      <c r="I31" s="8">
        <v>10918950</v>
      </c>
      <c r="J31" s="8">
        <v>26095774</v>
      </c>
      <c r="K31" s="8">
        <v>10609587</v>
      </c>
      <c r="L31" s="8">
        <v>10763713</v>
      </c>
      <c r="M31" s="8">
        <v>7330947</v>
      </c>
      <c r="N31" s="8">
        <v>28704247</v>
      </c>
      <c r="O31" s="8">
        <v>7160800</v>
      </c>
      <c r="P31" s="8">
        <v>9058662</v>
      </c>
      <c r="Q31" s="8">
        <v>7098563</v>
      </c>
      <c r="R31" s="8">
        <v>23318025</v>
      </c>
      <c r="S31" s="8">
        <v>8168588</v>
      </c>
      <c r="T31" s="8">
        <v>8286863</v>
      </c>
      <c r="U31" s="8">
        <v>7374196</v>
      </c>
      <c r="V31" s="8">
        <v>23829647</v>
      </c>
      <c r="W31" s="8">
        <v>101947693</v>
      </c>
      <c r="X31" s="8">
        <v>85917816</v>
      </c>
      <c r="Y31" s="8">
        <v>16029877</v>
      </c>
      <c r="Z31" s="2">
        <v>18.66</v>
      </c>
      <c r="AA31" s="6">
        <v>107781035</v>
      </c>
    </row>
    <row r="32" spans="1:27" ht="13.5">
      <c r="A32" s="25" t="s">
        <v>58</v>
      </c>
      <c r="B32" s="24"/>
      <c r="C32" s="6">
        <v>39986203</v>
      </c>
      <c r="D32" s="6">
        <v>0</v>
      </c>
      <c r="E32" s="7">
        <v>17104938</v>
      </c>
      <c r="F32" s="8">
        <v>83571994</v>
      </c>
      <c r="G32" s="8">
        <v>4764405</v>
      </c>
      <c r="H32" s="8">
        <v>5034008</v>
      </c>
      <c r="I32" s="8">
        <v>5157541</v>
      </c>
      <c r="J32" s="8">
        <v>14955954</v>
      </c>
      <c r="K32" s="8">
        <v>10797348</v>
      </c>
      <c r="L32" s="8">
        <v>13146436</v>
      </c>
      <c r="M32" s="8">
        <v>13312075</v>
      </c>
      <c r="N32" s="8">
        <v>37255859</v>
      </c>
      <c r="O32" s="8">
        <v>5122896</v>
      </c>
      <c r="P32" s="8">
        <v>3747306</v>
      </c>
      <c r="Q32" s="8">
        <v>6138763</v>
      </c>
      <c r="R32" s="8">
        <v>15008965</v>
      </c>
      <c r="S32" s="8">
        <v>4926244</v>
      </c>
      <c r="T32" s="8">
        <v>3505866</v>
      </c>
      <c r="U32" s="8">
        <v>4808018</v>
      </c>
      <c r="V32" s="8">
        <v>13240128</v>
      </c>
      <c r="W32" s="8">
        <v>80460906</v>
      </c>
      <c r="X32" s="8">
        <v>17104937</v>
      </c>
      <c r="Y32" s="8">
        <v>63355969</v>
      </c>
      <c r="Z32" s="2">
        <v>370.4</v>
      </c>
      <c r="AA32" s="6">
        <v>83571994</v>
      </c>
    </row>
    <row r="33" spans="1:27" ht="13.5">
      <c r="A33" s="25" t="s">
        <v>59</v>
      </c>
      <c r="B33" s="24"/>
      <c r="C33" s="6">
        <v>16145061</v>
      </c>
      <c r="D33" s="6">
        <v>0</v>
      </c>
      <c r="E33" s="7">
        <v>34547552</v>
      </c>
      <c r="F33" s="8">
        <v>21857748</v>
      </c>
      <c r="G33" s="8">
        <v>1643095</v>
      </c>
      <c r="H33" s="8">
        <v>1900906</v>
      </c>
      <c r="I33" s="8">
        <v>1856697</v>
      </c>
      <c r="J33" s="8">
        <v>5400698</v>
      </c>
      <c r="K33" s="8">
        <v>1840637</v>
      </c>
      <c r="L33" s="8">
        <v>1643086</v>
      </c>
      <c r="M33" s="8">
        <v>2338113</v>
      </c>
      <c r="N33" s="8">
        <v>5821836</v>
      </c>
      <c r="O33" s="8">
        <v>1639467</v>
      </c>
      <c r="P33" s="8">
        <v>1682340</v>
      </c>
      <c r="Q33" s="8">
        <v>2176744</v>
      </c>
      <c r="R33" s="8">
        <v>5498551</v>
      </c>
      <c r="S33" s="8">
        <v>1813916</v>
      </c>
      <c r="T33" s="8">
        <v>1648729</v>
      </c>
      <c r="U33" s="8">
        <v>3375610</v>
      </c>
      <c r="V33" s="8">
        <v>6838255</v>
      </c>
      <c r="W33" s="8">
        <v>23559340</v>
      </c>
      <c r="X33" s="8">
        <v>34547556</v>
      </c>
      <c r="Y33" s="8">
        <v>-10988216</v>
      </c>
      <c r="Z33" s="2">
        <v>-31.81</v>
      </c>
      <c r="AA33" s="6">
        <v>21857748</v>
      </c>
    </row>
    <row r="34" spans="1:27" ht="13.5">
      <c r="A34" s="25" t="s">
        <v>60</v>
      </c>
      <c r="B34" s="24"/>
      <c r="C34" s="6">
        <v>218993618</v>
      </c>
      <c r="D34" s="6">
        <v>0</v>
      </c>
      <c r="E34" s="7">
        <v>149824877</v>
      </c>
      <c r="F34" s="8">
        <v>156710134</v>
      </c>
      <c r="G34" s="8">
        <v>8294727</v>
      </c>
      <c r="H34" s="8">
        <v>17289513</v>
      </c>
      <c r="I34" s="8">
        <v>16758374</v>
      </c>
      <c r="J34" s="8">
        <v>42342614</v>
      </c>
      <c r="K34" s="8">
        <v>13587823</v>
      </c>
      <c r="L34" s="8">
        <v>12971307</v>
      </c>
      <c r="M34" s="8">
        <v>12880470</v>
      </c>
      <c r="N34" s="8">
        <v>39439600</v>
      </c>
      <c r="O34" s="8">
        <v>8805559</v>
      </c>
      <c r="P34" s="8">
        <v>11904265</v>
      </c>
      <c r="Q34" s="8">
        <v>19795645</v>
      </c>
      <c r="R34" s="8">
        <v>40505469</v>
      </c>
      <c r="S34" s="8">
        <v>10548307</v>
      </c>
      <c r="T34" s="8">
        <v>13550847</v>
      </c>
      <c r="U34" s="8">
        <v>10077923</v>
      </c>
      <c r="V34" s="8">
        <v>34177077</v>
      </c>
      <c r="W34" s="8">
        <v>156464760</v>
      </c>
      <c r="X34" s="8">
        <v>149823989</v>
      </c>
      <c r="Y34" s="8">
        <v>6640771</v>
      </c>
      <c r="Z34" s="2">
        <v>4.43</v>
      </c>
      <c r="AA34" s="6">
        <v>156710134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1745669067</v>
      </c>
      <c r="D36" s="33">
        <f>SUM(D25:D35)</f>
        <v>0</v>
      </c>
      <c r="E36" s="34">
        <f t="shared" si="1"/>
        <v>1921544394</v>
      </c>
      <c r="F36" s="35">
        <f t="shared" si="1"/>
        <v>1895438109</v>
      </c>
      <c r="G36" s="35">
        <f t="shared" si="1"/>
        <v>90082700</v>
      </c>
      <c r="H36" s="35">
        <f t="shared" si="1"/>
        <v>127503439</v>
      </c>
      <c r="I36" s="35">
        <f t="shared" si="1"/>
        <v>133750589</v>
      </c>
      <c r="J36" s="35">
        <f t="shared" si="1"/>
        <v>351336728</v>
      </c>
      <c r="K36" s="35">
        <f t="shared" si="1"/>
        <v>100023157</v>
      </c>
      <c r="L36" s="35">
        <f t="shared" si="1"/>
        <v>112281124</v>
      </c>
      <c r="M36" s="35">
        <f t="shared" si="1"/>
        <v>114557244</v>
      </c>
      <c r="N36" s="35">
        <f t="shared" si="1"/>
        <v>326861525</v>
      </c>
      <c r="O36" s="35">
        <f t="shared" si="1"/>
        <v>116349967</v>
      </c>
      <c r="P36" s="35">
        <f t="shared" si="1"/>
        <v>124405811</v>
      </c>
      <c r="Q36" s="35">
        <f t="shared" si="1"/>
        <v>110986507</v>
      </c>
      <c r="R36" s="35">
        <f t="shared" si="1"/>
        <v>351742285</v>
      </c>
      <c r="S36" s="35">
        <f t="shared" si="1"/>
        <v>101585644</v>
      </c>
      <c r="T36" s="35">
        <f t="shared" si="1"/>
        <v>127237773</v>
      </c>
      <c r="U36" s="35">
        <f t="shared" si="1"/>
        <v>259379392</v>
      </c>
      <c r="V36" s="35">
        <f t="shared" si="1"/>
        <v>488202809</v>
      </c>
      <c r="W36" s="35">
        <f t="shared" si="1"/>
        <v>1518143347</v>
      </c>
      <c r="X36" s="35">
        <f t="shared" si="1"/>
        <v>1921542516</v>
      </c>
      <c r="Y36" s="35">
        <f t="shared" si="1"/>
        <v>-403399169</v>
      </c>
      <c r="Z36" s="36">
        <f>+IF(X36&lt;&gt;0,+(Y36/X36)*100,0)</f>
        <v>-20.993507332834888</v>
      </c>
      <c r="AA36" s="33">
        <f>SUM(AA25:AA35)</f>
        <v>1895438109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-84871498</v>
      </c>
      <c r="D38" s="46">
        <f>+D22-D36</f>
        <v>0</v>
      </c>
      <c r="E38" s="47">
        <f t="shared" si="2"/>
        <v>195</v>
      </c>
      <c r="F38" s="48">
        <f t="shared" si="2"/>
        <v>-7779114</v>
      </c>
      <c r="G38" s="48">
        <f t="shared" si="2"/>
        <v>121410961</v>
      </c>
      <c r="H38" s="48">
        <f t="shared" si="2"/>
        <v>43963443</v>
      </c>
      <c r="I38" s="48">
        <f t="shared" si="2"/>
        <v>-30255045</v>
      </c>
      <c r="J38" s="48">
        <f t="shared" si="2"/>
        <v>135119359</v>
      </c>
      <c r="K38" s="48">
        <f t="shared" si="2"/>
        <v>36067348</v>
      </c>
      <c r="L38" s="48">
        <f t="shared" si="2"/>
        <v>27024205</v>
      </c>
      <c r="M38" s="48">
        <f t="shared" si="2"/>
        <v>66403149</v>
      </c>
      <c r="N38" s="48">
        <f t="shared" si="2"/>
        <v>129494702</v>
      </c>
      <c r="O38" s="48">
        <f t="shared" si="2"/>
        <v>16783359</v>
      </c>
      <c r="P38" s="48">
        <f t="shared" si="2"/>
        <v>2343667</v>
      </c>
      <c r="Q38" s="48">
        <f t="shared" si="2"/>
        <v>19213980</v>
      </c>
      <c r="R38" s="48">
        <f t="shared" si="2"/>
        <v>38341006</v>
      </c>
      <c r="S38" s="48">
        <f t="shared" si="2"/>
        <v>35023790</v>
      </c>
      <c r="T38" s="48">
        <f t="shared" si="2"/>
        <v>25810096</v>
      </c>
      <c r="U38" s="48">
        <f t="shared" si="2"/>
        <v>-8679370</v>
      </c>
      <c r="V38" s="48">
        <f t="shared" si="2"/>
        <v>52154516</v>
      </c>
      <c r="W38" s="48">
        <f t="shared" si="2"/>
        <v>355109583</v>
      </c>
      <c r="X38" s="48">
        <f>IF(F22=F36,0,X22-X36)</f>
        <v>440</v>
      </c>
      <c r="Y38" s="48">
        <f t="shared" si="2"/>
        <v>355109143</v>
      </c>
      <c r="Z38" s="49">
        <f>+IF(X38&lt;&gt;0,+(Y38/X38)*100,0)</f>
        <v>80706623.4090909</v>
      </c>
      <c r="AA38" s="46">
        <f>+AA22-AA36</f>
        <v>-7779114</v>
      </c>
    </row>
    <row r="39" spans="1:27" ht="13.5">
      <c r="A39" s="23" t="s">
        <v>64</v>
      </c>
      <c r="B39" s="29"/>
      <c r="C39" s="6">
        <v>187249844</v>
      </c>
      <c r="D39" s="6">
        <v>0</v>
      </c>
      <c r="E39" s="7">
        <v>159915998</v>
      </c>
      <c r="F39" s="8">
        <v>165637441</v>
      </c>
      <c r="G39" s="8">
        <v>0</v>
      </c>
      <c r="H39" s="8">
        <v>1600000</v>
      </c>
      <c r="I39" s="8">
        <v>140000</v>
      </c>
      <c r="J39" s="8">
        <v>1740000</v>
      </c>
      <c r="K39" s="8">
        <v>326432</v>
      </c>
      <c r="L39" s="8">
        <v>1309200</v>
      </c>
      <c r="M39" s="8">
        <v>45000</v>
      </c>
      <c r="N39" s="8">
        <v>1680632</v>
      </c>
      <c r="O39" s="8">
        <v>-403261</v>
      </c>
      <c r="P39" s="8">
        <v>0</v>
      </c>
      <c r="Q39" s="8">
        <v>47160</v>
      </c>
      <c r="R39" s="8">
        <v>-356101</v>
      </c>
      <c r="S39" s="8">
        <v>45000</v>
      </c>
      <c r="T39" s="8">
        <v>0</v>
      </c>
      <c r="U39" s="8">
        <v>5000</v>
      </c>
      <c r="V39" s="8">
        <v>50000</v>
      </c>
      <c r="W39" s="8">
        <v>3114531</v>
      </c>
      <c r="X39" s="8">
        <v>159915998</v>
      </c>
      <c r="Y39" s="8">
        <v>-156801467</v>
      </c>
      <c r="Z39" s="2">
        <v>-98.05</v>
      </c>
      <c r="AA39" s="6">
        <v>165637441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102378346</v>
      </c>
      <c r="D42" s="55">
        <f>SUM(D38:D41)</f>
        <v>0</v>
      </c>
      <c r="E42" s="56">
        <f t="shared" si="3"/>
        <v>159916193</v>
      </c>
      <c r="F42" s="57">
        <f t="shared" si="3"/>
        <v>157858327</v>
      </c>
      <c r="G42" s="57">
        <f t="shared" si="3"/>
        <v>121410961</v>
      </c>
      <c r="H42" s="57">
        <f t="shared" si="3"/>
        <v>45563443</v>
      </c>
      <c r="I42" s="57">
        <f t="shared" si="3"/>
        <v>-30115045</v>
      </c>
      <c r="J42" s="57">
        <f t="shared" si="3"/>
        <v>136859359</v>
      </c>
      <c r="K42" s="57">
        <f t="shared" si="3"/>
        <v>36393780</v>
      </c>
      <c r="L42" s="57">
        <f t="shared" si="3"/>
        <v>28333405</v>
      </c>
      <c r="M42" s="57">
        <f t="shared" si="3"/>
        <v>66448149</v>
      </c>
      <c r="N42" s="57">
        <f t="shared" si="3"/>
        <v>131175334</v>
      </c>
      <c r="O42" s="57">
        <f t="shared" si="3"/>
        <v>16380098</v>
      </c>
      <c r="P42" s="57">
        <f t="shared" si="3"/>
        <v>2343667</v>
      </c>
      <c r="Q42" s="57">
        <f t="shared" si="3"/>
        <v>19261140</v>
      </c>
      <c r="R42" s="57">
        <f t="shared" si="3"/>
        <v>37984905</v>
      </c>
      <c r="S42" s="57">
        <f t="shared" si="3"/>
        <v>35068790</v>
      </c>
      <c r="T42" s="57">
        <f t="shared" si="3"/>
        <v>25810096</v>
      </c>
      <c r="U42" s="57">
        <f t="shared" si="3"/>
        <v>-8674370</v>
      </c>
      <c r="V42" s="57">
        <f t="shared" si="3"/>
        <v>52204516</v>
      </c>
      <c r="W42" s="57">
        <f t="shared" si="3"/>
        <v>358224114</v>
      </c>
      <c r="X42" s="57">
        <f t="shared" si="3"/>
        <v>159916438</v>
      </c>
      <c r="Y42" s="57">
        <f t="shared" si="3"/>
        <v>198307676</v>
      </c>
      <c r="Z42" s="58">
        <f>+IF(X42&lt;&gt;0,+(Y42/X42)*100,0)</f>
        <v>124.00706173808098</v>
      </c>
      <c r="AA42" s="55">
        <f>SUM(AA38:AA41)</f>
        <v>157858327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102378346</v>
      </c>
      <c r="D44" s="63">
        <f>+D42-D43</f>
        <v>0</v>
      </c>
      <c r="E44" s="64">
        <f t="shared" si="4"/>
        <v>159916193</v>
      </c>
      <c r="F44" s="65">
        <f t="shared" si="4"/>
        <v>157858327</v>
      </c>
      <c r="G44" s="65">
        <f t="shared" si="4"/>
        <v>121410961</v>
      </c>
      <c r="H44" s="65">
        <f t="shared" si="4"/>
        <v>45563443</v>
      </c>
      <c r="I44" s="65">
        <f t="shared" si="4"/>
        <v>-30115045</v>
      </c>
      <c r="J44" s="65">
        <f t="shared" si="4"/>
        <v>136859359</v>
      </c>
      <c r="K44" s="65">
        <f t="shared" si="4"/>
        <v>36393780</v>
      </c>
      <c r="L44" s="65">
        <f t="shared" si="4"/>
        <v>28333405</v>
      </c>
      <c r="M44" s="65">
        <f t="shared" si="4"/>
        <v>66448149</v>
      </c>
      <c r="N44" s="65">
        <f t="shared" si="4"/>
        <v>131175334</v>
      </c>
      <c r="O44" s="65">
        <f t="shared" si="4"/>
        <v>16380098</v>
      </c>
      <c r="P44" s="65">
        <f t="shared" si="4"/>
        <v>2343667</v>
      </c>
      <c r="Q44" s="65">
        <f t="shared" si="4"/>
        <v>19261140</v>
      </c>
      <c r="R44" s="65">
        <f t="shared" si="4"/>
        <v>37984905</v>
      </c>
      <c r="S44" s="65">
        <f t="shared" si="4"/>
        <v>35068790</v>
      </c>
      <c r="T44" s="65">
        <f t="shared" si="4"/>
        <v>25810096</v>
      </c>
      <c r="U44" s="65">
        <f t="shared" si="4"/>
        <v>-8674370</v>
      </c>
      <c r="V44" s="65">
        <f t="shared" si="4"/>
        <v>52204516</v>
      </c>
      <c r="W44" s="65">
        <f t="shared" si="4"/>
        <v>358224114</v>
      </c>
      <c r="X44" s="65">
        <f t="shared" si="4"/>
        <v>159916438</v>
      </c>
      <c r="Y44" s="65">
        <f t="shared" si="4"/>
        <v>198307676</v>
      </c>
      <c r="Z44" s="66">
        <f>+IF(X44&lt;&gt;0,+(Y44/X44)*100,0)</f>
        <v>124.00706173808098</v>
      </c>
      <c r="AA44" s="63">
        <f>+AA42-AA43</f>
        <v>157858327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102378346</v>
      </c>
      <c r="D46" s="55">
        <f>SUM(D44:D45)</f>
        <v>0</v>
      </c>
      <c r="E46" s="56">
        <f t="shared" si="5"/>
        <v>159916193</v>
      </c>
      <c r="F46" s="57">
        <f t="shared" si="5"/>
        <v>157858327</v>
      </c>
      <c r="G46" s="57">
        <f t="shared" si="5"/>
        <v>121410961</v>
      </c>
      <c r="H46" s="57">
        <f t="shared" si="5"/>
        <v>45563443</v>
      </c>
      <c r="I46" s="57">
        <f t="shared" si="5"/>
        <v>-30115045</v>
      </c>
      <c r="J46" s="57">
        <f t="shared" si="5"/>
        <v>136859359</v>
      </c>
      <c r="K46" s="57">
        <f t="shared" si="5"/>
        <v>36393780</v>
      </c>
      <c r="L46" s="57">
        <f t="shared" si="5"/>
        <v>28333405</v>
      </c>
      <c r="M46" s="57">
        <f t="shared" si="5"/>
        <v>66448149</v>
      </c>
      <c r="N46" s="57">
        <f t="shared" si="5"/>
        <v>131175334</v>
      </c>
      <c r="O46" s="57">
        <f t="shared" si="5"/>
        <v>16380098</v>
      </c>
      <c r="P46" s="57">
        <f t="shared" si="5"/>
        <v>2343667</v>
      </c>
      <c r="Q46" s="57">
        <f t="shared" si="5"/>
        <v>19261140</v>
      </c>
      <c r="R46" s="57">
        <f t="shared" si="5"/>
        <v>37984905</v>
      </c>
      <c r="S46" s="57">
        <f t="shared" si="5"/>
        <v>35068790</v>
      </c>
      <c r="T46" s="57">
        <f t="shared" si="5"/>
        <v>25810096</v>
      </c>
      <c r="U46" s="57">
        <f t="shared" si="5"/>
        <v>-8674370</v>
      </c>
      <c r="V46" s="57">
        <f t="shared" si="5"/>
        <v>52204516</v>
      </c>
      <c r="W46" s="57">
        <f t="shared" si="5"/>
        <v>358224114</v>
      </c>
      <c r="X46" s="57">
        <f t="shared" si="5"/>
        <v>159916438</v>
      </c>
      <c r="Y46" s="57">
        <f t="shared" si="5"/>
        <v>198307676</v>
      </c>
      <c r="Z46" s="58">
        <f>+IF(X46&lt;&gt;0,+(Y46/X46)*100,0)</f>
        <v>124.00706173808098</v>
      </c>
      <c r="AA46" s="55">
        <f>SUM(AA44:AA45)</f>
        <v>157858327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102378346</v>
      </c>
      <c r="D48" s="71">
        <f>SUM(D46:D47)</f>
        <v>0</v>
      </c>
      <c r="E48" s="72">
        <f t="shared" si="6"/>
        <v>159916193</v>
      </c>
      <c r="F48" s="73">
        <f t="shared" si="6"/>
        <v>157858327</v>
      </c>
      <c r="G48" s="73">
        <f t="shared" si="6"/>
        <v>121410961</v>
      </c>
      <c r="H48" s="74">
        <f t="shared" si="6"/>
        <v>45563443</v>
      </c>
      <c r="I48" s="74">
        <f t="shared" si="6"/>
        <v>-30115045</v>
      </c>
      <c r="J48" s="74">
        <f t="shared" si="6"/>
        <v>136859359</v>
      </c>
      <c r="K48" s="74">
        <f t="shared" si="6"/>
        <v>36393780</v>
      </c>
      <c r="L48" s="74">
        <f t="shared" si="6"/>
        <v>28333405</v>
      </c>
      <c r="M48" s="73">
        <f t="shared" si="6"/>
        <v>66448149</v>
      </c>
      <c r="N48" s="73">
        <f t="shared" si="6"/>
        <v>131175334</v>
      </c>
      <c r="O48" s="74">
        <f t="shared" si="6"/>
        <v>16380098</v>
      </c>
      <c r="P48" s="74">
        <f t="shared" si="6"/>
        <v>2343667</v>
      </c>
      <c r="Q48" s="74">
        <f t="shared" si="6"/>
        <v>19261140</v>
      </c>
      <c r="R48" s="74">
        <f t="shared" si="6"/>
        <v>37984905</v>
      </c>
      <c r="S48" s="74">
        <f t="shared" si="6"/>
        <v>35068790</v>
      </c>
      <c r="T48" s="73">
        <f t="shared" si="6"/>
        <v>25810096</v>
      </c>
      <c r="U48" s="73">
        <f t="shared" si="6"/>
        <v>-8674370</v>
      </c>
      <c r="V48" s="74">
        <f t="shared" si="6"/>
        <v>52204516</v>
      </c>
      <c r="W48" s="74">
        <f t="shared" si="6"/>
        <v>358224114</v>
      </c>
      <c r="X48" s="74">
        <f t="shared" si="6"/>
        <v>159916438</v>
      </c>
      <c r="Y48" s="74">
        <f t="shared" si="6"/>
        <v>198307676</v>
      </c>
      <c r="Z48" s="75">
        <f>+IF(X48&lt;&gt;0,+(Y48/X48)*100,0)</f>
        <v>124.00706173808098</v>
      </c>
      <c r="AA48" s="76">
        <f>SUM(AA46:AA47)</f>
        <v>157858327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1500000</v>
      </c>
      <c r="F11" s="8">
        <v>2152200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78535</v>
      </c>
      <c r="P11" s="8">
        <v>121630</v>
      </c>
      <c r="Q11" s="8">
        <v>133220</v>
      </c>
      <c r="R11" s="8">
        <v>333385</v>
      </c>
      <c r="S11" s="8">
        <v>34825</v>
      </c>
      <c r="T11" s="8">
        <v>12648</v>
      </c>
      <c r="U11" s="8">
        <v>5439</v>
      </c>
      <c r="V11" s="8">
        <v>52912</v>
      </c>
      <c r="W11" s="8">
        <v>386297</v>
      </c>
      <c r="X11" s="8">
        <v>1500000</v>
      </c>
      <c r="Y11" s="8">
        <v>-1113703</v>
      </c>
      <c r="Z11" s="2">
        <v>-74.25</v>
      </c>
      <c r="AA11" s="6">
        <v>2152200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3357126</v>
      </c>
      <c r="D13" s="6">
        <v>0</v>
      </c>
      <c r="E13" s="7">
        <v>3420000</v>
      </c>
      <c r="F13" s="8">
        <v>2653000</v>
      </c>
      <c r="G13" s="8">
        <v>68785</v>
      </c>
      <c r="H13" s="8">
        <v>176297</v>
      </c>
      <c r="I13" s="8">
        <v>277010</v>
      </c>
      <c r="J13" s="8">
        <v>522092</v>
      </c>
      <c r="K13" s="8">
        <v>-365667</v>
      </c>
      <c r="L13" s="8">
        <v>93521</v>
      </c>
      <c r="M13" s="8">
        <v>69756</v>
      </c>
      <c r="N13" s="8">
        <v>-202390</v>
      </c>
      <c r="O13" s="8">
        <v>212846</v>
      </c>
      <c r="P13" s="8">
        <v>326018</v>
      </c>
      <c r="Q13" s="8">
        <v>356738</v>
      </c>
      <c r="R13" s="8">
        <v>895602</v>
      </c>
      <c r="S13" s="8">
        <v>206307</v>
      </c>
      <c r="T13" s="8">
        <v>275872</v>
      </c>
      <c r="U13" s="8">
        <v>588804</v>
      </c>
      <c r="V13" s="8">
        <v>1070983</v>
      </c>
      <c r="W13" s="8">
        <v>2286287</v>
      </c>
      <c r="X13" s="8">
        <v>3420000</v>
      </c>
      <c r="Y13" s="8">
        <v>-1133713</v>
      </c>
      <c r="Z13" s="2">
        <v>-33.15</v>
      </c>
      <c r="AA13" s="6">
        <v>2653000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292700637</v>
      </c>
      <c r="D19" s="6">
        <v>0</v>
      </c>
      <c r="E19" s="7">
        <v>381781000</v>
      </c>
      <c r="F19" s="8">
        <v>309079650</v>
      </c>
      <c r="G19" s="8">
        <v>107520000</v>
      </c>
      <c r="H19" s="8">
        <v>2767650</v>
      </c>
      <c r="I19" s="8">
        <v>2063000</v>
      </c>
      <c r="J19" s="8">
        <v>112350650</v>
      </c>
      <c r="K19" s="8">
        <v>4794028</v>
      </c>
      <c r="L19" s="8">
        <v>89450483</v>
      </c>
      <c r="M19" s="8">
        <v>985049</v>
      </c>
      <c r="N19" s="8">
        <v>95229560</v>
      </c>
      <c r="O19" s="8">
        <v>2674139</v>
      </c>
      <c r="P19" s="8">
        <v>9591811</v>
      </c>
      <c r="Q19" s="8">
        <v>76278847</v>
      </c>
      <c r="R19" s="8">
        <v>88544797</v>
      </c>
      <c r="S19" s="8">
        <v>2846617</v>
      </c>
      <c r="T19" s="8">
        <v>585921</v>
      </c>
      <c r="U19" s="8">
        <v>1341951</v>
      </c>
      <c r="V19" s="8">
        <v>4774489</v>
      </c>
      <c r="W19" s="8">
        <v>300899496</v>
      </c>
      <c r="X19" s="8">
        <v>381781000</v>
      </c>
      <c r="Y19" s="8">
        <v>-80881504</v>
      </c>
      <c r="Z19" s="2">
        <v>-21.19</v>
      </c>
      <c r="AA19" s="6">
        <v>309079650</v>
      </c>
    </row>
    <row r="20" spans="1:27" ht="13.5">
      <c r="A20" s="23" t="s">
        <v>47</v>
      </c>
      <c r="B20" s="29"/>
      <c r="C20" s="6">
        <v>10561673</v>
      </c>
      <c r="D20" s="6">
        <v>0</v>
      </c>
      <c r="E20" s="7">
        <v>538160</v>
      </c>
      <c r="F20" s="26">
        <v>2286150</v>
      </c>
      <c r="G20" s="26">
        <v>189560</v>
      </c>
      <c r="H20" s="26">
        <v>394064</v>
      </c>
      <c r="I20" s="26">
        <v>524094</v>
      </c>
      <c r="J20" s="26">
        <v>1107718</v>
      </c>
      <c r="K20" s="26">
        <v>-84807</v>
      </c>
      <c r="L20" s="26">
        <v>433903</v>
      </c>
      <c r="M20" s="26">
        <v>195350</v>
      </c>
      <c r="N20" s="26">
        <v>544446</v>
      </c>
      <c r="O20" s="26">
        <v>231872</v>
      </c>
      <c r="P20" s="26">
        <v>318142</v>
      </c>
      <c r="Q20" s="26">
        <v>250501</v>
      </c>
      <c r="R20" s="26">
        <v>800515</v>
      </c>
      <c r="S20" s="26">
        <v>203236</v>
      </c>
      <c r="T20" s="26">
        <v>215509</v>
      </c>
      <c r="U20" s="26">
        <v>1990939</v>
      </c>
      <c r="V20" s="26">
        <v>2409684</v>
      </c>
      <c r="W20" s="26">
        <v>4862363</v>
      </c>
      <c r="X20" s="26">
        <v>538160</v>
      </c>
      <c r="Y20" s="26">
        <v>4324203</v>
      </c>
      <c r="Z20" s="27">
        <v>803.52</v>
      </c>
      <c r="AA20" s="28">
        <v>2286150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306619436</v>
      </c>
      <c r="D22" s="33">
        <f>SUM(D5:D21)</f>
        <v>0</v>
      </c>
      <c r="E22" s="34">
        <f t="shared" si="0"/>
        <v>387239160</v>
      </c>
      <c r="F22" s="35">
        <f t="shared" si="0"/>
        <v>316171000</v>
      </c>
      <c r="G22" s="35">
        <f t="shared" si="0"/>
        <v>107778345</v>
      </c>
      <c r="H22" s="35">
        <f t="shared" si="0"/>
        <v>3338011</v>
      </c>
      <c r="I22" s="35">
        <f t="shared" si="0"/>
        <v>2864104</v>
      </c>
      <c r="J22" s="35">
        <f t="shared" si="0"/>
        <v>113980460</v>
      </c>
      <c r="K22" s="35">
        <f t="shared" si="0"/>
        <v>4343554</v>
      </c>
      <c r="L22" s="35">
        <f t="shared" si="0"/>
        <v>89977907</v>
      </c>
      <c r="M22" s="35">
        <f t="shared" si="0"/>
        <v>1250155</v>
      </c>
      <c r="N22" s="35">
        <f t="shared" si="0"/>
        <v>95571616</v>
      </c>
      <c r="O22" s="35">
        <f t="shared" si="0"/>
        <v>3197392</v>
      </c>
      <c r="P22" s="35">
        <f t="shared" si="0"/>
        <v>10357601</v>
      </c>
      <c r="Q22" s="35">
        <f t="shared" si="0"/>
        <v>77019306</v>
      </c>
      <c r="R22" s="35">
        <f t="shared" si="0"/>
        <v>90574299</v>
      </c>
      <c r="S22" s="35">
        <f t="shared" si="0"/>
        <v>3290985</v>
      </c>
      <c r="T22" s="35">
        <f t="shared" si="0"/>
        <v>1089950</v>
      </c>
      <c r="U22" s="35">
        <f t="shared" si="0"/>
        <v>3927133</v>
      </c>
      <c r="V22" s="35">
        <f t="shared" si="0"/>
        <v>8308068</v>
      </c>
      <c r="W22" s="35">
        <f t="shared" si="0"/>
        <v>308434443</v>
      </c>
      <c r="X22" s="35">
        <f t="shared" si="0"/>
        <v>387239160</v>
      </c>
      <c r="Y22" s="35">
        <f t="shared" si="0"/>
        <v>-78804717</v>
      </c>
      <c r="Z22" s="36">
        <f>+IF(X22&lt;&gt;0,+(Y22/X22)*100,0)</f>
        <v>-20.35039973746457</v>
      </c>
      <c r="AA22" s="33">
        <f>SUM(AA5:AA21)</f>
        <v>316171000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83434993</v>
      </c>
      <c r="D25" s="6">
        <v>0</v>
      </c>
      <c r="E25" s="7">
        <v>107136870</v>
      </c>
      <c r="F25" s="8">
        <v>101633360</v>
      </c>
      <c r="G25" s="8">
        <v>7270956</v>
      </c>
      <c r="H25" s="8">
        <v>8050184</v>
      </c>
      <c r="I25" s="8">
        <v>8331811</v>
      </c>
      <c r="J25" s="8">
        <v>23652951</v>
      </c>
      <c r="K25" s="8">
        <v>7369059</v>
      </c>
      <c r="L25" s="8">
        <v>8724487</v>
      </c>
      <c r="M25" s="8">
        <v>8033208</v>
      </c>
      <c r="N25" s="8">
        <v>24126754</v>
      </c>
      <c r="O25" s="8">
        <v>7782683</v>
      </c>
      <c r="P25" s="8">
        <v>9183260</v>
      </c>
      <c r="Q25" s="8">
        <v>7754043</v>
      </c>
      <c r="R25" s="8">
        <v>24719986</v>
      </c>
      <c r="S25" s="8">
        <v>7664521</v>
      </c>
      <c r="T25" s="8">
        <v>7496776</v>
      </c>
      <c r="U25" s="8">
        <v>8134679</v>
      </c>
      <c r="V25" s="8">
        <v>23295976</v>
      </c>
      <c r="W25" s="8">
        <v>95795667</v>
      </c>
      <c r="X25" s="8">
        <v>107136870</v>
      </c>
      <c r="Y25" s="8">
        <v>-11341203</v>
      </c>
      <c r="Z25" s="2">
        <v>-10.59</v>
      </c>
      <c r="AA25" s="6">
        <v>101633360</v>
      </c>
    </row>
    <row r="26" spans="1:27" ht="13.5">
      <c r="A26" s="25" t="s">
        <v>52</v>
      </c>
      <c r="B26" s="24"/>
      <c r="C26" s="6">
        <v>9974336</v>
      </c>
      <c r="D26" s="6">
        <v>0</v>
      </c>
      <c r="E26" s="7">
        <v>12412850</v>
      </c>
      <c r="F26" s="8">
        <v>12840250</v>
      </c>
      <c r="G26" s="8">
        <v>775601</v>
      </c>
      <c r="H26" s="8">
        <v>826502</v>
      </c>
      <c r="I26" s="8">
        <v>843881</v>
      </c>
      <c r="J26" s="8">
        <v>2445984</v>
      </c>
      <c r="K26" s="8">
        <v>785760</v>
      </c>
      <c r="L26" s="8">
        <v>876742</v>
      </c>
      <c r="M26" s="8">
        <v>865789</v>
      </c>
      <c r="N26" s="8">
        <v>2528291</v>
      </c>
      <c r="O26" s="8">
        <v>751821</v>
      </c>
      <c r="P26" s="8">
        <v>835367</v>
      </c>
      <c r="Q26" s="8">
        <v>810345</v>
      </c>
      <c r="R26" s="8">
        <v>2397533</v>
      </c>
      <c r="S26" s="8">
        <v>1296685</v>
      </c>
      <c r="T26" s="8">
        <v>875026</v>
      </c>
      <c r="U26" s="8">
        <v>880280</v>
      </c>
      <c r="V26" s="8">
        <v>3051991</v>
      </c>
      <c r="W26" s="8">
        <v>10423799</v>
      </c>
      <c r="X26" s="8">
        <v>12412850</v>
      </c>
      <c r="Y26" s="8">
        <v>-1989051</v>
      </c>
      <c r="Z26" s="2">
        <v>-16.02</v>
      </c>
      <c r="AA26" s="6">
        <v>12840250</v>
      </c>
    </row>
    <row r="27" spans="1:27" ht="13.5">
      <c r="A27" s="25" t="s">
        <v>53</v>
      </c>
      <c r="B27" s="24"/>
      <c r="C27" s="6">
        <v>2898567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17790219</v>
      </c>
      <c r="D28" s="6">
        <v>0</v>
      </c>
      <c r="E28" s="7">
        <v>18745970</v>
      </c>
      <c r="F28" s="8">
        <v>17932520</v>
      </c>
      <c r="G28" s="8">
        <v>1482518</v>
      </c>
      <c r="H28" s="8">
        <v>1482517</v>
      </c>
      <c r="I28" s="8">
        <v>1482518</v>
      </c>
      <c r="J28" s="8">
        <v>4447553</v>
      </c>
      <c r="K28" s="8">
        <v>1482518</v>
      </c>
      <c r="L28" s="8">
        <v>1482518</v>
      </c>
      <c r="M28" s="8">
        <v>1482518</v>
      </c>
      <c r="N28" s="8">
        <v>4447554</v>
      </c>
      <c r="O28" s="8">
        <v>1482518</v>
      </c>
      <c r="P28" s="8">
        <v>1482519</v>
      </c>
      <c r="Q28" s="8">
        <v>1482519</v>
      </c>
      <c r="R28" s="8">
        <v>4447556</v>
      </c>
      <c r="S28" s="8">
        <v>1482519</v>
      </c>
      <c r="T28" s="8">
        <v>1482519</v>
      </c>
      <c r="U28" s="8">
        <v>1482519</v>
      </c>
      <c r="V28" s="8">
        <v>4447557</v>
      </c>
      <c r="W28" s="8">
        <v>17790220</v>
      </c>
      <c r="X28" s="8">
        <v>18745970</v>
      </c>
      <c r="Y28" s="8">
        <v>-955750</v>
      </c>
      <c r="Z28" s="2">
        <v>-5.1</v>
      </c>
      <c r="AA28" s="6">
        <v>17932520</v>
      </c>
    </row>
    <row r="29" spans="1:27" ht="13.5">
      <c r="A29" s="25" t="s">
        <v>55</v>
      </c>
      <c r="B29" s="24"/>
      <c r="C29" s="6">
        <v>6748420</v>
      </c>
      <c r="D29" s="6">
        <v>0</v>
      </c>
      <c r="E29" s="7">
        <v>3550800</v>
      </c>
      <c r="F29" s="8">
        <v>830200</v>
      </c>
      <c r="G29" s="8">
        <v>0</v>
      </c>
      <c r="H29" s="8">
        <v>-150694</v>
      </c>
      <c r="I29" s="8">
        <v>0</v>
      </c>
      <c r="J29" s="8">
        <v>-150694</v>
      </c>
      <c r="K29" s="8">
        <v>0</v>
      </c>
      <c r="L29" s="8">
        <v>495136</v>
      </c>
      <c r="M29" s="8">
        <v>0</v>
      </c>
      <c r="N29" s="8">
        <v>495136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330538</v>
      </c>
      <c r="U29" s="8">
        <v>35502</v>
      </c>
      <c r="V29" s="8">
        <v>366040</v>
      </c>
      <c r="W29" s="8">
        <v>710482</v>
      </c>
      <c r="X29" s="8">
        <v>3550800</v>
      </c>
      <c r="Y29" s="8">
        <v>-2840318</v>
      </c>
      <c r="Z29" s="2">
        <v>-79.99</v>
      </c>
      <c r="AA29" s="6">
        <v>830200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1953386</v>
      </c>
      <c r="D32" s="6">
        <v>0</v>
      </c>
      <c r="E32" s="7">
        <v>1910000</v>
      </c>
      <c r="F32" s="8">
        <v>1910000</v>
      </c>
      <c r="G32" s="8">
        <v>52800</v>
      </c>
      <c r="H32" s="8">
        <v>397391</v>
      </c>
      <c r="I32" s="8">
        <v>-338134</v>
      </c>
      <c r="J32" s="8">
        <v>112057</v>
      </c>
      <c r="K32" s="8">
        <v>137632</v>
      </c>
      <c r="L32" s="8">
        <v>407796</v>
      </c>
      <c r="M32" s="8">
        <v>186436</v>
      </c>
      <c r="N32" s="8">
        <v>731864</v>
      </c>
      <c r="O32" s="8">
        <v>329435</v>
      </c>
      <c r="P32" s="8">
        <v>11557</v>
      </c>
      <c r="Q32" s="8">
        <v>1421</v>
      </c>
      <c r="R32" s="8">
        <v>342413</v>
      </c>
      <c r="S32" s="8">
        <v>122663</v>
      </c>
      <c r="T32" s="8">
        <v>513538</v>
      </c>
      <c r="U32" s="8">
        <v>804093</v>
      </c>
      <c r="V32" s="8">
        <v>1440294</v>
      </c>
      <c r="W32" s="8">
        <v>2626628</v>
      </c>
      <c r="X32" s="8">
        <v>1910000</v>
      </c>
      <c r="Y32" s="8">
        <v>716628</v>
      </c>
      <c r="Z32" s="2">
        <v>37.52</v>
      </c>
      <c r="AA32" s="6">
        <v>1910000</v>
      </c>
    </row>
    <row r="33" spans="1:27" ht="13.5">
      <c r="A33" s="25" t="s">
        <v>59</v>
      </c>
      <c r="B33" s="24"/>
      <c r="C33" s="6">
        <v>185094608</v>
      </c>
      <c r="D33" s="6">
        <v>0</v>
      </c>
      <c r="E33" s="7">
        <v>220576730</v>
      </c>
      <c r="F33" s="8">
        <v>148713999</v>
      </c>
      <c r="G33" s="8">
        <v>2238787</v>
      </c>
      <c r="H33" s="8">
        <v>5948784</v>
      </c>
      <c r="I33" s="8">
        <v>7482157</v>
      </c>
      <c r="J33" s="8">
        <v>15669728</v>
      </c>
      <c r="K33" s="8">
        <v>5089349</v>
      </c>
      <c r="L33" s="8">
        <v>4078913</v>
      </c>
      <c r="M33" s="8">
        <v>12684202</v>
      </c>
      <c r="N33" s="8">
        <v>21852464</v>
      </c>
      <c r="O33" s="8">
        <v>6349315</v>
      </c>
      <c r="P33" s="8">
        <v>7868461</v>
      </c>
      <c r="Q33" s="8">
        <v>5239713</v>
      </c>
      <c r="R33" s="8">
        <v>19457489</v>
      </c>
      <c r="S33" s="8">
        <v>9264099</v>
      </c>
      <c r="T33" s="8">
        <v>11393139</v>
      </c>
      <c r="U33" s="8">
        <v>14962072</v>
      </c>
      <c r="V33" s="8">
        <v>35619310</v>
      </c>
      <c r="W33" s="8">
        <v>92598991</v>
      </c>
      <c r="X33" s="8">
        <v>220576730</v>
      </c>
      <c r="Y33" s="8">
        <v>-127977739</v>
      </c>
      <c r="Z33" s="2">
        <v>-58.02</v>
      </c>
      <c r="AA33" s="6">
        <v>148713999</v>
      </c>
    </row>
    <row r="34" spans="1:27" ht="13.5">
      <c r="A34" s="25" t="s">
        <v>60</v>
      </c>
      <c r="B34" s="24"/>
      <c r="C34" s="6">
        <v>33705973</v>
      </c>
      <c r="D34" s="6">
        <v>0</v>
      </c>
      <c r="E34" s="7">
        <v>32772930</v>
      </c>
      <c r="F34" s="8">
        <v>40265770</v>
      </c>
      <c r="G34" s="8">
        <v>483502</v>
      </c>
      <c r="H34" s="8">
        <v>3773254</v>
      </c>
      <c r="I34" s="8">
        <v>2666471</v>
      </c>
      <c r="J34" s="8">
        <v>6923227</v>
      </c>
      <c r="K34" s="8">
        <v>3361819</v>
      </c>
      <c r="L34" s="8">
        <v>3360254</v>
      </c>
      <c r="M34" s="8">
        <v>5077863</v>
      </c>
      <c r="N34" s="8">
        <v>11799936</v>
      </c>
      <c r="O34" s="8">
        <v>2999364</v>
      </c>
      <c r="P34" s="8">
        <v>2315843</v>
      </c>
      <c r="Q34" s="8">
        <v>3984099</v>
      </c>
      <c r="R34" s="8">
        <v>9299306</v>
      </c>
      <c r="S34" s="8">
        <v>2394883</v>
      </c>
      <c r="T34" s="8">
        <v>2385478</v>
      </c>
      <c r="U34" s="8">
        <v>4843493</v>
      </c>
      <c r="V34" s="8">
        <v>9623854</v>
      </c>
      <c r="W34" s="8">
        <v>37646323</v>
      </c>
      <c r="X34" s="8">
        <v>32772930</v>
      </c>
      <c r="Y34" s="8">
        <v>4873393</v>
      </c>
      <c r="Z34" s="2">
        <v>14.87</v>
      </c>
      <c r="AA34" s="6">
        <v>40265770</v>
      </c>
    </row>
    <row r="35" spans="1:27" ht="13.5">
      <c r="A35" s="23" t="s">
        <v>61</v>
      </c>
      <c r="B35" s="29"/>
      <c r="C35" s="6">
        <v>22821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341623323</v>
      </c>
      <c r="D36" s="33">
        <f>SUM(D25:D35)</f>
        <v>0</v>
      </c>
      <c r="E36" s="34">
        <f t="shared" si="1"/>
        <v>397106150</v>
      </c>
      <c r="F36" s="35">
        <f t="shared" si="1"/>
        <v>324126099</v>
      </c>
      <c r="G36" s="35">
        <f t="shared" si="1"/>
        <v>12304164</v>
      </c>
      <c r="H36" s="35">
        <f t="shared" si="1"/>
        <v>20327938</v>
      </c>
      <c r="I36" s="35">
        <f t="shared" si="1"/>
        <v>20468704</v>
      </c>
      <c r="J36" s="35">
        <f t="shared" si="1"/>
        <v>53100806</v>
      </c>
      <c r="K36" s="35">
        <f t="shared" si="1"/>
        <v>18226137</v>
      </c>
      <c r="L36" s="35">
        <f t="shared" si="1"/>
        <v>19425846</v>
      </c>
      <c r="M36" s="35">
        <f t="shared" si="1"/>
        <v>28330016</v>
      </c>
      <c r="N36" s="35">
        <f t="shared" si="1"/>
        <v>65981999</v>
      </c>
      <c r="O36" s="35">
        <f t="shared" si="1"/>
        <v>19695136</v>
      </c>
      <c r="P36" s="35">
        <f t="shared" si="1"/>
        <v>21697007</v>
      </c>
      <c r="Q36" s="35">
        <f t="shared" si="1"/>
        <v>19272140</v>
      </c>
      <c r="R36" s="35">
        <f t="shared" si="1"/>
        <v>60664283</v>
      </c>
      <c r="S36" s="35">
        <f t="shared" si="1"/>
        <v>22225370</v>
      </c>
      <c r="T36" s="35">
        <f t="shared" si="1"/>
        <v>24477014</v>
      </c>
      <c r="U36" s="35">
        <f t="shared" si="1"/>
        <v>31142638</v>
      </c>
      <c r="V36" s="35">
        <f t="shared" si="1"/>
        <v>77845022</v>
      </c>
      <c r="W36" s="35">
        <f t="shared" si="1"/>
        <v>257592110</v>
      </c>
      <c r="X36" s="35">
        <f t="shared" si="1"/>
        <v>397106150</v>
      </c>
      <c r="Y36" s="35">
        <f t="shared" si="1"/>
        <v>-139514040</v>
      </c>
      <c r="Z36" s="36">
        <f>+IF(X36&lt;&gt;0,+(Y36/X36)*100,0)</f>
        <v>-35.13268177790749</v>
      </c>
      <c r="AA36" s="33">
        <f>SUM(AA25:AA35)</f>
        <v>324126099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-35003887</v>
      </c>
      <c r="D38" s="46">
        <f>+D22-D36</f>
        <v>0</v>
      </c>
      <c r="E38" s="47">
        <f t="shared" si="2"/>
        <v>-9866990</v>
      </c>
      <c r="F38" s="48">
        <f t="shared" si="2"/>
        <v>-7955099</v>
      </c>
      <c r="G38" s="48">
        <f t="shared" si="2"/>
        <v>95474181</v>
      </c>
      <c r="H38" s="48">
        <f t="shared" si="2"/>
        <v>-16989927</v>
      </c>
      <c r="I38" s="48">
        <f t="shared" si="2"/>
        <v>-17604600</v>
      </c>
      <c r="J38" s="48">
        <f t="shared" si="2"/>
        <v>60879654</v>
      </c>
      <c r="K38" s="48">
        <f t="shared" si="2"/>
        <v>-13882583</v>
      </c>
      <c r="L38" s="48">
        <f t="shared" si="2"/>
        <v>70552061</v>
      </c>
      <c r="M38" s="48">
        <f t="shared" si="2"/>
        <v>-27079861</v>
      </c>
      <c r="N38" s="48">
        <f t="shared" si="2"/>
        <v>29589617</v>
      </c>
      <c r="O38" s="48">
        <f t="shared" si="2"/>
        <v>-16497744</v>
      </c>
      <c r="P38" s="48">
        <f t="shared" si="2"/>
        <v>-11339406</v>
      </c>
      <c r="Q38" s="48">
        <f t="shared" si="2"/>
        <v>57747166</v>
      </c>
      <c r="R38" s="48">
        <f t="shared" si="2"/>
        <v>29910016</v>
      </c>
      <c r="S38" s="48">
        <f t="shared" si="2"/>
        <v>-18934385</v>
      </c>
      <c r="T38" s="48">
        <f t="shared" si="2"/>
        <v>-23387064</v>
      </c>
      <c r="U38" s="48">
        <f t="shared" si="2"/>
        <v>-27215505</v>
      </c>
      <c r="V38" s="48">
        <f t="shared" si="2"/>
        <v>-69536954</v>
      </c>
      <c r="W38" s="48">
        <f t="shared" si="2"/>
        <v>50842333</v>
      </c>
      <c r="X38" s="48">
        <f>IF(F22=F36,0,X22-X36)</f>
        <v>-9866990</v>
      </c>
      <c r="Y38" s="48">
        <f t="shared" si="2"/>
        <v>60709323</v>
      </c>
      <c r="Z38" s="49">
        <f>+IF(X38&lt;&gt;0,+(Y38/X38)*100,0)</f>
        <v>-615.2770297730109</v>
      </c>
      <c r="AA38" s="46">
        <f>+AA22-AA36</f>
        <v>-7955099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-35003887</v>
      </c>
      <c r="D42" s="55">
        <f>SUM(D38:D41)</f>
        <v>0</v>
      </c>
      <c r="E42" s="56">
        <f t="shared" si="3"/>
        <v>-9866990</v>
      </c>
      <c r="F42" s="57">
        <f t="shared" si="3"/>
        <v>-7955099</v>
      </c>
      <c r="G42" s="57">
        <f t="shared" si="3"/>
        <v>95474181</v>
      </c>
      <c r="H42" s="57">
        <f t="shared" si="3"/>
        <v>-16989927</v>
      </c>
      <c r="I42" s="57">
        <f t="shared" si="3"/>
        <v>-17604600</v>
      </c>
      <c r="J42" s="57">
        <f t="shared" si="3"/>
        <v>60879654</v>
      </c>
      <c r="K42" s="57">
        <f t="shared" si="3"/>
        <v>-13882583</v>
      </c>
      <c r="L42" s="57">
        <f t="shared" si="3"/>
        <v>70552061</v>
      </c>
      <c r="M42" s="57">
        <f t="shared" si="3"/>
        <v>-27079861</v>
      </c>
      <c r="N42" s="57">
        <f t="shared" si="3"/>
        <v>29589617</v>
      </c>
      <c r="O42" s="57">
        <f t="shared" si="3"/>
        <v>-16497744</v>
      </c>
      <c r="P42" s="57">
        <f t="shared" si="3"/>
        <v>-11339406</v>
      </c>
      <c r="Q42" s="57">
        <f t="shared" si="3"/>
        <v>57747166</v>
      </c>
      <c r="R42" s="57">
        <f t="shared" si="3"/>
        <v>29910016</v>
      </c>
      <c r="S42" s="57">
        <f t="shared" si="3"/>
        <v>-18934385</v>
      </c>
      <c r="T42" s="57">
        <f t="shared" si="3"/>
        <v>-23387064</v>
      </c>
      <c r="U42" s="57">
        <f t="shared" si="3"/>
        <v>-27215505</v>
      </c>
      <c r="V42" s="57">
        <f t="shared" si="3"/>
        <v>-69536954</v>
      </c>
      <c r="W42" s="57">
        <f t="shared" si="3"/>
        <v>50842333</v>
      </c>
      <c r="X42" s="57">
        <f t="shared" si="3"/>
        <v>-9866990</v>
      </c>
      <c r="Y42" s="57">
        <f t="shared" si="3"/>
        <v>60709323</v>
      </c>
      <c r="Z42" s="58">
        <f>+IF(X42&lt;&gt;0,+(Y42/X42)*100,0)</f>
        <v>-615.2770297730109</v>
      </c>
      <c r="AA42" s="55">
        <f>SUM(AA38:AA41)</f>
        <v>-7955099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-35003887</v>
      </c>
      <c r="D44" s="63">
        <f>+D42-D43</f>
        <v>0</v>
      </c>
      <c r="E44" s="64">
        <f t="shared" si="4"/>
        <v>-9866990</v>
      </c>
      <c r="F44" s="65">
        <f t="shared" si="4"/>
        <v>-7955099</v>
      </c>
      <c r="G44" s="65">
        <f t="shared" si="4"/>
        <v>95474181</v>
      </c>
      <c r="H44" s="65">
        <f t="shared" si="4"/>
        <v>-16989927</v>
      </c>
      <c r="I44" s="65">
        <f t="shared" si="4"/>
        <v>-17604600</v>
      </c>
      <c r="J44" s="65">
        <f t="shared" si="4"/>
        <v>60879654</v>
      </c>
      <c r="K44" s="65">
        <f t="shared" si="4"/>
        <v>-13882583</v>
      </c>
      <c r="L44" s="65">
        <f t="shared" si="4"/>
        <v>70552061</v>
      </c>
      <c r="M44" s="65">
        <f t="shared" si="4"/>
        <v>-27079861</v>
      </c>
      <c r="N44" s="65">
        <f t="shared" si="4"/>
        <v>29589617</v>
      </c>
      <c r="O44" s="65">
        <f t="shared" si="4"/>
        <v>-16497744</v>
      </c>
      <c r="P44" s="65">
        <f t="shared" si="4"/>
        <v>-11339406</v>
      </c>
      <c r="Q44" s="65">
        <f t="shared" si="4"/>
        <v>57747166</v>
      </c>
      <c r="R44" s="65">
        <f t="shared" si="4"/>
        <v>29910016</v>
      </c>
      <c r="S44" s="65">
        <f t="shared" si="4"/>
        <v>-18934385</v>
      </c>
      <c r="T44" s="65">
        <f t="shared" si="4"/>
        <v>-23387064</v>
      </c>
      <c r="U44" s="65">
        <f t="shared" si="4"/>
        <v>-27215505</v>
      </c>
      <c r="V44" s="65">
        <f t="shared" si="4"/>
        <v>-69536954</v>
      </c>
      <c r="W44" s="65">
        <f t="shared" si="4"/>
        <v>50842333</v>
      </c>
      <c r="X44" s="65">
        <f t="shared" si="4"/>
        <v>-9866990</v>
      </c>
      <c r="Y44" s="65">
        <f t="shared" si="4"/>
        <v>60709323</v>
      </c>
      <c r="Z44" s="66">
        <f>+IF(X44&lt;&gt;0,+(Y44/X44)*100,0)</f>
        <v>-615.2770297730109</v>
      </c>
      <c r="AA44" s="63">
        <f>+AA42-AA43</f>
        <v>-7955099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-35003887</v>
      </c>
      <c r="D46" s="55">
        <f>SUM(D44:D45)</f>
        <v>0</v>
      </c>
      <c r="E46" s="56">
        <f t="shared" si="5"/>
        <v>-9866990</v>
      </c>
      <c r="F46" s="57">
        <f t="shared" si="5"/>
        <v>-7955099</v>
      </c>
      <c r="G46" s="57">
        <f t="shared" si="5"/>
        <v>95474181</v>
      </c>
      <c r="H46" s="57">
        <f t="shared" si="5"/>
        <v>-16989927</v>
      </c>
      <c r="I46" s="57">
        <f t="shared" si="5"/>
        <v>-17604600</v>
      </c>
      <c r="J46" s="57">
        <f t="shared" si="5"/>
        <v>60879654</v>
      </c>
      <c r="K46" s="57">
        <f t="shared" si="5"/>
        <v>-13882583</v>
      </c>
      <c r="L46" s="57">
        <f t="shared" si="5"/>
        <v>70552061</v>
      </c>
      <c r="M46" s="57">
        <f t="shared" si="5"/>
        <v>-27079861</v>
      </c>
      <c r="N46" s="57">
        <f t="shared" si="5"/>
        <v>29589617</v>
      </c>
      <c r="O46" s="57">
        <f t="shared" si="5"/>
        <v>-16497744</v>
      </c>
      <c r="P46" s="57">
        <f t="shared" si="5"/>
        <v>-11339406</v>
      </c>
      <c r="Q46" s="57">
        <f t="shared" si="5"/>
        <v>57747166</v>
      </c>
      <c r="R46" s="57">
        <f t="shared" si="5"/>
        <v>29910016</v>
      </c>
      <c r="S46" s="57">
        <f t="shared" si="5"/>
        <v>-18934385</v>
      </c>
      <c r="T46" s="57">
        <f t="shared" si="5"/>
        <v>-23387064</v>
      </c>
      <c r="U46" s="57">
        <f t="shared" si="5"/>
        <v>-27215505</v>
      </c>
      <c r="V46" s="57">
        <f t="shared" si="5"/>
        <v>-69536954</v>
      </c>
      <c r="W46" s="57">
        <f t="shared" si="5"/>
        <v>50842333</v>
      </c>
      <c r="X46" s="57">
        <f t="shared" si="5"/>
        <v>-9866990</v>
      </c>
      <c r="Y46" s="57">
        <f t="shared" si="5"/>
        <v>60709323</v>
      </c>
      <c r="Z46" s="58">
        <f>+IF(X46&lt;&gt;0,+(Y46/X46)*100,0)</f>
        <v>-615.2770297730109</v>
      </c>
      <c r="AA46" s="55">
        <f>SUM(AA44:AA45)</f>
        <v>-7955099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-35003887</v>
      </c>
      <c r="D48" s="71">
        <f>SUM(D46:D47)</f>
        <v>0</v>
      </c>
      <c r="E48" s="72">
        <f t="shared" si="6"/>
        <v>-9866990</v>
      </c>
      <c r="F48" s="73">
        <f t="shared" si="6"/>
        <v>-7955099</v>
      </c>
      <c r="G48" s="73">
        <f t="shared" si="6"/>
        <v>95474181</v>
      </c>
      <c r="H48" s="74">
        <f t="shared" si="6"/>
        <v>-16989927</v>
      </c>
      <c r="I48" s="74">
        <f t="shared" si="6"/>
        <v>-17604600</v>
      </c>
      <c r="J48" s="74">
        <f t="shared" si="6"/>
        <v>60879654</v>
      </c>
      <c r="K48" s="74">
        <f t="shared" si="6"/>
        <v>-13882583</v>
      </c>
      <c r="L48" s="74">
        <f t="shared" si="6"/>
        <v>70552061</v>
      </c>
      <c r="M48" s="73">
        <f t="shared" si="6"/>
        <v>-27079861</v>
      </c>
      <c r="N48" s="73">
        <f t="shared" si="6"/>
        <v>29589617</v>
      </c>
      <c r="O48" s="74">
        <f t="shared" si="6"/>
        <v>-16497744</v>
      </c>
      <c r="P48" s="74">
        <f t="shared" si="6"/>
        <v>-11339406</v>
      </c>
      <c r="Q48" s="74">
        <f t="shared" si="6"/>
        <v>57747166</v>
      </c>
      <c r="R48" s="74">
        <f t="shared" si="6"/>
        <v>29910016</v>
      </c>
      <c r="S48" s="74">
        <f t="shared" si="6"/>
        <v>-18934385</v>
      </c>
      <c r="T48" s="73">
        <f t="shared" si="6"/>
        <v>-23387064</v>
      </c>
      <c r="U48" s="73">
        <f t="shared" si="6"/>
        <v>-27215505</v>
      </c>
      <c r="V48" s="74">
        <f t="shared" si="6"/>
        <v>-69536954</v>
      </c>
      <c r="W48" s="74">
        <f t="shared" si="6"/>
        <v>50842333</v>
      </c>
      <c r="X48" s="74">
        <f t="shared" si="6"/>
        <v>-9866990</v>
      </c>
      <c r="Y48" s="74">
        <f t="shared" si="6"/>
        <v>60709323</v>
      </c>
      <c r="Z48" s="75">
        <f>+IF(X48&lt;&gt;0,+(Y48/X48)*100,0)</f>
        <v>-615.2770297730109</v>
      </c>
      <c r="AA48" s="76">
        <f>SUM(AA46:AA47)</f>
        <v>-7955099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2015-08-05T08:55:29Z</dcterms:created>
  <dcterms:modified xsi:type="dcterms:W3CDTF">2015-08-05T08:56:06Z</dcterms:modified>
  <cp:category/>
  <cp:version/>
  <cp:contentType/>
  <cp:contentStatus/>
</cp:coreProperties>
</file>