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082" sheetId="2" r:id="rId2"/>
    <sheet name="NC084" sheetId="3" r:id="rId3"/>
    <sheet name="NC083" sheetId="4" r:id="rId4"/>
    <sheet name="NC092" sheetId="5" r:id="rId5"/>
    <sheet name="NC073" sheetId="6" r:id="rId6"/>
    <sheet name="DC9" sheetId="7" r:id="rId7"/>
    <sheet name="NC452" sheetId="8" r:id="rId8"/>
    <sheet name="NC453" sheetId="9" r:id="rId9"/>
    <sheet name="NC065" sheetId="10" r:id="rId10"/>
    <sheet name="NC451" sheetId="11" r:id="rId11"/>
    <sheet name="DC45" sheetId="12" r:id="rId12"/>
    <sheet name="NC064" sheetId="13" r:id="rId13"/>
    <sheet name="NC074" sheetId="14" r:id="rId14"/>
    <sheet name="NC066" sheetId="15" r:id="rId15"/>
    <sheet name="NC086" sheetId="16" r:id="rId16"/>
    <sheet name="NC067" sheetId="17" r:id="rId17"/>
    <sheet name="NC093" sheetId="18" r:id="rId18"/>
    <sheet name="NC081" sheetId="19" r:id="rId19"/>
    <sheet name="NC062" sheetId="20" r:id="rId20"/>
    <sheet name="DC6" sheetId="21" r:id="rId21"/>
    <sheet name="NC094" sheetId="22" r:id="rId22"/>
    <sheet name="DC7" sheetId="23" r:id="rId23"/>
    <sheet name="NC075" sheetId="24" r:id="rId24"/>
    <sheet name="NC061" sheetId="25" r:id="rId25"/>
    <sheet name="NC078" sheetId="26" r:id="rId26"/>
    <sheet name="NC077" sheetId="27" r:id="rId27"/>
    <sheet name="NC091" sheetId="28" r:id="rId28"/>
    <sheet name="NC076" sheetId="29" r:id="rId29"/>
    <sheet name="NC085" sheetId="30" r:id="rId30"/>
    <sheet name="NC071" sheetId="31" r:id="rId31"/>
    <sheet name="NC072" sheetId="32" r:id="rId32"/>
    <sheet name="DC8" sheetId="33" r:id="rId33"/>
  </sheets>
  <definedNames>
    <definedName name="_xlnm.Print_Area" localSheetId="11">'DC45'!$A$1:$AA$57</definedName>
    <definedName name="_xlnm.Print_Area" localSheetId="20">'DC6'!$A$1:$AA$57</definedName>
    <definedName name="_xlnm.Print_Area" localSheetId="22">'DC7'!$A$1:$AA$57</definedName>
    <definedName name="_xlnm.Print_Area" localSheetId="32">'DC8'!$A$1:$AA$57</definedName>
    <definedName name="_xlnm.Print_Area" localSheetId="6">'DC9'!$A$1:$AA$57</definedName>
    <definedName name="_xlnm.Print_Area" localSheetId="24">'NC061'!$A$1:$AA$57</definedName>
    <definedName name="_xlnm.Print_Area" localSheetId="19">'NC062'!$A$1:$AA$57</definedName>
    <definedName name="_xlnm.Print_Area" localSheetId="12">'NC064'!$A$1:$AA$57</definedName>
    <definedName name="_xlnm.Print_Area" localSheetId="9">'NC065'!$A$1:$AA$57</definedName>
    <definedName name="_xlnm.Print_Area" localSheetId="14">'NC066'!$A$1:$AA$57</definedName>
    <definedName name="_xlnm.Print_Area" localSheetId="16">'NC067'!$A$1:$AA$57</definedName>
    <definedName name="_xlnm.Print_Area" localSheetId="30">'NC071'!$A$1:$AA$57</definedName>
    <definedName name="_xlnm.Print_Area" localSheetId="31">'NC072'!$A$1:$AA$57</definedName>
    <definedName name="_xlnm.Print_Area" localSheetId="5">'NC073'!$A$1:$AA$57</definedName>
    <definedName name="_xlnm.Print_Area" localSheetId="13">'NC074'!$A$1:$AA$57</definedName>
    <definedName name="_xlnm.Print_Area" localSheetId="23">'NC075'!$A$1:$AA$57</definedName>
    <definedName name="_xlnm.Print_Area" localSheetId="28">'NC076'!$A$1:$AA$57</definedName>
    <definedName name="_xlnm.Print_Area" localSheetId="26">'NC077'!$A$1:$AA$57</definedName>
    <definedName name="_xlnm.Print_Area" localSheetId="25">'NC078'!$A$1:$AA$57</definedName>
    <definedName name="_xlnm.Print_Area" localSheetId="18">'NC081'!$A$1:$AA$57</definedName>
    <definedName name="_xlnm.Print_Area" localSheetId="1">'NC082'!$A$1:$AA$57</definedName>
    <definedName name="_xlnm.Print_Area" localSheetId="3">'NC083'!$A$1:$AA$57</definedName>
    <definedName name="_xlnm.Print_Area" localSheetId="2">'NC084'!$A$1:$AA$57</definedName>
    <definedName name="_xlnm.Print_Area" localSheetId="29">'NC085'!$A$1:$AA$57</definedName>
    <definedName name="_xlnm.Print_Area" localSheetId="15">'NC086'!$A$1:$AA$57</definedName>
    <definedName name="_xlnm.Print_Area" localSheetId="27">'NC091'!$A$1:$AA$57</definedName>
    <definedName name="_xlnm.Print_Area" localSheetId="4">'NC092'!$A$1:$AA$57</definedName>
    <definedName name="_xlnm.Print_Area" localSheetId="17">'NC093'!$A$1:$AA$57</definedName>
    <definedName name="_xlnm.Print_Area" localSheetId="21">'NC094'!$A$1:$AA$57</definedName>
    <definedName name="_xlnm.Print_Area" localSheetId="10">'NC451'!$A$1:$AA$57</definedName>
    <definedName name="_xlnm.Print_Area" localSheetId="7">'NC452'!$A$1:$AA$57</definedName>
    <definedName name="_xlnm.Print_Area" localSheetId="8">'NC453'!$A$1:$AA$57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<sst xmlns="http://schemas.openxmlformats.org/spreadsheetml/2006/main" count="2508" uniqueCount="107">
  <si>
    <t>Northern Cape: !Kai! Garib(NC082) - Table C4 Quarterly Budget Statement - Financial Performance (revenue and expenditure)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</si>
  <si>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</si>
  <si>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</si>
  <si>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</si>
  <si>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</si>
  <si>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</si>
  <si>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</si>
  <si>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</si>
  <si>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</si>
  <si>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</si>
  <si>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</si>
  <si>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</si>
  <si>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</si>
  <si>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</si>
  <si>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</si>
  <si>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</si>
  <si>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</si>
  <si>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</si>
  <si>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</si>
  <si>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</si>
  <si>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</si>
  <si>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</si>
  <si>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</si>
  <si>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</si>
  <si>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</si>
  <si>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</si>
  <si>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</si>
  <si>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</si>
  <si>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</si>
  <si>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</si>
  <si>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</si>
  <si>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</si>
  <si>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</si>
  <si>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</si>
  <si>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</si>
  <si>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</si>
  <si>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</si>
  <si>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</si>
  <si>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</si>
  <si>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</si>
  <si>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</si>
  <si>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</si>
  <si>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</si>
  <si>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</si>
  <si>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</si>
  <si>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</si>
  <si>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</si>
  <si>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</si>
  <si>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</si>
  <si>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</si>
  <si>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</si>
  <si>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</si>
  <si>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</si>
  <si>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</si>
  <si>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</si>
  <si>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</si>
  <si>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</si>
  <si>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</si>
  <si>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</si>
  <si>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</si>
  <si>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</si>
  <si>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</si>
  <si>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</si>
  <si>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</si>
  <si>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</si>
  <si>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</si>
  <si>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</si>
  <si>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</si>
  <si>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</si>
  <si>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</si>
  <si>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</si>
  <si>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</si>
  <si>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</si>
  <si>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</si>
  <si>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Northern Cape: !Kheis(NC084) - Table C4 Quarterly Budget Statement - Financial Performance (revenue and expenditure) for 4th Quarter ended 30 June 2015 (Figures Finalised as at 2015/07/31)</t>
  </si>
  <si>
    <t>Northern Cape: //Khara Hais(NC083) - Table C4 Quarterly Budget Statement - Financial Performance (revenue and expenditure) for 4th Quarter ended 30 June 2015 (Figures Finalised as at 2015/07/31)</t>
  </si>
  <si>
    <t>Northern Cape: Dikgatlong(NC092) - Table C4 Quarterly Budget Statement - Financial Performance (revenue and expenditure) for 4th Quarter ended 30 June 2015 (Figures Finalised as at 2015/07/31)</t>
  </si>
  <si>
    <t>Northern Cape: Emthanjeni(NC073) - Table C4 Quarterly Budget Statement - Financial Performance (revenue and expenditure) for 4th Quarter ended 30 June 2015 (Figures Finalised as at 2015/07/31)</t>
  </si>
  <si>
    <t>Northern Cape: Frances Baard(DC9) - Table C4 Quarterly Budget Statement - Financial Performance (revenue and expenditure) for 4th Quarter ended 30 June 2015 (Figures Finalised as at 2015/07/31)</t>
  </si>
  <si>
    <t>Northern Cape: Ga-Segonyana(NC452) - Table C4 Quarterly Budget Statement - Financial Performance (revenue and expenditure) for 4th Quarter ended 30 June 2015 (Figures Finalised as at 2015/07/31)</t>
  </si>
  <si>
    <t>Northern Cape: Gamagara(NC453) - Table C4 Quarterly Budget Statement - Financial Performance (revenue and expenditure) for 4th Quarter ended 30 June 2015 (Figures Finalised as at 2015/07/31)</t>
  </si>
  <si>
    <t>Northern Cape: Hantam(NC065) - Table C4 Quarterly Budget Statement - Financial Performance (revenue and expenditure) for 4th Quarter ended 30 June 2015 (Figures Finalised as at 2015/07/31)</t>
  </si>
  <si>
    <t>Northern Cape: Joe Morolong(NC451) - Table C4 Quarterly Budget Statement - Financial Performance (revenue and expenditure) for 4th Quarter ended 30 June 2015 (Figures Finalised as at 2015/07/31)</t>
  </si>
  <si>
    <t>Northern Cape: John Taolo Gaetsewe(DC45) - Table C4 Quarterly Budget Statement - Financial Performance (revenue and expenditure) for 4th Quarter ended 30 June 2015 (Figures Finalised as at 2015/07/31)</t>
  </si>
  <si>
    <t>Northern Cape: Kamiesberg(NC064) - Table C4 Quarterly Budget Statement - Financial Performance (revenue and expenditure) for 4th Quarter ended 30 June 2015 (Figures Finalised as at 2015/07/31)</t>
  </si>
  <si>
    <t>Northern Cape: Kareeberg(NC074) - Table C4 Quarterly Budget Statement - Financial Performance (revenue and expenditure) for 4th Quarter ended 30 June 2015 (Figures Finalised as at 2015/07/31)</t>
  </si>
  <si>
    <t>Northern Cape: Karoo Hoogland(NC066) - Table C4 Quarterly Budget Statement - Financial Performance (revenue and expenditure) for 4th Quarter ended 30 June 2015 (Figures Finalised as at 2015/07/31)</t>
  </si>
  <si>
    <t>Northern Cape: Kgatelopele(NC086) - Table C4 Quarterly Budget Statement - Financial Performance (revenue and expenditure) for 4th Quarter ended 30 June 2015 (Figures Finalised as at 2015/07/31)</t>
  </si>
  <si>
    <t>Northern Cape: Khai-Ma(NC067) - Table C4 Quarterly Budget Statement - Financial Performance (revenue and expenditure) for 4th Quarter ended 30 June 2015 (Figures Finalised as at 2015/07/31)</t>
  </si>
  <si>
    <t>Northern Cape: Magareng(NC093) - Table C4 Quarterly Budget Statement - Financial Performance (revenue and expenditure) for 4th Quarter ended 30 June 2015 (Figures Finalised as at 2015/07/31)</t>
  </si>
  <si>
    <t>Northern Cape: Mier(NC081) - Table C4 Quarterly Budget Statement - Financial Performance (revenue and expenditure) for 4th Quarter ended 30 June 2015 (Figures Finalised as at 2015/07/31)</t>
  </si>
  <si>
    <t>Northern Cape: Nama Khoi(NC062) - Table C4 Quarterly Budget Statement - Financial Performance (revenue and expenditure) for 4th Quarter ended 30 June 2015 (Figures Finalised as at 2015/07/31)</t>
  </si>
  <si>
    <t>Northern Cape: Namakwa(DC6) - Table C4 Quarterly Budget Statement - Financial Performance (revenue and expenditure) for 4th Quarter ended 30 June 2015 (Figures Finalised as at 2015/07/31)</t>
  </si>
  <si>
    <t>Northern Cape: Phokwane(NC094) - Table C4 Quarterly Budget Statement - Financial Performance (revenue and expenditure) for 4th Quarter ended 30 June 2015 (Figures Finalised as at 2015/07/31)</t>
  </si>
  <si>
    <t>Northern Cape: Pixley Ka Seme (Nc)(DC7) - Table C4 Quarterly Budget Statement - Financial Performance (revenue and expenditure) for 4th Quarter ended 30 June 2015 (Figures Finalised as at 2015/07/31)</t>
  </si>
  <si>
    <t>Northern Cape: Renosterberg(NC075) - Table C4 Quarterly Budget Statement - Financial Performance (revenue and expenditure) for 4th Quarter ended 30 June 2015 (Figures Finalised as at 2015/07/31)</t>
  </si>
  <si>
    <t>Northern Cape: Richtersveld(NC061) - Table C4 Quarterly Budget Statement - Financial Performance (revenue and expenditure) for 4th Quarter ended 30 June 2015 (Figures Finalised as at 2015/07/31)</t>
  </si>
  <si>
    <t>Northern Cape: Siyancuma(NC078) - Table C4 Quarterly Budget Statement - Financial Performance (revenue and expenditure) for 4th Quarter ended 30 June 2015 (Figures Finalised as at 2015/07/31)</t>
  </si>
  <si>
    <t>Northern Cape: Siyathemba(NC077) - Table C4 Quarterly Budget Statement - Financial Performance (revenue and expenditure) for 4th Quarter ended 30 June 2015 (Figures Finalised as at 2015/07/31)</t>
  </si>
  <si>
    <t>Northern Cape: Sol Plaatje(NC091) - Table C4 Quarterly Budget Statement - Financial Performance (revenue and expenditure) for 4th Quarter ended 30 June 2015 (Figures Finalised as at 2015/07/31)</t>
  </si>
  <si>
    <t>Northern Cape: Thembelihle(NC076) - Table C4 Quarterly Budget Statement - Financial Performance (revenue and expenditure) for 4th Quarter ended 30 June 2015 (Figures Finalised as at 2015/07/31)</t>
  </si>
  <si>
    <t>Northern Cape: Tsantsabane(NC085) - Table C4 Quarterly Budget Statement - Financial Performance (revenue and expenditure) for 4th Quarter ended 30 June 2015 (Figures Finalised as at 2015/07/31)</t>
  </si>
  <si>
    <t>Northern Cape: Ubuntu(NC071) - Table C4 Quarterly Budget Statement - Financial Performance (revenue and expenditure) for 4th Quarter ended 30 June 2015 (Figures Finalised as at 2015/07/31)</t>
  </si>
  <si>
    <t>Northern Cape: Umsobomvu(NC072) - Table C4 Quarterly Budget Statement - Financial Performance (revenue and expenditure) for 4th Quarter ended 30 June 2015 (Figures Finalised as at 2015/07/31)</t>
  </si>
  <si>
    <t>Northern Cape: Z F Mgcawu(DC8) - Table C4 Quarterly Budget Statement - Financial Performance (revenue and expenditure) for 4th Quarter ended 30 June 2015 (Figures Finalised as at 2015/07/31)</t>
  </si>
  <si>
    <t>Summary - Table C4 Quarterly Budget Statement - Financial Performance (revenue and expenditure) for 4th Quarter ended 30 June 2015 (Figures Finalised as at 2015/07/31)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</si>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</sst>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642418618</v>
      </c>
      <c r="D5" s="6">
        <v>0</v>
      </c>
      <c r="E5" s="7">
        <v>1114069141</v>
      </c>
      <c r="F5" s="8">
        <v>905231745</v>
      </c>
      <c r="G5" s="8">
        <v>532390188</v>
      </c>
      <c r="H5" s="8">
        <v>55990589</v>
      </c>
      <c r="I5" s="8">
        <v>65271132</v>
      </c>
      <c r="J5" s="8">
        <v>653651909</v>
      </c>
      <c r="K5" s="8">
        <v>55235908</v>
      </c>
      <c r="L5" s="8">
        <v>32033613</v>
      </c>
      <c r="M5" s="8">
        <v>86571785</v>
      </c>
      <c r="N5" s="8">
        <v>173841306</v>
      </c>
      <c r="O5" s="8">
        <v>48912028</v>
      </c>
      <c r="P5" s="8">
        <v>52974216</v>
      </c>
      <c r="Q5" s="8">
        <v>45408621</v>
      </c>
      <c r="R5" s="8">
        <v>147294865</v>
      </c>
      <c r="S5" s="8">
        <v>46304174</v>
      </c>
      <c r="T5" s="8">
        <v>12692655</v>
      </c>
      <c r="U5" s="8">
        <v>30797388</v>
      </c>
      <c r="V5" s="8">
        <v>89794217</v>
      </c>
      <c r="W5" s="8">
        <v>1064582297</v>
      </c>
      <c r="X5" s="8">
        <v>1172078477</v>
      </c>
      <c r="Y5" s="8">
        <v>-107496180</v>
      </c>
      <c r="Z5" s="2">
        <v>-9.17</v>
      </c>
      <c r="AA5" s="6">
        <v>905231745</v>
      </c>
    </row>
    <row r="6" spans="1:27" ht="13.5">
      <c r="A6" s="23" t="s">
        <v>33</v>
      </c>
      <c r="B6" s="24"/>
      <c r="C6" s="6">
        <v>5722415</v>
      </c>
      <c r="D6" s="6">
        <v>0</v>
      </c>
      <c r="E6" s="7">
        <v>4481540</v>
      </c>
      <c r="F6" s="8">
        <v>5163322</v>
      </c>
      <c r="G6" s="8">
        <v>336686</v>
      </c>
      <c r="H6" s="8">
        <v>413261</v>
      </c>
      <c r="I6" s="8">
        <v>-22847</v>
      </c>
      <c r="J6" s="8">
        <v>727100</v>
      </c>
      <c r="K6" s="8">
        <v>751200</v>
      </c>
      <c r="L6" s="8">
        <v>666744</v>
      </c>
      <c r="M6" s="8">
        <v>661728</v>
      </c>
      <c r="N6" s="8">
        <v>2079672</v>
      </c>
      <c r="O6" s="8">
        <v>626827</v>
      </c>
      <c r="P6" s="8">
        <v>139833</v>
      </c>
      <c r="Q6" s="8">
        <v>16412</v>
      </c>
      <c r="R6" s="8">
        <v>783072</v>
      </c>
      <c r="S6" s="8">
        <v>116714</v>
      </c>
      <c r="T6" s="8">
        <v>452489</v>
      </c>
      <c r="U6" s="8">
        <v>451284</v>
      </c>
      <c r="V6" s="8">
        <v>1020487</v>
      </c>
      <c r="W6" s="8">
        <v>4610331</v>
      </c>
      <c r="X6" s="8">
        <v>4315482</v>
      </c>
      <c r="Y6" s="8">
        <v>294849</v>
      </c>
      <c r="Z6" s="2">
        <v>6.83</v>
      </c>
      <c r="AA6" s="6">
        <v>5163322</v>
      </c>
    </row>
    <row r="7" spans="1:27" ht="13.5">
      <c r="A7" s="25" t="s">
        <v>34</v>
      </c>
      <c r="B7" s="24"/>
      <c r="C7" s="6">
        <v>1343495856</v>
      </c>
      <c r="D7" s="6">
        <v>0</v>
      </c>
      <c r="E7" s="7">
        <v>1532406938</v>
      </c>
      <c r="F7" s="8">
        <v>1502821763</v>
      </c>
      <c r="G7" s="8">
        <v>115966154</v>
      </c>
      <c r="H7" s="8">
        <v>117282196</v>
      </c>
      <c r="I7" s="8">
        <v>108972501</v>
      </c>
      <c r="J7" s="8">
        <v>342220851</v>
      </c>
      <c r="K7" s="8">
        <v>119757987</v>
      </c>
      <c r="L7" s="8">
        <v>92244789</v>
      </c>
      <c r="M7" s="8">
        <v>101375355</v>
      </c>
      <c r="N7" s="8">
        <v>313378131</v>
      </c>
      <c r="O7" s="8">
        <v>119599128</v>
      </c>
      <c r="P7" s="8">
        <v>135028684</v>
      </c>
      <c r="Q7" s="8">
        <v>135548128</v>
      </c>
      <c r="R7" s="8">
        <v>390175940</v>
      </c>
      <c r="S7" s="8">
        <v>123668268</v>
      </c>
      <c r="T7" s="8">
        <v>85665390</v>
      </c>
      <c r="U7" s="8">
        <v>103901688</v>
      </c>
      <c r="V7" s="8">
        <v>313235346</v>
      </c>
      <c r="W7" s="8">
        <v>1359010268</v>
      </c>
      <c r="X7" s="8">
        <v>1727513357</v>
      </c>
      <c r="Y7" s="8">
        <v>-368503089</v>
      </c>
      <c r="Z7" s="2">
        <v>-21.33</v>
      </c>
      <c r="AA7" s="6">
        <v>1502821763</v>
      </c>
    </row>
    <row r="8" spans="1:27" ht="13.5">
      <c r="A8" s="25" t="s">
        <v>35</v>
      </c>
      <c r="B8" s="24"/>
      <c r="C8" s="6">
        <v>506874124</v>
      </c>
      <c r="D8" s="6">
        <v>0</v>
      </c>
      <c r="E8" s="7">
        <v>604465544</v>
      </c>
      <c r="F8" s="8">
        <v>596488531</v>
      </c>
      <c r="G8" s="8">
        <v>37879140</v>
      </c>
      <c r="H8" s="8">
        <v>40091200</v>
      </c>
      <c r="I8" s="8">
        <v>43688687</v>
      </c>
      <c r="J8" s="8">
        <v>121659027</v>
      </c>
      <c r="K8" s="8">
        <v>48455905</v>
      </c>
      <c r="L8" s="8">
        <v>52076748</v>
      </c>
      <c r="M8" s="8">
        <v>43308068</v>
      </c>
      <c r="N8" s="8">
        <v>143840721</v>
      </c>
      <c r="O8" s="8">
        <v>54359545</v>
      </c>
      <c r="P8" s="8">
        <v>53540582</v>
      </c>
      <c r="Q8" s="8">
        <v>94656054</v>
      </c>
      <c r="R8" s="8">
        <v>202556181</v>
      </c>
      <c r="S8" s="8">
        <v>65865056</v>
      </c>
      <c r="T8" s="8">
        <v>85824724</v>
      </c>
      <c r="U8" s="8">
        <v>38324223</v>
      </c>
      <c r="V8" s="8">
        <v>190014003</v>
      </c>
      <c r="W8" s="8">
        <v>658069932</v>
      </c>
      <c r="X8" s="8">
        <v>636908890</v>
      </c>
      <c r="Y8" s="8">
        <v>21161042</v>
      </c>
      <c r="Z8" s="2">
        <v>3.32</v>
      </c>
      <c r="AA8" s="6">
        <v>596488531</v>
      </c>
    </row>
    <row r="9" spans="1:27" ht="13.5">
      <c r="A9" s="25" t="s">
        <v>36</v>
      </c>
      <c r="B9" s="24"/>
      <c r="C9" s="6">
        <v>230140845</v>
      </c>
      <c r="D9" s="6">
        <v>0</v>
      </c>
      <c r="E9" s="7">
        <v>234659149</v>
      </c>
      <c r="F9" s="8">
        <v>254032525</v>
      </c>
      <c r="G9" s="8">
        <v>19860037</v>
      </c>
      <c r="H9" s="8">
        <v>22430073</v>
      </c>
      <c r="I9" s="8">
        <v>25642870</v>
      </c>
      <c r="J9" s="8">
        <v>67932980</v>
      </c>
      <c r="K9" s="8">
        <v>12558138</v>
      </c>
      <c r="L9" s="8">
        <v>21955453</v>
      </c>
      <c r="M9" s="8">
        <v>23335554</v>
      </c>
      <c r="N9" s="8">
        <v>57849145</v>
      </c>
      <c r="O9" s="8">
        <v>18315548</v>
      </c>
      <c r="P9" s="8">
        <v>19956181</v>
      </c>
      <c r="Q9" s="8">
        <v>30554044</v>
      </c>
      <c r="R9" s="8">
        <v>68825773</v>
      </c>
      <c r="S9" s="8">
        <v>20441087</v>
      </c>
      <c r="T9" s="8">
        <v>27295762</v>
      </c>
      <c r="U9" s="8">
        <v>19716465</v>
      </c>
      <c r="V9" s="8">
        <v>67453314</v>
      </c>
      <c r="W9" s="8">
        <v>262061212</v>
      </c>
      <c r="X9" s="8">
        <v>253317043</v>
      </c>
      <c r="Y9" s="8">
        <v>8744169</v>
      </c>
      <c r="Z9" s="2">
        <v>3.45</v>
      </c>
      <c r="AA9" s="6">
        <v>254032525</v>
      </c>
    </row>
    <row r="10" spans="1:27" ht="13.5">
      <c r="A10" s="25" t="s">
        <v>37</v>
      </c>
      <c r="B10" s="24"/>
      <c r="C10" s="6">
        <v>168237885</v>
      </c>
      <c r="D10" s="6">
        <v>0</v>
      </c>
      <c r="E10" s="7">
        <v>187584292</v>
      </c>
      <c r="F10" s="26">
        <v>187489861</v>
      </c>
      <c r="G10" s="26">
        <v>16334031</v>
      </c>
      <c r="H10" s="26">
        <v>15869664</v>
      </c>
      <c r="I10" s="26">
        <v>15949747</v>
      </c>
      <c r="J10" s="26">
        <v>48153442</v>
      </c>
      <c r="K10" s="26">
        <v>15319019</v>
      </c>
      <c r="L10" s="26">
        <v>14938918</v>
      </c>
      <c r="M10" s="26">
        <v>14716583</v>
      </c>
      <c r="N10" s="26">
        <v>44974520</v>
      </c>
      <c r="O10" s="26">
        <v>13670111</v>
      </c>
      <c r="P10" s="26">
        <v>17857236</v>
      </c>
      <c r="Q10" s="26">
        <v>12201449</v>
      </c>
      <c r="R10" s="26">
        <v>43728796</v>
      </c>
      <c r="S10" s="26">
        <v>14056271</v>
      </c>
      <c r="T10" s="26">
        <v>11453966</v>
      </c>
      <c r="U10" s="26">
        <v>16051762</v>
      </c>
      <c r="V10" s="26">
        <v>41561999</v>
      </c>
      <c r="W10" s="26">
        <v>178418757</v>
      </c>
      <c r="X10" s="26">
        <v>212020913</v>
      </c>
      <c r="Y10" s="26">
        <v>-33602156</v>
      </c>
      <c r="Z10" s="27">
        <v>-15.85</v>
      </c>
      <c r="AA10" s="28">
        <v>187489861</v>
      </c>
    </row>
    <row r="11" spans="1:27" ht="13.5">
      <c r="A11" s="25" t="s">
        <v>38</v>
      </c>
      <c r="B11" s="29"/>
      <c r="C11" s="6">
        <v>2045799</v>
      </c>
      <c r="D11" s="6">
        <v>0</v>
      </c>
      <c r="E11" s="7">
        <v>3054961</v>
      </c>
      <c r="F11" s="8">
        <v>4744568</v>
      </c>
      <c r="G11" s="8">
        <v>181412</v>
      </c>
      <c r="H11" s="8">
        <v>321216</v>
      </c>
      <c r="I11" s="8">
        <v>204398</v>
      </c>
      <c r="J11" s="8">
        <v>707026</v>
      </c>
      <c r="K11" s="8">
        <v>128647</v>
      </c>
      <c r="L11" s="8">
        <v>122317</v>
      </c>
      <c r="M11" s="8">
        <v>167475</v>
      </c>
      <c r="N11" s="8">
        <v>418439</v>
      </c>
      <c r="O11" s="8">
        <v>131617</v>
      </c>
      <c r="P11" s="8">
        <v>158804</v>
      </c>
      <c r="Q11" s="8">
        <v>143520</v>
      </c>
      <c r="R11" s="8">
        <v>433941</v>
      </c>
      <c r="S11" s="8">
        <v>164666</v>
      </c>
      <c r="T11" s="8">
        <v>351491</v>
      </c>
      <c r="U11" s="8">
        <v>536660</v>
      </c>
      <c r="V11" s="8">
        <v>1052817</v>
      </c>
      <c r="W11" s="8">
        <v>2612223</v>
      </c>
      <c r="X11" s="8">
        <v>25074520</v>
      </c>
      <c r="Y11" s="8">
        <v>-22462297</v>
      </c>
      <c r="Z11" s="2">
        <v>-89.58</v>
      </c>
      <c r="AA11" s="6">
        <v>4744568</v>
      </c>
    </row>
    <row r="12" spans="1:27" ht="13.5">
      <c r="A12" s="25" t="s">
        <v>39</v>
      </c>
      <c r="B12" s="29"/>
      <c r="C12" s="6">
        <v>40162996</v>
      </c>
      <c r="D12" s="6">
        <v>0</v>
      </c>
      <c r="E12" s="7">
        <v>45362295</v>
      </c>
      <c r="F12" s="8">
        <v>42246903</v>
      </c>
      <c r="G12" s="8">
        <v>2743700</v>
      </c>
      <c r="H12" s="8">
        <v>2804786</v>
      </c>
      <c r="I12" s="8">
        <v>3182197</v>
      </c>
      <c r="J12" s="8">
        <v>8730683</v>
      </c>
      <c r="K12" s="8">
        <v>3129767</v>
      </c>
      <c r="L12" s="8">
        <v>2705842</v>
      </c>
      <c r="M12" s="8">
        <v>3565969</v>
      </c>
      <c r="N12" s="8">
        <v>9401578</v>
      </c>
      <c r="O12" s="8">
        <v>3932172</v>
      </c>
      <c r="P12" s="8">
        <v>3743950</v>
      </c>
      <c r="Q12" s="8">
        <v>3449259</v>
      </c>
      <c r="R12" s="8">
        <v>11125381</v>
      </c>
      <c r="S12" s="8">
        <v>3169107</v>
      </c>
      <c r="T12" s="8">
        <v>3144574</v>
      </c>
      <c r="U12" s="8">
        <v>3072733</v>
      </c>
      <c r="V12" s="8">
        <v>9386414</v>
      </c>
      <c r="W12" s="8">
        <v>38644056</v>
      </c>
      <c r="X12" s="8">
        <v>52670897</v>
      </c>
      <c r="Y12" s="8">
        <v>-14026841</v>
      </c>
      <c r="Z12" s="2">
        <v>-26.63</v>
      </c>
      <c r="AA12" s="6">
        <v>42246903</v>
      </c>
    </row>
    <row r="13" spans="1:27" ht="13.5">
      <c r="A13" s="23" t="s">
        <v>40</v>
      </c>
      <c r="B13" s="29"/>
      <c r="C13" s="6">
        <v>49740144</v>
      </c>
      <c r="D13" s="6">
        <v>0</v>
      </c>
      <c r="E13" s="7">
        <v>34405524</v>
      </c>
      <c r="F13" s="8">
        <v>36846655</v>
      </c>
      <c r="G13" s="8">
        <v>-2117049</v>
      </c>
      <c r="H13" s="8">
        <v>1641724</v>
      </c>
      <c r="I13" s="8">
        <v>3055626</v>
      </c>
      <c r="J13" s="8">
        <v>2580301</v>
      </c>
      <c r="K13" s="8">
        <v>3659363</v>
      </c>
      <c r="L13" s="8">
        <v>1304434</v>
      </c>
      <c r="M13" s="8">
        <v>2239474</v>
      </c>
      <c r="N13" s="8">
        <v>7203271</v>
      </c>
      <c r="O13" s="8">
        <v>3457656</v>
      </c>
      <c r="P13" s="8">
        <v>2615017</v>
      </c>
      <c r="Q13" s="8">
        <v>2199759</v>
      </c>
      <c r="R13" s="8">
        <v>8272432</v>
      </c>
      <c r="S13" s="8">
        <v>3395152</v>
      </c>
      <c r="T13" s="8">
        <v>1160766</v>
      </c>
      <c r="U13" s="8">
        <v>17177575</v>
      </c>
      <c r="V13" s="8">
        <v>21733493</v>
      </c>
      <c r="W13" s="8">
        <v>39789497</v>
      </c>
      <c r="X13" s="8">
        <v>36752837</v>
      </c>
      <c r="Y13" s="8">
        <v>3036660</v>
      </c>
      <c r="Z13" s="2">
        <v>8.26</v>
      </c>
      <c r="AA13" s="6">
        <v>36846655</v>
      </c>
    </row>
    <row r="14" spans="1:27" ht="13.5">
      <c r="A14" s="23" t="s">
        <v>41</v>
      </c>
      <c r="B14" s="29"/>
      <c r="C14" s="6">
        <v>119321504</v>
      </c>
      <c r="D14" s="6">
        <v>0</v>
      </c>
      <c r="E14" s="7">
        <v>102980547</v>
      </c>
      <c r="F14" s="8">
        <v>127221666</v>
      </c>
      <c r="G14" s="8">
        <v>10998421</v>
      </c>
      <c r="H14" s="8">
        <v>11240054</v>
      </c>
      <c r="I14" s="8">
        <v>12049519</v>
      </c>
      <c r="J14" s="8">
        <v>34287994</v>
      </c>
      <c r="K14" s="8">
        <v>12768916</v>
      </c>
      <c r="L14" s="8">
        <v>11141340</v>
      </c>
      <c r="M14" s="8">
        <v>12309671</v>
      </c>
      <c r="N14" s="8">
        <v>36219927</v>
      </c>
      <c r="O14" s="8">
        <v>12705532</v>
      </c>
      <c r="P14" s="8">
        <v>12082334</v>
      </c>
      <c r="Q14" s="8">
        <v>7648400</v>
      </c>
      <c r="R14" s="8">
        <v>32436266</v>
      </c>
      <c r="S14" s="8">
        <v>10770137</v>
      </c>
      <c r="T14" s="8">
        <v>9534515</v>
      </c>
      <c r="U14" s="8">
        <v>11918742</v>
      </c>
      <c r="V14" s="8">
        <v>32223394</v>
      </c>
      <c r="W14" s="8">
        <v>135167581</v>
      </c>
      <c r="X14" s="8">
        <v>104823575</v>
      </c>
      <c r="Y14" s="8">
        <v>30344006</v>
      </c>
      <c r="Z14" s="2">
        <v>28.95</v>
      </c>
      <c r="AA14" s="6">
        <v>127221666</v>
      </c>
    </row>
    <row r="15" spans="1:27" ht="13.5">
      <c r="A15" s="23" t="s">
        <v>42</v>
      </c>
      <c r="B15" s="29"/>
      <c r="C15" s="6">
        <v>6800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89558577</v>
      </c>
      <c r="D16" s="6">
        <v>0</v>
      </c>
      <c r="E16" s="7">
        <v>57170740</v>
      </c>
      <c r="F16" s="8">
        <v>51569278</v>
      </c>
      <c r="G16" s="8">
        <v>2210439</v>
      </c>
      <c r="H16" s="8">
        <v>815602</v>
      </c>
      <c r="I16" s="8">
        <v>1532408</v>
      </c>
      <c r="J16" s="8">
        <v>4558449</v>
      </c>
      <c r="K16" s="8">
        <v>1910953</v>
      </c>
      <c r="L16" s="8">
        <v>1306156</v>
      </c>
      <c r="M16" s="8">
        <v>1712867</v>
      </c>
      <c r="N16" s="8">
        <v>4929976</v>
      </c>
      <c r="O16" s="8">
        <v>1769648</v>
      </c>
      <c r="P16" s="8">
        <v>3126025</v>
      </c>
      <c r="Q16" s="8">
        <v>1990921</v>
      </c>
      <c r="R16" s="8">
        <v>6886594</v>
      </c>
      <c r="S16" s="8">
        <v>1423440</v>
      </c>
      <c r="T16" s="8">
        <v>3119919</v>
      </c>
      <c r="U16" s="8">
        <v>2229928</v>
      </c>
      <c r="V16" s="8">
        <v>6773287</v>
      </c>
      <c r="W16" s="8">
        <v>23148306</v>
      </c>
      <c r="X16" s="8">
        <v>58401722</v>
      </c>
      <c r="Y16" s="8">
        <v>-35253416</v>
      </c>
      <c r="Z16" s="2">
        <v>-60.36</v>
      </c>
      <c r="AA16" s="6">
        <v>51569278</v>
      </c>
    </row>
    <row r="17" spans="1:27" ht="13.5">
      <c r="A17" s="23" t="s">
        <v>44</v>
      </c>
      <c r="B17" s="29"/>
      <c r="C17" s="6">
        <v>17921467</v>
      </c>
      <c r="D17" s="6">
        <v>0</v>
      </c>
      <c r="E17" s="7">
        <v>18891121</v>
      </c>
      <c r="F17" s="8">
        <v>18333286</v>
      </c>
      <c r="G17" s="8">
        <v>1227640</v>
      </c>
      <c r="H17" s="8">
        <v>1164546</v>
      </c>
      <c r="I17" s="8">
        <v>1548700</v>
      </c>
      <c r="J17" s="8">
        <v>3940886</v>
      </c>
      <c r="K17" s="8">
        <v>920366</v>
      </c>
      <c r="L17" s="8">
        <v>1311009</v>
      </c>
      <c r="M17" s="8">
        <v>658599</v>
      </c>
      <c r="N17" s="8">
        <v>2889974</v>
      </c>
      <c r="O17" s="8">
        <v>1597689</v>
      </c>
      <c r="P17" s="8">
        <v>1291447</v>
      </c>
      <c r="Q17" s="8">
        <v>2800339</v>
      </c>
      <c r="R17" s="8">
        <v>5689475</v>
      </c>
      <c r="S17" s="8">
        <v>2007506</v>
      </c>
      <c r="T17" s="8">
        <v>1196622</v>
      </c>
      <c r="U17" s="8">
        <v>1230423</v>
      </c>
      <c r="V17" s="8">
        <v>4434551</v>
      </c>
      <c r="W17" s="8">
        <v>16954886</v>
      </c>
      <c r="X17" s="8">
        <v>20423207</v>
      </c>
      <c r="Y17" s="8">
        <v>-3468321</v>
      </c>
      <c r="Z17" s="2">
        <v>-16.98</v>
      </c>
      <c r="AA17" s="6">
        <v>18333286</v>
      </c>
    </row>
    <row r="18" spans="1:27" ht="13.5">
      <c r="A18" s="25" t="s">
        <v>45</v>
      </c>
      <c r="B18" s="24"/>
      <c r="C18" s="6">
        <v>17379433</v>
      </c>
      <c r="D18" s="6">
        <v>0</v>
      </c>
      <c r="E18" s="7">
        <v>32843842</v>
      </c>
      <c r="F18" s="8">
        <v>32901588</v>
      </c>
      <c r="G18" s="8">
        <v>2878630</v>
      </c>
      <c r="H18" s="8">
        <v>1740125</v>
      </c>
      <c r="I18" s="8">
        <v>1915504</v>
      </c>
      <c r="J18" s="8">
        <v>6534259</v>
      </c>
      <c r="K18" s="8">
        <v>3720629</v>
      </c>
      <c r="L18" s="8">
        <v>813125</v>
      </c>
      <c r="M18" s="8">
        <v>2149987</v>
      </c>
      <c r="N18" s="8">
        <v>6683741</v>
      </c>
      <c r="O18" s="8">
        <v>2403873</v>
      </c>
      <c r="P18" s="8">
        <v>2586658</v>
      </c>
      <c r="Q18" s="8">
        <v>2969059</v>
      </c>
      <c r="R18" s="8">
        <v>7959590</v>
      </c>
      <c r="S18" s="8">
        <v>-81390</v>
      </c>
      <c r="T18" s="8">
        <v>2732532</v>
      </c>
      <c r="U18" s="8">
        <v>1686540</v>
      </c>
      <c r="V18" s="8">
        <v>4337682</v>
      </c>
      <c r="W18" s="8">
        <v>25515272</v>
      </c>
      <c r="X18" s="8">
        <v>35990595</v>
      </c>
      <c r="Y18" s="8">
        <v>-10475323</v>
      </c>
      <c r="Z18" s="2">
        <v>-29.11</v>
      </c>
      <c r="AA18" s="6">
        <v>32901588</v>
      </c>
    </row>
    <row r="19" spans="1:27" ht="13.5">
      <c r="A19" s="23" t="s">
        <v>46</v>
      </c>
      <c r="B19" s="29"/>
      <c r="C19" s="6">
        <v>1484033504</v>
      </c>
      <c r="D19" s="6">
        <v>0</v>
      </c>
      <c r="E19" s="7">
        <v>1505854635</v>
      </c>
      <c r="F19" s="8">
        <v>1532079995</v>
      </c>
      <c r="G19" s="8">
        <v>458538636</v>
      </c>
      <c r="H19" s="8">
        <v>55098839</v>
      </c>
      <c r="I19" s="8">
        <v>25978530</v>
      </c>
      <c r="J19" s="8">
        <v>539616005</v>
      </c>
      <c r="K19" s="8">
        <v>17937694</v>
      </c>
      <c r="L19" s="8">
        <v>235335635</v>
      </c>
      <c r="M19" s="8">
        <v>164549927</v>
      </c>
      <c r="N19" s="8">
        <v>417823256</v>
      </c>
      <c r="O19" s="8">
        <v>46375920</v>
      </c>
      <c r="P19" s="8">
        <v>30113498</v>
      </c>
      <c r="Q19" s="8">
        <v>199701874</v>
      </c>
      <c r="R19" s="8">
        <v>276191292</v>
      </c>
      <c r="S19" s="8">
        <v>51112635</v>
      </c>
      <c r="T19" s="8">
        <v>62432119</v>
      </c>
      <c r="U19" s="8">
        <v>71457526</v>
      </c>
      <c r="V19" s="8">
        <v>185002280</v>
      </c>
      <c r="W19" s="8">
        <v>1418632833</v>
      </c>
      <c r="X19" s="8">
        <v>1528475468</v>
      </c>
      <c r="Y19" s="8">
        <v>-109842635</v>
      </c>
      <c r="Z19" s="2">
        <v>-7.19</v>
      </c>
      <c r="AA19" s="6">
        <v>1532079995</v>
      </c>
    </row>
    <row r="20" spans="1:27" ht="13.5">
      <c r="A20" s="23" t="s">
        <v>47</v>
      </c>
      <c r="B20" s="29"/>
      <c r="C20" s="6">
        <v>182955808</v>
      </c>
      <c r="D20" s="6">
        <v>0</v>
      </c>
      <c r="E20" s="7">
        <v>210360015</v>
      </c>
      <c r="F20" s="26">
        <v>279457802</v>
      </c>
      <c r="G20" s="26">
        <v>3946511</v>
      </c>
      <c r="H20" s="26">
        <v>24174587</v>
      </c>
      <c r="I20" s="26">
        <v>17661173</v>
      </c>
      <c r="J20" s="26">
        <v>45782271</v>
      </c>
      <c r="K20" s="26">
        <v>20532833</v>
      </c>
      <c r="L20" s="26">
        <v>13232425</v>
      </c>
      <c r="M20" s="26">
        <v>20736000</v>
      </c>
      <c r="N20" s="26">
        <v>54501258</v>
      </c>
      <c r="O20" s="26">
        <v>15425021</v>
      </c>
      <c r="P20" s="26">
        <v>7088904</v>
      </c>
      <c r="Q20" s="26">
        <v>13459182</v>
      </c>
      <c r="R20" s="26">
        <v>35973107</v>
      </c>
      <c r="S20" s="26">
        <v>8621198</v>
      </c>
      <c r="T20" s="26">
        <v>11471484</v>
      </c>
      <c r="U20" s="26">
        <v>22915856</v>
      </c>
      <c r="V20" s="26">
        <v>43008538</v>
      </c>
      <c r="W20" s="26">
        <v>179265174</v>
      </c>
      <c r="X20" s="26">
        <v>214504790</v>
      </c>
      <c r="Y20" s="26">
        <v>-35239616</v>
      </c>
      <c r="Z20" s="27">
        <v>-16.43</v>
      </c>
      <c r="AA20" s="28">
        <v>279457802</v>
      </c>
    </row>
    <row r="21" spans="1:27" ht="13.5">
      <c r="A21" s="23" t="s">
        <v>48</v>
      </c>
      <c r="B21" s="29"/>
      <c r="C21" s="6">
        <v>33649750</v>
      </c>
      <c r="D21" s="6">
        <v>0</v>
      </c>
      <c r="E21" s="7">
        <v>60662630</v>
      </c>
      <c r="F21" s="8">
        <v>66396000</v>
      </c>
      <c r="G21" s="8">
        <v>3629</v>
      </c>
      <c r="H21" s="8">
        <v>22856</v>
      </c>
      <c r="I21" s="30">
        <v>2926707</v>
      </c>
      <c r="J21" s="8">
        <v>2953192</v>
      </c>
      <c r="K21" s="8">
        <v>12236141</v>
      </c>
      <c r="L21" s="8">
        <v>52948</v>
      </c>
      <c r="M21" s="8">
        <v>312030</v>
      </c>
      <c r="N21" s="8">
        <v>12601119</v>
      </c>
      <c r="O21" s="8">
        <v>125151</v>
      </c>
      <c r="P21" s="30">
        <v>36064</v>
      </c>
      <c r="Q21" s="8">
        <v>383747</v>
      </c>
      <c r="R21" s="8">
        <v>544962</v>
      </c>
      <c r="S21" s="8">
        <v>3336250</v>
      </c>
      <c r="T21" s="8">
        <v>-1376017</v>
      </c>
      <c r="U21" s="8">
        <v>253539</v>
      </c>
      <c r="V21" s="8">
        <v>2213772</v>
      </c>
      <c r="W21" s="30">
        <v>18313045</v>
      </c>
      <c r="X21" s="8">
        <v>74978023</v>
      </c>
      <c r="Y21" s="8">
        <v>-56664978</v>
      </c>
      <c r="Z21" s="2">
        <v>-75.58</v>
      </c>
      <c r="AA21" s="6">
        <v>66396000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4933665525</v>
      </c>
      <c r="D22" s="33">
        <f>SUM(D5:D21)</f>
        <v>0</v>
      </c>
      <c r="E22" s="34">
        <f t="shared" si="0"/>
        <v>5749252914</v>
      </c>
      <c r="F22" s="35">
        <f t="shared" si="0"/>
        <v>5643025488</v>
      </c>
      <c r="G22" s="35">
        <f t="shared" si="0"/>
        <v>1203378205</v>
      </c>
      <c r="H22" s="35">
        <f t="shared" si="0"/>
        <v>351101318</v>
      </c>
      <c r="I22" s="35">
        <f t="shared" si="0"/>
        <v>329556852</v>
      </c>
      <c r="J22" s="35">
        <f t="shared" si="0"/>
        <v>1884036375</v>
      </c>
      <c r="K22" s="35">
        <f t="shared" si="0"/>
        <v>329023466</v>
      </c>
      <c r="L22" s="35">
        <f t="shared" si="0"/>
        <v>481241496</v>
      </c>
      <c r="M22" s="35">
        <f t="shared" si="0"/>
        <v>478371072</v>
      </c>
      <c r="N22" s="35">
        <f t="shared" si="0"/>
        <v>1288636034</v>
      </c>
      <c r="O22" s="35">
        <f t="shared" si="0"/>
        <v>343407466</v>
      </c>
      <c r="P22" s="35">
        <f t="shared" si="0"/>
        <v>342339433</v>
      </c>
      <c r="Q22" s="35">
        <f t="shared" si="0"/>
        <v>553130768</v>
      </c>
      <c r="R22" s="35">
        <f t="shared" si="0"/>
        <v>1238877667</v>
      </c>
      <c r="S22" s="35">
        <f t="shared" si="0"/>
        <v>354370271</v>
      </c>
      <c r="T22" s="35">
        <f t="shared" si="0"/>
        <v>317152991</v>
      </c>
      <c r="U22" s="35">
        <f t="shared" si="0"/>
        <v>341722332</v>
      </c>
      <c r="V22" s="35">
        <f t="shared" si="0"/>
        <v>1013245594</v>
      </c>
      <c r="W22" s="35">
        <f t="shared" si="0"/>
        <v>5424795670</v>
      </c>
      <c r="X22" s="35">
        <f t="shared" si="0"/>
        <v>6158249796</v>
      </c>
      <c r="Y22" s="35">
        <f t="shared" si="0"/>
        <v>-733454126</v>
      </c>
      <c r="Z22" s="36">
        <f>+IF(X22&lt;&gt;0,+(Y22/X22)*100,0)</f>
        <v>-11.910106772161212</v>
      </c>
      <c r="AA22" s="33">
        <f>SUM(AA5:AA21)</f>
        <v>5643025488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1699194559</v>
      </c>
      <c r="D25" s="6">
        <v>0</v>
      </c>
      <c r="E25" s="7">
        <v>1954560957</v>
      </c>
      <c r="F25" s="8">
        <v>1944167905</v>
      </c>
      <c r="G25" s="8">
        <v>146403107</v>
      </c>
      <c r="H25" s="8">
        <v>144215598</v>
      </c>
      <c r="I25" s="8">
        <v>145524790</v>
      </c>
      <c r="J25" s="8">
        <v>436143495</v>
      </c>
      <c r="K25" s="8">
        <v>147014705</v>
      </c>
      <c r="L25" s="8">
        <v>173597203</v>
      </c>
      <c r="M25" s="8">
        <v>162912736</v>
      </c>
      <c r="N25" s="8">
        <v>483524644</v>
      </c>
      <c r="O25" s="8">
        <v>139634508</v>
      </c>
      <c r="P25" s="8">
        <v>146067658</v>
      </c>
      <c r="Q25" s="8">
        <v>148491961</v>
      </c>
      <c r="R25" s="8">
        <v>434194127</v>
      </c>
      <c r="S25" s="8">
        <v>134500204</v>
      </c>
      <c r="T25" s="8">
        <v>148314857</v>
      </c>
      <c r="U25" s="8">
        <v>142311427</v>
      </c>
      <c r="V25" s="8">
        <v>425126488</v>
      </c>
      <c r="W25" s="8">
        <v>1778988754</v>
      </c>
      <c r="X25" s="8">
        <v>2137240870</v>
      </c>
      <c r="Y25" s="8">
        <v>-358252116</v>
      </c>
      <c r="Z25" s="2">
        <v>-16.76</v>
      </c>
      <c r="AA25" s="6">
        <v>1944167905</v>
      </c>
    </row>
    <row r="26" spans="1:27" ht="13.5">
      <c r="A26" s="25" t="s">
        <v>52</v>
      </c>
      <c r="B26" s="24"/>
      <c r="C26" s="6">
        <v>120003071</v>
      </c>
      <c r="D26" s="6">
        <v>0</v>
      </c>
      <c r="E26" s="7">
        <v>129905165</v>
      </c>
      <c r="F26" s="8">
        <v>132719109</v>
      </c>
      <c r="G26" s="8">
        <v>9802070</v>
      </c>
      <c r="H26" s="8">
        <v>9459187</v>
      </c>
      <c r="I26" s="8">
        <v>9437285</v>
      </c>
      <c r="J26" s="8">
        <v>28698542</v>
      </c>
      <c r="K26" s="8">
        <v>9753042</v>
      </c>
      <c r="L26" s="8">
        <v>9620176</v>
      </c>
      <c r="M26" s="8">
        <v>9280752</v>
      </c>
      <c r="N26" s="8">
        <v>28653970</v>
      </c>
      <c r="O26" s="8">
        <v>9232831</v>
      </c>
      <c r="P26" s="8">
        <v>8988801</v>
      </c>
      <c r="Q26" s="8">
        <v>9166903</v>
      </c>
      <c r="R26" s="8">
        <v>27388535</v>
      </c>
      <c r="S26" s="8">
        <v>10918776</v>
      </c>
      <c r="T26" s="8">
        <v>11842438</v>
      </c>
      <c r="U26" s="8">
        <v>10618836</v>
      </c>
      <c r="V26" s="8">
        <v>33380050</v>
      </c>
      <c r="W26" s="8">
        <v>118121097</v>
      </c>
      <c r="X26" s="8">
        <v>136864226</v>
      </c>
      <c r="Y26" s="8">
        <v>-18743129</v>
      </c>
      <c r="Z26" s="2">
        <v>-13.69</v>
      </c>
      <c r="AA26" s="6">
        <v>132719109</v>
      </c>
    </row>
    <row r="27" spans="1:27" ht="13.5">
      <c r="A27" s="25" t="s">
        <v>53</v>
      </c>
      <c r="B27" s="24"/>
      <c r="C27" s="6">
        <v>407174940</v>
      </c>
      <c r="D27" s="6">
        <v>0</v>
      </c>
      <c r="E27" s="7">
        <v>328782253</v>
      </c>
      <c r="F27" s="8">
        <v>294437498</v>
      </c>
      <c r="G27" s="8">
        <v>1765744</v>
      </c>
      <c r="H27" s="8">
        <v>145620269</v>
      </c>
      <c r="I27" s="8">
        <v>7881768</v>
      </c>
      <c r="J27" s="8">
        <v>155267781</v>
      </c>
      <c r="K27" s="8">
        <v>1449605</v>
      </c>
      <c r="L27" s="8">
        <v>1449605</v>
      </c>
      <c r="M27" s="8">
        <v>6162845</v>
      </c>
      <c r="N27" s="8">
        <v>9062055</v>
      </c>
      <c r="O27" s="8">
        <v>1449605</v>
      </c>
      <c r="P27" s="8">
        <v>2025834</v>
      </c>
      <c r="Q27" s="8">
        <v>2452778</v>
      </c>
      <c r="R27" s="8">
        <v>5928217</v>
      </c>
      <c r="S27" s="8">
        <v>2462522</v>
      </c>
      <c r="T27" s="8">
        <v>2462529</v>
      </c>
      <c r="U27" s="8">
        <v>502184</v>
      </c>
      <c r="V27" s="8">
        <v>5427235</v>
      </c>
      <c r="W27" s="8">
        <v>175685288</v>
      </c>
      <c r="X27" s="8">
        <v>331000454</v>
      </c>
      <c r="Y27" s="8">
        <v>-155315166</v>
      </c>
      <c r="Z27" s="2">
        <v>-46.92</v>
      </c>
      <c r="AA27" s="6">
        <v>294437498</v>
      </c>
    </row>
    <row r="28" spans="1:27" ht="13.5">
      <c r="A28" s="25" t="s">
        <v>54</v>
      </c>
      <c r="B28" s="24"/>
      <c r="C28" s="6">
        <v>662786867</v>
      </c>
      <c r="D28" s="6">
        <v>0</v>
      </c>
      <c r="E28" s="7">
        <v>458363784</v>
      </c>
      <c r="F28" s="8">
        <v>459982733</v>
      </c>
      <c r="G28" s="8">
        <v>6556070</v>
      </c>
      <c r="H28" s="8">
        <v>1986166</v>
      </c>
      <c r="I28" s="8">
        <v>41235649</v>
      </c>
      <c r="J28" s="8">
        <v>49777885</v>
      </c>
      <c r="K28" s="8">
        <v>26925826</v>
      </c>
      <c r="L28" s="8">
        <v>6924190</v>
      </c>
      <c r="M28" s="8">
        <v>13001795</v>
      </c>
      <c r="N28" s="8">
        <v>46851811</v>
      </c>
      <c r="O28" s="8">
        <v>35253782</v>
      </c>
      <c r="P28" s="8">
        <v>14540002</v>
      </c>
      <c r="Q28" s="8">
        <v>14147767</v>
      </c>
      <c r="R28" s="8">
        <v>63941551</v>
      </c>
      <c r="S28" s="8">
        <v>14095712</v>
      </c>
      <c r="T28" s="8">
        <v>24469921</v>
      </c>
      <c r="U28" s="8">
        <v>40117315</v>
      </c>
      <c r="V28" s="8">
        <v>78682948</v>
      </c>
      <c r="W28" s="8">
        <v>239254195</v>
      </c>
      <c r="X28" s="8">
        <v>559259504</v>
      </c>
      <c r="Y28" s="8">
        <v>-320005309</v>
      </c>
      <c r="Z28" s="2">
        <v>-57.22</v>
      </c>
      <c r="AA28" s="6">
        <v>459982733</v>
      </c>
    </row>
    <row r="29" spans="1:27" ht="13.5">
      <c r="A29" s="25" t="s">
        <v>55</v>
      </c>
      <c r="B29" s="24"/>
      <c r="C29" s="6">
        <v>85592875</v>
      </c>
      <c r="D29" s="6">
        <v>0</v>
      </c>
      <c r="E29" s="7">
        <v>78886681</v>
      </c>
      <c r="F29" s="8">
        <v>75724151</v>
      </c>
      <c r="G29" s="8">
        <v>787624</v>
      </c>
      <c r="H29" s="8">
        <v>471469</v>
      </c>
      <c r="I29" s="8">
        <v>873530</v>
      </c>
      <c r="J29" s="8">
        <v>2132623</v>
      </c>
      <c r="K29" s="8">
        <v>877049</v>
      </c>
      <c r="L29" s="8">
        <v>2028841</v>
      </c>
      <c r="M29" s="8">
        <v>21429288</v>
      </c>
      <c r="N29" s="8">
        <v>24335178</v>
      </c>
      <c r="O29" s="8">
        <v>3614274</v>
      </c>
      <c r="P29" s="8">
        <v>1005907</v>
      </c>
      <c r="Q29" s="8">
        <v>1274378</v>
      </c>
      <c r="R29" s="8">
        <v>5894559</v>
      </c>
      <c r="S29" s="8">
        <v>719410</v>
      </c>
      <c r="T29" s="8">
        <v>847773</v>
      </c>
      <c r="U29" s="8">
        <v>22601219</v>
      </c>
      <c r="V29" s="8">
        <v>24168402</v>
      </c>
      <c r="W29" s="8">
        <v>56530762</v>
      </c>
      <c r="X29" s="8">
        <v>94362722</v>
      </c>
      <c r="Y29" s="8">
        <v>-37831960</v>
      </c>
      <c r="Z29" s="2">
        <v>-40.09</v>
      </c>
      <c r="AA29" s="6">
        <v>75724151</v>
      </c>
    </row>
    <row r="30" spans="1:27" ht="13.5">
      <c r="A30" s="25" t="s">
        <v>56</v>
      </c>
      <c r="B30" s="24"/>
      <c r="C30" s="6">
        <v>1120212443</v>
      </c>
      <c r="D30" s="6">
        <v>0</v>
      </c>
      <c r="E30" s="7">
        <v>1241903955</v>
      </c>
      <c r="F30" s="8">
        <v>1220983736</v>
      </c>
      <c r="G30" s="8">
        <v>72583857</v>
      </c>
      <c r="H30" s="8">
        <v>125218611</v>
      </c>
      <c r="I30" s="8">
        <v>89987693</v>
      </c>
      <c r="J30" s="8">
        <v>287790161</v>
      </c>
      <c r="K30" s="8">
        <v>101814917</v>
      </c>
      <c r="L30" s="8">
        <v>98638880</v>
      </c>
      <c r="M30" s="8">
        <v>78167557</v>
      </c>
      <c r="N30" s="8">
        <v>278621354</v>
      </c>
      <c r="O30" s="8">
        <v>79085391</v>
      </c>
      <c r="P30" s="8">
        <v>106908520</v>
      </c>
      <c r="Q30" s="8">
        <v>85594854</v>
      </c>
      <c r="R30" s="8">
        <v>271588765</v>
      </c>
      <c r="S30" s="8">
        <v>86578220</v>
      </c>
      <c r="T30" s="8">
        <v>63426274</v>
      </c>
      <c r="U30" s="8">
        <v>93109899</v>
      </c>
      <c r="V30" s="8">
        <v>243114393</v>
      </c>
      <c r="W30" s="8">
        <v>1081114673</v>
      </c>
      <c r="X30" s="8">
        <v>1383052540</v>
      </c>
      <c r="Y30" s="8">
        <v>-301937867</v>
      </c>
      <c r="Z30" s="2">
        <v>-21.83</v>
      </c>
      <c r="AA30" s="6">
        <v>1220983736</v>
      </c>
    </row>
    <row r="31" spans="1:27" ht="13.5">
      <c r="A31" s="25" t="s">
        <v>57</v>
      </c>
      <c r="B31" s="24"/>
      <c r="C31" s="6">
        <v>132262443</v>
      </c>
      <c r="D31" s="6">
        <v>0</v>
      </c>
      <c r="E31" s="7">
        <v>149213137</v>
      </c>
      <c r="F31" s="8">
        <v>175732305</v>
      </c>
      <c r="G31" s="8">
        <v>8372643</v>
      </c>
      <c r="H31" s="8">
        <v>14935201</v>
      </c>
      <c r="I31" s="8">
        <v>10864531</v>
      </c>
      <c r="J31" s="8">
        <v>34172375</v>
      </c>
      <c r="K31" s="8">
        <v>11873668</v>
      </c>
      <c r="L31" s="8">
        <v>10818814</v>
      </c>
      <c r="M31" s="8">
        <v>13041850</v>
      </c>
      <c r="N31" s="8">
        <v>35734332</v>
      </c>
      <c r="O31" s="8">
        <v>9785114</v>
      </c>
      <c r="P31" s="8">
        <v>12188032</v>
      </c>
      <c r="Q31" s="8">
        <v>12121518</v>
      </c>
      <c r="R31" s="8">
        <v>34094664</v>
      </c>
      <c r="S31" s="8">
        <v>10460688</v>
      </c>
      <c r="T31" s="8">
        <v>13433090</v>
      </c>
      <c r="U31" s="8">
        <v>16934175</v>
      </c>
      <c r="V31" s="8">
        <v>40827953</v>
      </c>
      <c r="W31" s="8">
        <v>144829324</v>
      </c>
      <c r="X31" s="8">
        <v>146993022</v>
      </c>
      <c r="Y31" s="8">
        <v>-2163698</v>
      </c>
      <c r="Z31" s="2">
        <v>-1.47</v>
      </c>
      <c r="AA31" s="6">
        <v>175732305</v>
      </c>
    </row>
    <row r="32" spans="1:27" ht="13.5">
      <c r="A32" s="25" t="s">
        <v>58</v>
      </c>
      <c r="B32" s="24"/>
      <c r="C32" s="6">
        <v>97401965</v>
      </c>
      <c r="D32" s="6">
        <v>0</v>
      </c>
      <c r="E32" s="7">
        <v>143554090</v>
      </c>
      <c r="F32" s="8">
        <v>142975237</v>
      </c>
      <c r="G32" s="8">
        <v>10723090</v>
      </c>
      <c r="H32" s="8">
        <v>7293877</v>
      </c>
      <c r="I32" s="8">
        <v>14581330</v>
      </c>
      <c r="J32" s="8">
        <v>32598297</v>
      </c>
      <c r="K32" s="8">
        <v>8538814</v>
      </c>
      <c r="L32" s="8">
        <v>7340581</v>
      </c>
      <c r="M32" s="8">
        <v>10126641</v>
      </c>
      <c r="N32" s="8">
        <v>26006036</v>
      </c>
      <c r="O32" s="8">
        <v>6583100</v>
      </c>
      <c r="P32" s="8">
        <v>7581307</v>
      </c>
      <c r="Q32" s="8">
        <v>5629732</v>
      </c>
      <c r="R32" s="8">
        <v>19794139</v>
      </c>
      <c r="S32" s="8">
        <v>6580799</v>
      </c>
      <c r="T32" s="8">
        <v>3549765</v>
      </c>
      <c r="U32" s="8">
        <v>9355167</v>
      </c>
      <c r="V32" s="8">
        <v>19485731</v>
      </c>
      <c r="W32" s="8">
        <v>97884203</v>
      </c>
      <c r="X32" s="8">
        <v>117025276</v>
      </c>
      <c r="Y32" s="8">
        <v>-19141073</v>
      </c>
      <c r="Z32" s="2">
        <v>-16.36</v>
      </c>
      <c r="AA32" s="6">
        <v>142975237</v>
      </c>
    </row>
    <row r="33" spans="1:27" ht="13.5">
      <c r="A33" s="25" t="s">
        <v>59</v>
      </c>
      <c r="B33" s="24"/>
      <c r="C33" s="6">
        <v>234129953</v>
      </c>
      <c r="D33" s="6">
        <v>0</v>
      </c>
      <c r="E33" s="7">
        <v>226290088</v>
      </c>
      <c r="F33" s="8">
        <v>227648767</v>
      </c>
      <c r="G33" s="8">
        <v>19217561</v>
      </c>
      <c r="H33" s="8">
        <v>11487033</v>
      </c>
      <c r="I33" s="8">
        <v>14186633</v>
      </c>
      <c r="J33" s="8">
        <v>44891227</v>
      </c>
      <c r="K33" s="8">
        <v>11306963</v>
      </c>
      <c r="L33" s="8">
        <v>35186673</v>
      </c>
      <c r="M33" s="8">
        <v>17296650</v>
      </c>
      <c r="N33" s="8">
        <v>63790286</v>
      </c>
      <c r="O33" s="8">
        <v>12016508</v>
      </c>
      <c r="P33" s="8">
        <v>25050039</v>
      </c>
      <c r="Q33" s="8">
        <v>17881975</v>
      </c>
      <c r="R33" s="8">
        <v>54948522</v>
      </c>
      <c r="S33" s="8">
        <v>12188656</v>
      </c>
      <c r="T33" s="8">
        <v>23066195</v>
      </c>
      <c r="U33" s="8">
        <v>27951289</v>
      </c>
      <c r="V33" s="8">
        <v>63206140</v>
      </c>
      <c r="W33" s="8">
        <v>226836175</v>
      </c>
      <c r="X33" s="8">
        <v>248612034</v>
      </c>
      <c r="Y33" s="8">
        <v>-21775859</v>
      </c>
      <c r="Z33" s="2">
        <v>-8.76</v>
      </c>
      <c r="AA33" s="6">
        <v>227648767</v>
      </c>
    </row>
    <row r="34" spans="1:27" ht="13.5">
      <c r="A34" s="25" t="s">
        <v>60</v>
      </c>
      <c r="B34" s="24"/>
      <c r="C34" s="6">
        <v>968687190</v>
      </c>
      <c r="D34" s="6">
        <v>0</v>
      </c>
      <c r="E34" s="7">
        <v>1029297620</v>
      </c>
      <c r="F34" s="8">
        <v>1183485375</v>
      </c>
      <c r="G34" s="8">
        <v>58700152</v>
      </c>
      <c r="H34" s="8">
        <v>82919229</v>
      </c>
      <c r="I34" s="8">
        <v>83198321</v>
      </c>
      <c r="J34" s="8">
        <v>224817702</v>
      </c>
      <c r="K34" s="8">
        <v>86639370</v>
      </c>
      <c r="L34" s="8">
        <v>64645252</v>
      </c>
      <c r="M34" s="8">
        <v>87913464</v>
      </c>
      <c r="N34" s="8">
        <v>239198086</v>
      </c>
      <c r="O34" s="8">
        <v>60124778</v>
      </c>
      <c r="P34" s="8">
        <v>66137100</v>
      </c>
      <c r="Q34" s="8">
        <v>77989197</v>
      </c>
      <c r="R34" s="8">
        <v>204251075</v>
      </c>
      <c r="S34" s="8">
        <v>73754390</v>
      </c>
      <c r="T34" s="8">
        <v>65427610</v>
      </c>
      <c r="U34" s="8">
        <v>95304523</v>
      </c>
      <c r="V34" s="8">
        <v>234486523</v>
      </c>
      <c r="W34" s="8">
        <v>902753386</v>
      </c>
      <c r="X34" s="8">
        <v>1117493535</v>
      </c>
      <c r="Y34" s="8">
        <v>-214740149</v>
      </c>
      <c r="Z34" s="2">
        <v>-19.22</v>
      </c>
      <c r="AA34" s="6">
        <v>1183485375</v>
      </c>
    </row>
    <row r="35" spans="1:27" ht="13.5">
      <c r="A35" s="23" t="s">
        <v>61</v>
      </c>
      <c r="B35" s="29"/>
      <c r="C35" s="6">
        <v>11931316</v>
      </c>
      <c r="D35" s="6">
        <v>0</v>
      </c>
      <c r="E35" s="7">
        <v>228000</v>
      </c>
      <c r="F35" s="8">
        <v>3183083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482753</v>
      </c>
      <c r="M35" s="8">
        <v>-12945</v>
      </c>
      <c r="N35" s="8">
        <v>469808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43717</v>
      </c>
      <c r="V35" s="8">
        <v>43717</v>
      </c>
      <c r="W35" s="8">
        <v>513525</v>
      </c>
      <c r="X35" s="8">
        <v>229348</v>
      </c>
      <c r="Y35" s="8">
        <v>284177</v>
      </c>
      <c r="Z35" s="2">
        <v>123.91</v>
      </c>
      <c r="AA35" s="6">
        <v>3183083</v>
      </c>
    </row>
    <row r="36" spans="1:27" ht="12.75">
      <c r="A36" s="40" t="s">
        <v>62</v>
      </c>
      <c r="B36" s="32"/>
      <c r="C36" s="33">
        <f aca="true" t="shared" si="1" ref="C36:Y36">SUM(C25:C35)</f>
        <v>5539377622</v>
      </c>
      <c r="D36" s="33">
        <f>SUM(D25:D35)</f>
        <v>0</v>
      </c>
      <c r="E36" s="34">
        <f t="shared" si="1"/>
        <v>5740985730</v>
      </c>
      <c r="F36" s="35">
        <f t="shared" si="1"/>
        <v>5861039899</v>
      </c>
      <c r="G36" s="35">
        <f t="shared" si="1"/>
        <v>334911918</v>
      </c>
      <c r="H36" s="35">
        <f t="shared" si="1"/>
        <v>543606640</v>
      </c>
      <c r="I36" s="35">
        <f t="shared" si="1"/>
        <v>417771530</v>
      </c>
      <c r="J36" s="35">
        <f t="shared" si="1"/>
        <v>1296290088</v>
      </c>
      <c r="K36" s="35">
        <f t="shared" si="1"/>
        <v>406193959</v>
      </c>
      <c r="L36" s="35">
        <f t="shared" si="1"/>
        <v>410732968</v>
      </c>
      <c r="M36" s="35">
        <f t="shared" si="1"/>
        <v>419320633</v>
      </c>
      <c r="N36" s="35">
        <f t="shared" si="1"/>
        <v>1236247560</v>
      </c>
      <c r="O36" s="35">
        <f t="shared" si="1"/>
        <v>356779891</v>
      </c>
      <c r="P36" s="35">
        <f t="shared" si="1"/>
        <v>390493200</v>
      </c>
      <c r="Q36" s="35">
        <f t="shared" si="1"/>
        <v>374751063</v>
      </c>
      <c r="R36" s="35">
        <f t="shared" si="1"/>
        <v>1122024154</v>
      </c>
      <c r="S36" s="35">
        <f t="shared" si="1"/>
        <v>352259377</v>
      </c>
      <c r="T36" s="35">
        <f t="shared" si="1"/>
        <v>356840452</v>
      </c>
      <c r="U36" s="35">
        <f t="shared" si="1"/>
        <v>458849751</v>
      </c>
      <c r="V36" s="35">
        <f t="shared" si="1"/>
        <v>1167949580</v>
      </c>
      <c r="W36" s="35">
        <f t="shared" si="1"/>
        <v>4822511382</v>
      </c>
      <c r="X36" s="35">
        <f t="shared" si="1"/>
        <v>6272133531</v>
      </c>
      <c r="Y36" s="35">
        <f t="shared" si="1"/>
        <v>-1449622149</v>
      </c>
      <c r="Z36" s="36">
        <f>+IF(X36&lt;&gt;0,+(Y36/X36)*100,0)</f>
        <v>-23.112105981724515</v>
      </c>
      <c r="AA36" s="33">
        <f>SUM(AA25:AA35)</f>
        <v>5861039899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-605712097</v>
      </c>
      <c r="D38" s="46">
        <f>+D22-D36</f>
        <v>0</v>
      </c>
      <c r="E38" s="47">
        <f t="shared" si="2"/>
        <v>8267184</v>
      </c>
      <c r="F38" s="48">
        <f t="shared" si="2"/>
        <v>-218014411</v>
      </c>
      <c r="G38" s="48">
        <f t="shared" si="2"/>
        <v>868466287</v>
      </c>
      <c r="H38" s="48">
        <f t="shared" si="2"/>
        <v>-192505322</v>
      </c>
      <c r="I38" s="48">
        <f t="shared" si="2"/>
        <v>-88214678</v>
      </c>
      <c r="J38" s="48">
        <f t="shared" si="2"/>
        <v>587746287</v>
      </c>
      <c r="K38" s="48">
        <f t="shared" si="2"/>
        <v>-77170493</v>
      </c>
      <c r="L38" s="48">
        <f t="shared" si="2"/>
        <v>70508528</v>
      </c>
      <c r="M38" s="48">
        <f t="shared" si="2"/>
        <v>59050439</v>
      </c>
      <c r="N38" s="48">
        <f t="shared" si="2"/>
        <v>52388474</v>
      </c>
      <c r="O38" s="48">
        <f t="shared" si="2"/>
        <v>-13372425</v>
      </c>
      <c r="P38" s="48">
        <f t="shared" si="2"/>
        <v>-48153767</v>
      </c>
      <c r="Q38" s="48">
        <f t="shared" si="2"/>
        <v>178379705</v>
      </c>
      <c r="R38" s="48">
        <f t="shared" si="2"/>
        <v>116853513</v>
      </c>
      <c r="S38" s="48">
        <f t="shared" si="2"/>
        <v>2110894</v>
      </c>
      <c r="T38" s="48">
        <f t="shared" si="2"/>
        <v>-39687461</v>
      </c>
      <c r="U38" s="48">
        <f t="shared" si="2"/>
        <v>-117127419</v>
      </c>
      <c r="V38" s="48">
        <f t="shared" si="2"/>
        <v>-154703986</v>
      </c>
      <c r="W38" s="48">
        <f t="shared" si="2"/>
        <v>602284288</v>
      </c>
      <c r="X38" s="48">
        <f>IF(F22=F36,0,X22-X36)</f>
        <v>-113883735</v>
      </c>
      <c r="Y38" s="48">
        <f t="shared" si="2"/>
        <v>716168023</v>
      </c>
      <c r="Z38" s="49">
        <f>+IF(X38&lt;&gt;0,+(Y38/X38)*100,0)</f>
        <v>-628.8589173862273</v>
      </c>
      <c r="AA38" s="46">
        <f>+AA22-AA36</f>
        <v>-218014411</v>
      </c>
    </row>
    <row r="39" spans="1:27" ht="13.5">
      <c r="A39" s="23" t="s">
        <v>64</v>
      </c>
      <c r="B39" s="29"/>
      <c r="C39" s="6">
        <v>784931792</v>
      </c>
      <c r="D39" s="6">
        <v>0</v>
      </c>
      <c r="E39" s="7">
        <v>660702112</v>
      </c>
      <c r="F39" s="8">
        <v>743625901</v>
      </c>
      <c r="G39" s="8">
        <v>96604639</v>
      </c>
      <c r="H39" s="8">
        <v>41122553</v>
      </c>
      <c r="I39" s="8">
        <v>18488567</v>
      </c>
      <c r="J39" s="8">
        <v>156215759</v>
      </c>
      <c r="K39" s="8">
        <v>44025699</v>
      </c>
      <c r="L39" s="8">
        <v>45787134</v>
      </c>
      <c r="M39" s="8">
        <v>38402473</v>
      </c>
      <c r="N39" s="8">
        <v>128215306</v>
      </c>
      <c r="O39" s="8">
        <v>4279760</v>
      </c>
      <c r="P39" s="8">
        <v>12166280</v>
      </c>
      <c r="Q39" s="8">
        <v>48190752</v>
      </c>
      <c r="R39" s="8">
        <v>64636792</v>
      </c>
      <c r="S39" s="8">
        <v>15391153</v>
      </c>
      <c r="T39" s="8">
        <v>4023434</v>
      </c>
      <c r="U39" s="8">
        <v>36401427</v>
      </c>
      <c r="V39" s="8">
        <v>55816014</v>
      </c>
      <c r="W39" s="8">
        <v>404883871</v>
      </c>
      <c r="X39" s="8">
        <v>797222059</v>
      </c>
      <c r="Y39" s="8">
        <v>-392338188</v>
      </c>
      <c r="Z39" s="2">
        <v>-49.21</v>
      </c>
      <c r="AA39" s="6">
        <v>743625901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64499997</v>
      </c>
      <c r="Y40" s="26">
        <v>-64499997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31910365</v>
      </c>
      <c r="D41" s="50">
        <v>0</v>
      </c>
      <c r="E41" s="7">
        <v>64500000</v>
      </c>
      <c r="F41" s="8">
        <v>99032770</v>
      </c>
      <c r="G41" s="51">
        <v>27183</v>
      </c>
      <c r="H41" s="51">
        <v>612238</v>
      </c>
      <c r="I41" s="51">
        <v>1512914</v>
      </c>
      <c r="J41" s="8">
        <v>2152335</v>
      </c>
      <c r="K41" s="51">
        <v>3549491</v>
      </c>
      <c r="L41" s="51">
        <v>1459375</v>
      </c>
      <c r="M41" s="8">
        <v>347418</v>
      </c>
      <c r="N41" s="51">
        <v>5356284</v>
      </c>
      <c r="O41" s="51">
        <v>88124</v>
      </c>
      <c r="P41" s="51">
        <v>247134</v>
      </c>
      <c r="Q41" s="8">
        <v>232393</v>
      </c>
      <c r="R41" s="51">
        <v>567651</v>
      </c>
      <c r="S41" s="51">
        <v>212836</v>
      </c>
      <c r="T41" s="8">
        <v>384633</v>
      </c>
      <c r="U41" s="51">
        <v>1546404</v>
      </c>
      <c r="V41" s="51">
        <v>2143873</v>
      </c>
      <c r="W41" s="51">
        <v>10220143</v>
      </c>
      <c r="X41" s="8"/>
      <c r="Y41" s="51">
        <v>10220143</v>
      </c>
      <c r="Z41" s="52">
        <v>0</v>
      </c>
      <c r="AA41" s="53">
        <v>99032770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211130060</v>
      </c>
      <c r="D42" s="55">
        <f>SUM(D38:D41)</f>
        <v>0</v>
      </c>
      <c r="E42" s="56">
        <f t="shared" si="3"/>
        <v>733469296</v>
      </c>
      <c r="F42" s="57">
        <f t="shared" si="3"/>
        <v>624644260</v>
      </c>
      <c r="G42" s="57">
        <f t="shared" si="3"/>
        <v>965098109</v>
      </c>
      <c r="H42" s="57">
        <f t="shared" si="3"/>
        <v>-150770531</v>
      </c>
      <c r="I42" s="57">
        <f t="shared" si="3"/>
        <v>-68213197</v>
      </c>
      <c r="J42" s="57">
        <f t="shared" si="3"/>
        <v>746114381</v>
      </c>
      <c r="K42" s="57">
        <f t="shared" si="3"/>
        <v>-29595303</v>
      </c>
      <c r="L42" s="57">
        <f t="shared" si="3"/>
        <v>117755037</v>
      </c>
      <c r="M42" s="57">
        <f t="shared" si="3"/>
        <v>97800330</v>
      </c>
      <c r="N42" s="57">
        <f t="shared" si="3"/>
        <v>185960064</v>
      </c>
      <c r="O42" s="57">
        <f t="shared" si="3"/>
        <v>-9004541</v>
      </c>
      <c r="P42" s="57">
        <f t="shared" si="3"/>
        <v>-35740353</v>
      </c>
      <c r="Q42" s="57">
        <f t="shared" si="3"/>
        <v>226802850</v>
      </c>
      <c r="R42" s="57">
        <f t="shared" si="3"/>
        <v>182057956</v>
      </c>
      <c r="S42" s="57">
        <f t="shared" si="3"/>
        <v>17714883</v>
      </c>
      <c r="T42" s="57">
        <f t="shared" si="3"/>
        <v>-35279394</v>
      </c>
      <c r="U42" s="57">
        <f t="shared" si="3"/>
        <v>-79179588</v>
      </c>
      <c r="V42" s="57">
        <f t="shared" si="3"/>
        <v>-96744099</v>
      </c>
      <c r="W42" s="57">
        <f t="shared" si="3"/>
        <v>1017388302</v>
      </c>
      <c r="X42" s="57">
        <f t="shared" si="3"/>
        <v>747838321</v>
      </c>
      <c r="Y42" s="57">
        <f t="shared" si="3"/>
        <v>269549981</v>
      </c>
      <c r="Z42" s="58">
        <f>+IF(X42&lt;&gt;0,+(Y42/X42)*100,0)</f>
        <v>36.0438845443974</v>
      </c>
      <c r="AA42" s="55">
        <f>SUM(AA38:AA41)</f>
        <v>624644260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211130060</v>
      </c>
      <c r="D44" s="63">
        <f>+D42-D43</f>
        <v>0</v>
      </c>
      <c r="E44" s="64">
        <f t="shared" si="4"/>
        <v>733469296</v>
      </c>
      <c r="F44" s="65">
        <f t="shared" si="4"/>
        <v>624644260</v>
      </c>
      <c r="G44" s="65">
        <f t="shared" si="4"/>
        <v>965098109</v>
      </c>
      <c r="H44" s="65">
        <f t="shared" si="4"/>
        <v>-150770531</v>
      </c>
      <c r="I44" s="65">
        <f t="shared" si="4"/>
        <v>-68213197</v>
      </c>
      <c r="J44" s="65">
        <f t="shared" si="4"/>
        <v>746114381</v>
      </c>
      <c r="K44" s="65">
        <f t="shared" si="4"/>
        <v>-29595303</v>
      </c>
      <c r="L44" s="65">
        <f t="shared" si="4"/>
        <v>117755037</v>
      </c>
      <c r="M44" s="65">
        <f t="shared" si="4"/>
        <v>97800330</v>
      </c>
      <c r="N44" s="65">
        <f t="shared" si="4"/>
        <v>185960064</v>
      </c>
      <c r="O44" s="65">
        <f t="shared" si="4"/>
        <v>-9004541</v>
      </c>
      <c r="P44" s="65">
        <f t="shared" si="4"/>
        <v>-35740353</v>
      </c>
      <c r="Q44" s="65">
        <f t="shared" si="4"/>
        <v>226802850</v>
      </c>
      <c r="R44" s="65">
        <f t="shared" si="4"/>
        <v>182057956</v>
      </c>
      <c r="S44" s="65">
        <f t="shared" si="4"/>
        <v>17714883</v>
      </c>
      <c r="T44" s="65">
        <f t="shared" si="4"/>
        <v>-35279394</v>
      </c>
      <c r="U44" s="65">
        <f t="shared" si="4"/>
        <v>-79179588</v>
      </c>
      <c r="V44" s="65">
        <f t="shared" si="4"/>
        <v>-96744099</v>
      </c>
      <c r="W44" s="65">
        <f t="shared" si="4"/>
        <v>1017388302</v>
      </c>
      <c r="X44" s="65">
        <f t="shared" si="4"/>
        <v>747838321</v>
      </c>
      <c r="Y44" s="65">
        <f t="shared" si="4"/>
        <v>269549981</v>
      </c>
      <c r="Z44" s="66">
        <f>+IF(X44&lt;&gt;0,+(Y44/X44)*100,0)</f>
        <v>36.0438845443974</v>
      </c>
      <c r="AA44" s="63">
        <f>+AA42-AA43</f>
        <v>624644260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211130060</v>
      </c>
      <c r="D46" s="55">
        <f>SUM(D44:D45)</f>
        <v>0</v>
      </c>
      <c r="E46" s="56">
        <f t="shared" si="5"/>
        <v>733469296</v>
      </c>
      <c r="F46" s="57">
        <f t="shared" si="5"/>
        <v>624644260</v>
      </c>
      <c r="G46" s="57">
        <f t="shared" si="5"/>
        <v>965098109</v>
      </c>
      <c r="H46" s="57">
        <f t="shared" si="5"/>
        <v>-150770531</v>
      </c>
      <c r="I46" s="57">
        <f t="shared" si="5"/>
        <v>-68213197</v>
      </c>
      <c r="J46" s="57">
        <f t="shared" si="5"/>
        <v>746114381</v>
      </c>
      <c r="K46" s="57">
        <f t="shared" si="5"/>
        <v>-29595303</v>
      </c>
      <c r="L46" s="57">
        <f t="shared" si="5"/>
        <v>117755037</v>
      </c>
      <c r="M46" s="57">
        <f t="shared" si="5"/>
        <v>97800330</v>
      </c>
      <c r="N46" s="57">
        <f t="shared" si="5"/>
        <v>185960064</v>
      </c>
      <c r="O46" s="57">
        <f t="shared" si="5"/>
        <v>-9004541</v>
      </c>
      <c r="P46" s="57">
        <f t="shared" si="5"/>
        <v>-35740353</v>
      </c>
      <c r="Q46" s="57">
        <f t="shared" si="5"/>
        <v>226802850</v>
      </c>
      <c r="R46" s="57">
        <f t="shared" si="5"/>
        <v>182057956</v>
      </c>
      <c r="S46" s="57">
        <f t="shared" si="5"/>
        <v>17714883</v>
      </c>
      <c r="T46" s="57">
        <f t="shared" si="5"/>
        <v>-35279394</v>
      </c>
      <c r="U46" s="57">
        <f t="shared" si="5"/>
        <v>-79179588</v>
      </c>
      <c r="V46" s="57">
        <f t="shared" si="5"/>
        <v>-96744099</v>
      </c>
      <c r="W46" s="57">
        <f t="shared" si="5"/>
        <v>1017388302</v>
      </c>
      <c r="X46" s="57">
        <f t="shared" si="5"/>
        <v>747838321</v>
      </c>
      <c r="Y46" s="57">
        <f t="shared" si="5"/>
        <v>269549981</v>
      </c>
      <c r="Z46" s="58">
        <f>+IF(X46&lt;&gt;0,+(Y46/X46)*100,0)</f>
        <v>36.0438845443974</v>
      </c>
      <c r="AA46" s="55">
        <f>SUM(AA44:AA45)</f>
        <v>624644260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211130060</v>
      </c>
      <c r="D48" s="71">
        <f>SUM(D46:D47)</f>
        <v>0</v>
      </c>
      <c r="E48" s="72">
        <f t="shared" si="6"/>
        <v>733469296</v>
      </c>
      <c r="F48" s="73">
        <f t="shared" si="6"/>
        <v>624644260</v>
      </c>
      <c r="G48" s="73">
        <f t="shared" si="6"/>
        <v>965098109</v>
      </c>
      <c r="H48" s="74">
        <f t="shared" si="6"/>
        <v>-150770531</v>
      </c>
      <c r="I48" s="74">
        <f t="shared" si="6"/>
        <v>-68213197</v>
      </c>
      <c r="J48" s="74">
        <f t="shared" si="6"/>
        <v>746114381</v>
      </c>
      <c r="K48" s="74">
        <f t="shared" si="6"/>
        <v>-29595303</v>
      </c>
      <c r="L48" s="74">
        <f t="shared" si="6"/>
        <v>117755037</v>
      </c>
      <c r="M48" s="73">
        <f t="shared" si="6"/>
        <v>97800330</v>
      </c>
      <c r="N48" s="73">
        <f t="shared" si="6"/>
        <v>185960064</v>
      </c>
      <c r="O48" s="74">
        <f t="shared" si="6"/>
        <v>-9004541</v>
      </c>
      <c r="P48" s="74">
        <f t="shared" si="6"/>
        <v>-35740353</v>
      </c>
      <c r="Q48" s="74">
        <f t="shared" si="6"/>
        <v>226802850</v>
      </c>
      <c r="R48" s="74">
        <f t="shared" si="6"/>
        <v>182057956</v>
      </c>
      <c r="S48" s="74">
        <f t="shared" si="6"/>
        <v>17714883</v>
      </c>
      <c r="T48" s="73">
        <f t="shared" si="6"/>
        <v>-35279394</v>
      </c>
      <c r="U48" s="73">
        <f t="shared" si="6"/>
        <v>-79179588</v>
      </c>
      <c r="V48" s="74">
        <f t="shared" si="6"/>
        <v>-96744099</v>
      </c>
      <c r="W48" s="74">
        <f t="shared" si="6"/>
        <v>1017388302</v>
      </c>
      <c r="X48" s="74">
        <f t="shared" si="6"/>
        <v>747838321</v>
      </c>
      <c r="Y48" s="74">
        <f t="shared" si="6"/>
        <v>269549981</v>
      </c>
      <c r="Z48" s="75">
        <f>+IF(X48&lt;&gt;0,+(Y48/X48)*100,0)</f>
        <v>36.0438845443974</v>
      </c>
      <c r="AA48" s="76">
        <f>SUM(AA46:AA47)</f>
        <v>624644260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5679400</v>
      </c>
      <c r="D5" s="6">
        <v>0</v>
      </c>
      <c r="E5" s="7">
        <v>6261350</v>
      </c>
      <c r="F5" s="8">
        <v>6211183</v>
      </c>
      <c r="G5" s="8">
        <v>6254791</v>
      </c>
      <c r="H5" s="8">
        <v>8278</v>
      </c>
      <c r="I5" s="8">
        <v>-2553</v>
      </c>
      <c r="J5" s="8">
        <v>6260516</v>
      </c>
      <c r="K5" s="8">
        <v>4653</v>
      </c>
      <c r="L5" s="8">
        <v>-55717</v>
      </c>
      <c r="M5" s="8">
        <v>954</v>
      </c>
      <c r="N5" s="8">
        <v>-50110</v>
      </c>
      <c r="O5" s="8">
        <v>0</v>
      </c>
      <c r="P5" s="8">
        <v>109</v>
      </c>
      <c r="Q5" s="8">
        <v>3311</v>
      </c>
      <c r="R5" s="8">
        <v>3420</v>
      </c>
      <c r="S5" s="8">
        <v>0</v>
      </c>
      <c r="T5" s="8">
        <v>0</v>
      </c>
      <c r="U5" s="8">
        <v>-2006</v>
      </c>
      <c r="V5" s="8">
        <v>-2006</v>
      </c>
      <c r="W5" s="8">
        <v>6211820</v>
      </c>
      <c r="X5" s="8">
        <v>6261349</v>
      </c>
      <c r="Y5" s="8">
        <v>-49529</v>
      </c>
      <c r="Z5" s="2">
        <v>-0.79</v>
      </c>
      <c r="AA5" s="6">
        <v>6211183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18254298</v>
      </c>
      <c r="D7" s="6">
        <v>0</v>
      </c>
      <c r="E7" s="7">
        <v>20717126</v>
      </c>
      <c r="F7" s="8">
        <v>21124298</v>
      </c>
      <c r="G7" s="8">
        <v>1797716</v>
      </c>
      <c r="H7" s="8">
        <v>2229480</v>
      </c>
      <c r="I7" s="8">
        <v>1770762</v>
      </c>
      <c r="J7" s="8">
        <v>5797958</v>
      </c>
      <c r="K7" s="8">
        <v>1792639</v>
      </c>
      <c r="L7" s="8">
        <v>1648482</v>
      </c>
      <c r="M7" s="8">
        <v>1390267</v>
      </c>
      <c r="N7" s="8">
        <v>4831388</v>
      </c>
      <c r="O7" s="8">
        <v>1874886</v>
      </c>
      <c r="P7" s="8">
        <v>1776871</v>
      </c>
      <c r="Q7" s="8">
        <v>1612556</v>
      </c>
      <c r="R7" s="8">
        <v>5264313</v>
      </c>
      <c r="S7" s="8">
        <v>3038407</v>
      </c>
      <c r="T7" s="8">
        <v>230490</v>
      </c>
      <c r="U7" s="8">
        <v>1866955</v>
      </c>
      <c r="V7" s="8">
        <v>5135852</v>
      </c>
      <c r="W7" s="8">
        <v>21029511</v>
      </c>
      <c r="X7" s="8">
        <v>20717126</v>
      </c>
      <c r="Y7" s="8">
        <v>312385</v>
      </c>
      <c r="Z7" s="2">
        <v>1.51</v>
      </c>
      <c r="AA7" s="6">
        <v>21124298</v>
      </c>
    </row>
    <row r="8" spans="1:27" ht="13.5">
      <c r="A8" s="25" t="s">
        <v>35</v>
      </c>
      <c r="B8" s="24"/>
      <c r="C8" s="6">
        <v>5431104</v>
      </c>
      <c r="D8" s="6">
        <v>0</v>
      </c>
      <c r="E8" s="7">
        <v>7805748</v>
      </c>
      <c r="F8" s="8">
        <v>7409461</v>
      </c>
      <c r="G8" s="8">
        <v>528403</v>
      </c>
      <c r="H8" s="8">
        <v>584228</v>
      </c>
      <c r="I8" s="8">
        <v>633599</v>
      </c>
      <c r="J8" s="8">
        <v>1746230</v>
      </c>
      <c r="K8" s="8">
        <v>632279</v>
      </c>
      <c r="L8" s="8">
        <v>703523</v>
      </c>
      <c r="M8" s="8">
        <v>610885</v>
      </c>
      <c r="N8" s="8">
        <v>1946687</v>
      </c>
      <c r="O8" s="8">
        <v>707769</v>
      </c>
      <c r="P8" s="8">
        <v>894355</v>
      </c>
      <c r="Q8" s="8">
        <v>698902</v>
      </c>
      <c r="R8" s="8">
        <v>2301026</v>
      </c>
      <c r="S8" s="8">
        <v>706306</v>
      </c>
      <c r="T8" s="8">
        <v>627432</v>
      </c>
      <c r="U8" s="8">
        <v>672468</v>
      </c>
      <c r="V8" s="8">
        <v>2006206</v>
      </c>
      <c r="W8" s="8">
        <v>8000149</v>
      </c>
      <c r="X8" s="8">
        <v>7805748</v>
      </c>
      <c r="Y8" s="8">
        <v>194401</v>
      </c>
      <c r="Z8" s="2">
        <v>2.49</v>
      </c>
      <c r="AA8" s="6">
        <v>7409461</v>
      </c>
    </row>
    <row r="9" spans="1:27" ht="13.5">
      <c r="A9" s="25" t="s">
        <v>36</v>
      </c>
      <c r="B9" s="24"/>
      <c r="C9" s="6">
        <v>6972006</v>
      </c>
      <c r="D9" s="6">
        <v>0</v>
      </c>
      <c r="E9" s="7">
        <v>4502035</v>
      </c>
      <c r="F9" s="8">
        <v>5156213</v>
      </c>
      <c r="G9" s="8">
        <v>805944</v>
      </c>
      <c r="H9" s="8">
        <v>848226</v>
      </c>
      <c r="I9" s="8">
        <v>843655</v>
      </c>
      <c r="J9" s="8">
        <v>2497825</v>
      </c>
      <c r="K9" s="8">
        <v>836014</v>
      </c>
      <c r="L9" s="8">
        <v>839046</v>
      </c>
      <c r="M9" s="8">
        <v>827681</v>
      </c>
      <c r="N9" s="8">
        <v>2502741</v>
      </c>
      <c r="O9" s="8">
        <v>840486</v>
      </c>
      <c r="P9" s="8">
        <v>834593</v>
      </c>
      <c r="Q9" s="8">
        <v>821380</v>
      </c>
      <c r="R9" s="8">
        <v>2496459</v>
      </c>
      <c r="S9" s="8">
        <v>836832</v>
      </c>
      <c r="T9" s="8">
        <v>832949</v>
      </c>
      <c r="U9" s="8">
        <v>828581</v>
      </c>
      <c r="V9" s="8">
        <v>2498362</v>
      </c>
      <c r="W9" s="8">
        <v>9995387</v>
      </c>
      <c r="X9" s="8">
        <v>4502035</v>
      </c>
      <c r="Y9" s="8">
        <v>5493352</v>
      </c>
      <c r="Z9" s="2">
        <v>122.02</v>
      </c>
      <c r="AA9" s="6">
        <v>5156213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4741060</v>
      </c>
      <c r="F10" s="26">
        <v>4789620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4741060</v>
      </c>
      <c r="Y10" s="26">
        <v>-4741060</v>
      </c>
      <c r="Z10" s="27">
        <v>-100</v>
      </c>
      <c r="AA10" s="28">
        <v>4789620</v>
      </c>
    </row>
    <row r="11" spans="1:27" ht="13.5">
      <c r="A11" s="25" t="s">
        <v>38</v>
      </c>
      <c r="B11" s="29"/>
      <c r="C11" s="6">
        <v>180893</v>
      </c>
      <c r="D11" s="6">
        <v>0</v>
      </c>
      <c r="E11" s="7">
        <v>185000</v>
      </c>
      <c r="F11" s="8">
        <v>338965</v>
      </c>
      <c r="G11" s="8">
        <v>19597</v>
      </c>
      <c r="H11" s="8">
        <v>45117</v>
      </c>
      <c r="I11" s="8">
        <v>54823</v>
      </c>
      <c r="J11" s="8">
        <v>119537</v>
      </c>
      <c r="K11" s="8">
        <v>19057</v>
      </c>
      <c r="L11" s="8">
        <v>10175</v>
      </c>
      <c r="M11" s="8">
        <v>24502</v>
      </c>
      <c r="N11" s="8">
        <v>53734</v>
      </c>
      <c r="O11" s="8">
        <v>22523</v>
      </c>
      <c r="P11" s="8">
        <v>4019</v>
      </c>
      <c r="Q11" s="8">
        <v>17077</v>
      </c>
      <c r="R11" s="8">
        <v>43619</v>
      </c>
      <c r="S11" s="8">
        <v>7351</v>
      </c>
      <c r="T11" s="8">
        <v>14823</v>
      </c>
      <c r="U11" s="8">
        <v>10992</v>
      </c>
      <c r="V11" s="8">
        <v>33166</v>
      </c>
      <c r="W11" s="8">
        <v>250056</v>
      </c>
      <c r="X11" s="8">
        <v>185000</v>
      </c>
      <c r="Y11" s="8">
        <v>65056</v>
      </c>
      <c r="Z11" s="2">
        <v>35.17</v>
      </c>
      <c r="AA11" s="6">
        <v>338965</v>
      </c>
    </row>
    <row r="12" spans="1:27" ht="13.5">
      <c r="A12" s="25" t="s">
        <v>39</v>
      </c>
      <c r="B12" s="29"/>
      <c r="C12" s="6">
        <v>151989</v>
      </c>
      <c r="D12" s="6">
        <v>0</v>
      </c>
      <c r="E12" s="7">
        <v>756970</v>
      </c>
      <c r="F12" s="8">
        <v>756420</v>
      </c>
      <c r="G12" s="8">
        <v>7937</v>
      </c>
      <c r="H12" s="8">
        <v>7870</v>
      </c>
      <c r="I12" s="8">
        <v>8120</v>
      </c>
      <c r="J12" s="8">
        <v>23927</v>
      </c>
      <c r="K12" s="8">
        <v>7940</v>
      </c>
      <c r="L12" s="8">
        <v>8379</v>
      </c>
      <c r="M12" s="8">
        <v>6934</v>
      </c>
      <c r="N12" s="8">
        <v>23253</v>
      </c>
      <c r="O12" s="8">
        <v>7617</v>
      </c>
      <c r="P12" s="8">
        <v>10573</v>
      </c>
      <c r="Q12" s="8">
        <v>8206</v>
      </c>
      <c r="R12" s="8">
        <v>26396</v>
      </c>
      <c r="S12" s="8">
        <v>6222</v>
      </c>
      <c r="T12" s="8">
        <v>5092</v>
      </c>
      <c r="U12" s="8">
        <v>5917</v>
      </c>
      <c r="V12" s="8">
        <v>17231</v>
      </c>
      <c r="W12" s="8">
        <v>90807</v>
      </c>
      <c r="X12" s="8">
        <v>756970</v>
      </c>
      <c r="Y12" s="8">
        <v>-666163</v>
      </c>
      <c r="Z12" s="2">
        <v>-88</v>
      </c>
      <c r="AA12" s="6">
        <v>756420</v>
      </c>
    </row>
    <row r="13" spans="1:27" ht="13.5">
      <c r="A13" s="23" t="s">
        <v>40</v>
      </c>
      <c r="B13" s="29"/>
      <c r="C13" s="6">
        <v>439818</v>
      </c>
      <c r="D13" s="6">
        <v>0</v>
      </c>
      <c r="E13" s="7">
        <v>250000</v>
      </c>
      <c r="F13" s="8">
        <v>400000</v>
      </c>
      <c r="G13" s="8">
        <v>3928</v>
      </c>
      <c r="H13" s="8">
        <v>96938</v>
      </c>
      <c r="I13" s="8">
        <v>54564</v>
      </c>
      <c r="J13" s="8">
        <v>155430</v>
      </c>
      <c r="K13" s="8">
        <v>44992</v>
      </c>
      <c r="L13" s="8">
        <v>36383</v>
      </c>
      <c r="M13" s="8">
        <v>40094</v>
      </c>
      <c r="N13" s="8">
        <v>121469</v>
      </c>
      <c r="O13" s="8">
        <v>28204</v>
      </c>
      <c r="P13" s="8">
        <v>23051</v>
      </c>
      <c r="Q13" s="8">
        <v>25984</v>
      </c>
      <c r="R13" s="8">
        <v>77239</v>
      </c>
      <c r="S13" s="8">
        <v>27089</v>
      </c>
      <c r="T13" s="8">
        <v>8363</v>
      </c>
      <c r="U13" s="8">
        <v>68057</v>
      </c>
      <c r="V13" s="8">
        <v>103509</v>
      </c>
      <c r="W13" s="8">
        <v>457647</v>
      </c>
      <c r="X13" s="8">
        <v>250000</v>
      </c>
      <c r="Y13" s="8">
        <v>207647</v>
      </c>
      <c r="Z13" s="2">
        <v>83.06</v>
      </c>
      <c r="AA13" s="6">
        <v>400000</v>
      </c>
    </row>
    <row r="14" spans="1:27" ht="13.5">
      <c r="A14" s="23" t="s">
        <v>41</v>
      </c>
      <c r="B14" s="29"/>
      <c r="C14" s="6">
        <v>1322358</v>
      </c>
      <c r="D14" s="6">
        <v>0</v>
      </c>
      <c r="E14" s="7">
        <v>1080000</v>
      </c>
      <c r="F14" s="8">
        <v>1410542</v>
      </c>
      <c r="G14" s="8">
        <v>116229</v>
      </c>
      <c r="H14" s="8">
        <v>109083</v>
      </c>
      <c r="I14" s="8">
        <v>105964</v>
      </c>
      <c r="J14" s="8">
        <v>331276</v>
      </c>
      <c r="K14" s="8">
        <v>129550</v>
      </c>
      <c r="L14" s="8">
        <v>117759</v>
      </c>
      <c r="M14" s="8">
        <v>130780</v>
      </c>
      <c r="N14" s="8">
        <v>378089</v>
      </c>
      <c r="O14" s="8">
        <v>71103</v>
      </c>
      <c r="P14" s="8">
        <v>110432</v>
      </c>
      <c r="Q14" s="8">
        <v>117777</v>
      </c>
      <c r="R14" s="8">
        <v>299312</v>
      </c>
      <c r="S14" s="8">
        <v>127704</v>
      </c>
      <c r="T14" s="8">
        <v>134938</v>
      </c>
      <c r="U14" s="8">
        <v>105687</v>
      </c>
      <c r="V14" s="8">
        <v>368329</v>
      </c>
      <c r="W14" s="8">
        <v>1377006</v>
      </c>
      <c r="X14" s="8">
        <v>1080000</v>
      </c>
      <c r="Y14" s="8">
        <v>297006</v>
      </c>
      <c r="Z14" s="2">
        <v>27.5</v>
      </c>
      <c r="AA14" s="6">
        <v>1410542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91096</v>
      </c>
      <c r="D16" s="6">
        <v>0</v>
      </c>
      <c r="E16" s="7">
        <v>48000</v>
      </c>
      <c r="F16" s="8">
        <v>48000</v>
      </c>
      <c r="G16" s="8">
        <v>4023</v>
      </c>
      <c r="H16" s="8">
        <v>7510</v>
      </c>
      <c r="I16" s="8">
        <v>3921</v>
      </c>
      <c r="J16" s="8">
        <v>15454</v>
      </c>
      <c r="K16" s="8">
        <v>5309</v>
      </c>
      <c r="L16" s="8">
        <v>11850</v>
      </c>
      <c r="M16" s="8">
        <v>606</v>
      </c>
      <c r="N16" s="8">
        <v>17765</v>
      </c>
      <c r="O16" s="8">
        <v>5597</v>
      </c>
      <c r="P16" s="8">
        <v>7160</v>
      </c>
      <c r="Q16" s="8">
        <v>10052</v>
      </c>
      <c r="R16" s="8">
        <v>22809</v>
      </c>
      <c r="S16" s="8">
        <v>11353</v>
      </c>
      <c r="T16" s="8">
        <v>834</v>
      </c>
      <c r="U16" s="8">
        <v>6641</v>
      </c>
      <c r="V16" s="8">
        <v>18828</v>
      </c>
      <c r="W16" s="8">
        <v>74856</v>
      </c>
      <c r="X16" s="8">
        <v>48000</v>
      </c>
      <c r="Y16" s="8">
        <v>26856</v>
      </c>
      <c r="Z16" s="2">
        <v>55.95</v>
      </c>
      <c r="AA16" s="6">
        <v>48000</v>
      </c>
    </row>
    <row r="17" spans="1:27" ht="13.5">
      <c r="A17" s="23" t="s">
        <v>44</v>
      </c>
      <c r="B17" s="29"/>
      <c r="C17" s="6">
        <v>1388550</v>
      </c>
      <c r="D17" s="6">
        <v>0</v>
      </c>
      <c r="E17" s="7">
        <v>1413300</v>
      </c>
      <c r="F17" s="8">
        <v>1413000</v>
      </c>
      <c r="G17" s="8">
        <v>0</v>
      </c>
      <c r="H17" s="8">
        <v>105010</v>
      </c>
      <c r="I17" s="8">
        <v>127937</v>
      </c>
      <c r="J17" s="8">
        <v>232947</v>
      </c>
      <c r="K17" s="8">
        <v>106537</v>
      </c>
      <c r="L17" s="8">
        <v>135907</v>
      </c>
      <c r="M17" s="8">
        <v>113686</v>
      </c>
      <c r="N17" s="8">
        <v>356130</v>
      </c>
      <c r="O17" s="8">
        <v>63882</v>
      </c>
      <c r="P17" s="8">
        <v>101648</v>
      </c>
      <c r="Q17" s="8">
        <v>134000</v>
      </c>
      <c r="R17" s="8">
        <v>299530</v>
      </c>
      <c r="S17" s="8">
        <v>214845</v>
      </c>
      <c r="T17" s="8">
        <v>0</v>
      </c>
      <c r="U17" s="8">
        <v>222392</v>
      </c>
      <c r="V17" s="8">
        <v>437237</v>
      </c>
      <c r="W17" s="8">
        <v>1325844</v>
      </c>
      <c r="X17" s="8">
        <v>1413300</v>
      </c>
      <c r="Y17" s="8">
        <v>-87456</v>
      </c>
      <c r="Z17" s="2">
        <v>-6.19</v>
      </c>
      <c r="AA17" s="6">
        <v>1413000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28383572</v>
      </c>
      <c r="D19" s="6">
        <v>0</v>
      </c>
      <c r="E19" s="7">
        <v>25542000</v>
      </c>
      <c r="F19" s="8">
        <v>25542000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14996000</v>
      </c>
      <c r="P19" s="8">
        <v>0</v>
      </c>
      <c r="Q19" s="8">
        <v>0</v>
      </c>
      <c r="R19" s="8">
        <v>14996000</v>
      </c>
      <c r="S19" s="8">
        <v>0</v>
      </c>
      <c r="T19" s="8">
        <v>0</v>
      </c>
      <c r="U19" s="8">
        <v>0</v>
      </c>
      <c r="V19" s="8">
        <v>0</v>
      </c>
      <c r="W19" s="8">
        <v>14996000</v>
      </c>
      <c r="X19" s="8">
        <v>25542000</v>
      </c>
      <c r="Y19" s="8">
        <v>-10546000</v>
      </c>
      <c r="Z19" s="2">
        <v>-41.29</v>
      </c>
      <c r="AA19" s="6">
        <v>25542000</v>
      </c>
    </row>
    <row r="20" spans="1:27" ht="13.5">
      <c r="A20" s="23" t="s">
        <v>47</v>
      </c>
      <c r="B20" s="29"/>
      <c r="C20" s="6">
        <v>423326</v>
      </c>
      <c r="D20" s="6">
        <v>0</v>
      </c>
      <c r="E20" s="7">
        <v>6770137</v>
      </c>
      <c r="F20" s="26">
        <v>6212310</v>
      </c>
      <c r="G20" s="26">
        <v>3600</v>
      </c>
      <c r="H20" s="26">
        <v>1949</v>
      </c>
      <c r="I20" s="26">
        <v>6826</v>
      </c>
      <c r="J20" s="26">
        <v>12375</v>
      </c>
      <c r="K20" s="26">
        <v>5245</v>
      </c>
      <c r="L20" s="26">
        <v>2993</v>
      </c>
      <c r="M20" s="26">
        <v>4442</v>
      </c>
      <c r="N20" s="26">
        <v>12680</v>
      </c>
      <c r="O20" s="26">
        <v>5467</v>
      </c>
      <c r="P20" s="26">
        <v>2483</v>
      </c>
      <c r="Q20" s="26">
        <v>5877</v>
      </c>
      <c r="R20" s="26">
        <v>13827</v>
      </c>
      <c r="S20" s="26">
        <v>21666</v>
      </c>
      <c r="T20" s="26">
        <v>9065</v>
      </c>
      <c r="U20" s="26">
        <v>30324</v>
      </c>
      <c r="V20" s="26">
        <v>61055</v>
      </c>
      <c r="W20" s="26">
        <v>99937</v>
      </c>
      <c r="X20" s="26">
        <v>6770137</v>
      </c>
      <c r="Y20" s="26">
        <v>-6670200</v>
      </c>
      <c r="Z20" s="27">
        <v>-98.52</v>
      </c>
      <c r="AA20" s="28">
        <v>6212310</v>
      </c>
    </row>
    <row r="21" spans="1:27" ht="13.5">
      <c r="A21" s="23" t="s">
        <v>48</v>
      </c>
      <c r="B21" s="29"/>
      <c r="C21" s="6">
        <v>145290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68863700</v>
      </c>
      <c r="D22" s="33">
        <f>SUM(D5:D21)</f>
        <v>0</v>
      </c>
      <c r="E22" s="34">
        <f t="shared" si="0"/>
        <v>80072726</v>
      </c>
      <c r="F22" s="35">
        <f t="shared" si="0"/>
        <v>80812012</v>
      </c>
      <c r="G22" s="35">
        <f t="shared" si="0"/>
        <v>9542168</v>
      </c>
      <c r="H22" s="35">
        <f t="shared" si="0"/>
        <v>4043689</v>
      </c>
      <c r="I22" s="35">
        <f t="shared" si="0"/>
        <v>3607618</v>
      </c>
      <c r="J22" s="35">
        <f t="shared" si="0"/>
        <v>17193475</v>
      </c>
      <c r="K22" s="35">
        <f t="shared" si="0"/>
        <v>3584215</v>
      </c>
      <c r="L22" s="35">
        <f t="shared" si="0"/>
        <v>3458780</v>
      </c>
      <c r="M22" s="35">
        <f t="shared" si="0"/>
        <v>3150831</v>
      </c>
      <c r="N22" s="35">
        <f t="shared" si="0"/>
        <v>10193826</v>
      </c>
      <c r="O22" s="35">
        <f t="shared" si="0"/>
        <v>18623534</v>
      </c>
      <c r="P22" s="35">
        <f t="shared" si="0"/>
        <v>3765294</v>
      </c>
      <c r="Q22" s="35">
        <f t="shared" si="0"/>
        <v>3455122</v>
      </c>
      <c r="R22" s="35">
        <f t="shared" si="0"/>
        <v>25843950</v>
      </c>
      <c r="S22" s="35">
        <f t="shared" si="0"/>
        <v>4997775</v>
      </c>
      <c r="T22" s="35">
        <f t="shared" si="0"/>
        <v>1863986</v>
      </c>
      <c r="U22" s="35">
        <f t="shared" si="0"/>
        <v>3816008</v>
      </c>
      <c r="V22" s="35">
        <f t="shared" si="0"/>
        <v>10677769</v>
      </c>
      <c r="W22" s="35">
        <f t="shared" si="0"/>
        <v>63909020</v>
      </c>
      <c r="X22" s="35">
        <f t="shared" si="0"/>
        <v>80072725</v>
      </c>
      <c r="Y22" s="35">
        <f t="shared" si="0"/>
        <v>-16163705</v>
      </c>
      <c r="Z22" s="36">
        <f>+IF(X22&lt;&gt;0,+(Y22/X22)*100,0)</f>
        <v>-20.18628065923821</v>
      </c>
      <c r="AA22" s="33">
        <f>SUM(AA5:AA21)</f>
        <v>80812012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25309374</v>
      </c>
      <c r="D25" s="6">
        <v>0</v>
      </c>
      <c r="E25" s="7">
        <v>28353958</v>
      </c>
      <c r="F25" s="8">
        <v>29728318</v>
      </c>
      <c r="G25" s="8">
        <v>2182516</v>
      </c>
      <c r="H25" s="8">
        <v>2218253</v>
      </c>
      <c r="I25" s="8">
        <v>2202367</v>
      </c>
      <c r="J25" s="8">
        <v>6603136</v>
      </c>
      <c r="K25" s="8">
        <v>2266689</v>
      </c>
      <c r="L25" s="8">
        <v>3487304</v>
      </c>
      <c r="M25" s="8">
        <v>2309392</v>
      </c>
      <c r="N25" s="8">
        <v>8063385</v>
      </c>
      <c r="O25" s="8">
        <v>2345319</v>
      </c>
      <c r="P25" s="8">
        <v>3075006</v>
      </c>
      <c r="Q25" s="8">
        <v>2312353</v>
      </c>
      <c r="R25" s="8">
        <v>7732678</v>
      </c>
      <c r="S25" s="8">
        <v>2354206</v>
      </c>
      <c r="T25" s="8">
        <v>2622453</v>
      </c>
      <c r="U25" s="8">
        <v>1671785</v>
      </c>
      <c r="V25" s="8">
        <v>6648444</v>
      </c>
      <c r="W25" s="8">
        <v>29047643</v>
      </c>
      <c r="X25" s="8">
        <v>28353958</v>
      </c>
      <c r="Y25" s="8">
        <v>693685</v>
      </c>
      <c r="Z25" s="2">
        <v>2.45</v>
      </c>
      <c r="AA25" s="6">
        <v>29728318</v>
      </c>
    </row>
    <row r="26" spans="1:27" ht="13.5">
      <c r="A26" s="25" t="s">
        <v>52</v>
      </c>
      <c r="B26" s="24"/>
      <c r="C26" s="6">
        <v>2372134</v>
      </c>
      <c r="D26" s="6">
        <v>0</v>
      </c>
      <c r="E26" s="7">
        <v>2590045</v>
      </c>
      <c r="F26" s="8">
        <v>2590045</v>
      </c>
      <c r="G26" s="8">
        <v>196678</v>
      </c>
      <c r="H26" s="8">
        <v>196678</v>
      </c>
      <c r="I26" s="8">
        <v>196678</v>
      </c>
      <c r="J26" s="8">
        <v>590034</v>
      </c>
      <c r="K26" s="8">
        <v>196678</v>
      </c>
      <c r="L26" s="8">
        <v>196678</v>
      </c>
      <c r="M26" s="8">
        <v>196678</v>
      </c>
      <c r="N26" s="8">
        <v>590034</v>
      </c>
      <c r="O26" s="8">
        <v>196678</v>
      </c>
      <c r="P26" s="8">
        <v>196678</v>
      </c>
      <c r="Q26" s="8">
        <v>196678</v>
      </c>
      <c r="R26" s="8">
        <v>590034</v>
      </c>
      <c r="S26" s="8">
        <v>304863</v>
      </c>
      <c r="T26" s="8">
        <v>207175</v>
      </c>
      <c r="U26" s="8">
        <v>207724</v>
      </c>
      <c r="V26" s="8">
        <v>719762</v>
      </c>
      <c r="W26" s="8">
        <v>2489864</v>
      </c>
      <c r="X26" s="8">
        <v>2590045</v>
      </c>
      <c r="Y26" s="8">
        <v>-100181</v>
      </c>
      <c r="Z26" s="2">
        <v>-3.87</v>
      </c>
      <c r="AA26" s="6">
        <v>2590045</v>
      </c>
    </row>
    <row r="27" spans="1:27" ht="13.5">
      <c r="A27" s="25" t="s">
        <v>53</v>
      </c>
      <c r="B27" s="24"/>
      <c r="C27" s="6">
        <v>4818879</v>
      </c>
      <c r="D27" s="6">
        <v>0</v>
      </c>
      <c r="E27" s="7">
        <v>4784045</v>
      </c>
      <c r="F27" s="8">
        <v>3527745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4784045</v>
      </c>
      <c r="Y27" s="8">
        <v>-4784045</v>
      </c>
      <c r="Z27" s="2">
        <v>-100</v>
      </c>
      <c r="AA27" s="6">
        <v>3527745</v>
      </c>
    </row>
    <row r="28" spans="1:27" ht="13.5">
      <c r="A28" s="25" t="s">
        <v>54</v>
      </c>
      <c r="B28" s="24"/>
      <c r="C28" s="6">
        <v>3776336</v>
      </c>
      <c r="D28" s="6">
        <v>0</v>
      </c>
      <c r="E28" s="7">
        <v>4477715</v>
      </c>
      <c r="F28" s="8">
        <v>4315256</v>
      </c>
      <c r="G28" s="8">
        <v>0</v>
      </c>
      <c r="H28" s="8">
        <v>0</v>
      </c>
      <c r="I28" s="8">
        <v>1073019</v>
      </c>
      <c r="J28" s="8">
        <v>1073019</v>
      </c>
      <c r="K28" s="8">
        <v>357376</v>
      </c>
      <c r="L28" s="8">
        <v>368128</v>
      </c>
      <c r="M28" s="8">
        <v>359527</v>
      </c>
      <c r="N28" s="8">
        <v>1085031</v>
      </c>
      <c r="O28" s="8">
        <v>359528</v>
      </c>
      <c r="P28" s="8">
        <v>359527</v>
      </c>
      <c r="Q28" s="8">
        <v>0</v>
      </c>
      <c r="R28" s="8">
        <v>719055</v>
      </c>
      <c r="S28" s="8">
        <v>719052</v>
      </c>
      <c r="T28" s="8">
        <v>359529</v>
      </c>
      <c r="U28" s="8">
        <v>0</v>
      </c>
      <c r="V28" s="8">
        <v>1078581</v>
      </c>
      <c r="W28" s="8">
        <v>3955686</v>
      </c>
      <c r="X28" s="8">
        <v>4477715</v>
      </c>
      <c r="Y28" s="8">
        <v>-522029</v>
      </c>
      <c r="Z28" s="2">
        <v>-11.66</v>
      </c>
      <c r="AA28" s="6">
        <v>4315256</v>
      </c>
    </row>
    <row r="29" spans="1:27" ht="13.5">
      <c r="A29" s="25" t="s">
        <v>55</v>
      </c>
      <c r="B29" s="24"/>
      <c r="C29" s="6">
        <v>1339080</v>
      </c>
      <c r="D29" s="6">
        <v>0</v>
      </c>
      <c r="E29" s="7">
        <v>1528032</v>
      </c>
      <c r="F29" s="8">
        <v>1431257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1528032</v>
      </c>
      <c r="Y29" s="8">
        <v>-1528032</v>
      </c>
      <c r="Z29" s="2">
        <v>-100</v>
      </c>
      <c r="AA29" s="6">
        <v>1431257</v>
      </c>
    </row>
    <row r="30" spans="1:27" ht="13.5">
      <c r="A30" s="25" t="s">
        <v>56</v>
      </c>
      <c r="B30" s="24"/>
      <c r="C30" s="6">
        <v>15016782</v>
      </c>
      <c r="D30" s="6">
        <v>0</v>
      </c>
      <c r="E30" s="7">
        <v>18956000</v>
      </c>
      <c r="F30" s="8">
        <v>18956000</v>
      </c>
      <c r="G30" s="8">
        <v>0</v>
      </c>
      <c r="H30" s="8">
        <v>3151950</v>
      </c>
      <c r="I30" s="8">
        <v>555355</v>
      </c>
      <c r="J30" s="8">
        <v>3707305</v>
      </c>
      <c r="K30" s="8">
        <v>1542967</v>
      </c>
      <c r="L30" s="8">
        <v>999125</v>
      </c>
      <c r="M30" s="8">
        <v>434720</v>
      </c>
      <c r="N30" s="8">
        <v>2976812</v>
      </c>
      <c r="O30" s="8">
        <v>1897158</v>
      </c>
      <c r="P30" s="8">
        <v>1127563</v>
      </c>
      <c r="Q30" s="8">
        <v>985982</v>
      </c>
      <c r="R30" s="8">
        <v>4010703</v>
      </c>
      <c r="S30" s="8">
        <v>1049690</v>
      </c>
      <c r="T30" s="8">
        <v>1142251</v>
      </c>
      <c r="U30" s="8">
        <v>1018325</v>
      </c>
      <c r="V30" s="8">
        <v>3210266</v>
      </c>
      <c r="W30" s="8">
        <v>13905086</v>
      </c>
      <c r="X30" s="8">
        <v>18956000</v>
      </c>
      <c r="Y30" s="8">
        <v>-5050914</v>
      </c>
      <c r="Z30" s="2">
        <v>-26.65</v>
      </c>
      <c r="AA30" s="6">
        <v>18956000</v>
      </c>
    </row>
    <row r="31" spans="1:27" ht="13.5">
      <c r="A31" s="25" t="s">
        <v>57</v>
      </c>
      <c r="B31" s="24"/>
      <c r="C31" s="6">
        <v>2802979</v>
      </c>
      <c r="D31" s="6">
        <v>0</v>
      </c>
      <c r="E31" s="7">
        <v>3757920</v>
      </c>
      <c r="F31" s="8">
        <v>3307020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3757920</v>
      </c>
      <c r="Y31" s="8">
        <v>-3757920</v>
      </c>
      <c r="Z31" s="2">
        <v>-100</v>
      </c>
      <c r="AA31" s="6">
        <v>3307020</v>
      </c>
    </row>
    <row r="32" spans="1:27" ht="13.5">
      <c r="A32" s="25" t="s">
        <v>58</v>
      </c>
      <c r="B32" s="24"/>
      <c r="C32" s="6">
        <v>529161</v>
      </c>
      <c r="D32" s="6">
        <v>0</v>
      </c>
      <c r="E32" s="7">
        <v>551120</v>
      </c>
      <c r="F32" s="8">
        <v>538700</v>
      </c>
      <c r="G32" s="8">
        <v>35939</v>
      </c>
      <c r="H32" s="8">
        <v>19107</v>
      </c>
      <c r="I32" s="8">
        <v>37565</v>
      </c>
      <c r="J32" s="8">
        <v>92611</v>
      </c>
      <c r="K32" s="8">
        <v>43215</v>
      </c>
      <c r="L32" s="8">
        <v>52075</v>
      </c>
      <c r="M32" s="8">
        <v>44115</v>
      </c>
      <c r="N32" s="8">
        <v>139405</v>
      </c>
      <c r="O32" s="8">
        <v>43969</v>
      </c>
      <c r="P32" s="8">
        <v>46515</v>
      </c>
      <c r="Q32" s="8">
        <v>42465</v>
      </c>
      <c r="R32" s="8">
        <v>132949</v>
      </c>
      <c r="S32" s="8">
        <v>45315</v>
      </c>
      <c r="T32" s="8">
        <v>43794</v>
      </c>
      <c r="U32" s="8">
        <v>51735</v>
      </c>
      <c r="V32" s="8">
        <v>140844</v>
      </c>
      <c r="W32" s="8">
        <v>505809</v>
      </c>
      <c r="X32" s="8">
        <v>551120</v>
      </c>
      <c r="Y32" s="8">
        <v>-45311</v>
      </c>
      <c r="Z32" s="2">
        <v>-8.22</v>
      </c>
      <c r="AA32" s="6">
        <v>538700</v>
      </c>
    </row>
    <row r="33" spans="1:27" ht="13.5">
      <c r="A33" s="25" t="s">
        <v>59</v>
      </c>
      <c r="B33" s="24"/>
      <c r="C33" s="6">
        <v>246388</v>
      </c>
      <c r="D33" s="6">
        <v>0</v>
      </c>
      <c r="E33" s="7">
        <v>159530</v>
      </c>
      <c r="F33" s="8">
        <v>164970</v>
      </c>
      <c r="G33" s="8">
        <v>164969</v>
      </c>
      <c r="H33" s="8">
        <v>0</v>
      </c>
      <c r="I33" s="8">
        <v>0</v>
      </c>
      <c r="J33" s="8">
        <v>164969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164969</v>
      </c>
      <c r="X33" s="8">
        <v>159530</v>
      </c>
      <c r="Y33" s="8">
        <v>5439</v>
      </c>
      <c r="Z33" s="2">
        <v>3.41</v>
      </c>
      <c r="AA33" s="6">
        <v>164970</v>
      </c>
    </row>
    <row r="34" spans="1:27" ht="13.5">
      <c r="A34" s="25" t="s">
        <v>60</v>
      </c>
      <c r="B34" s="24"/>
      <c r="C34" s="6">
        <v>15701603</v>
      </c>
      <c r="D34" s="6">
        <v>0</v>
      </c>
      <c r="E34" s="7">
        <v>14533593</v>
      </c>
      <c r="F34" s="8">
        <v>16141009</v>
      </c>
      <c r="G34" s="8">
        <v>528009</v>
      </c>
      <c r="H34" s="8">
        <v>894227</v>
      </c>
      <c r="I34" s="8">
        <v>1053013</v>
      </c>
      <c r="J34" s="8">
        <v>2475249</v>
      </c>
      <c r="K34" s="8">
        <v>816377</v>
      </c>
      <c r="L34" s="8">
        <v>850263</v>
      </c>
      <c r="M34" s="8">
        <v>860725</v>
      </c>
      <c r="N34" s="8">
        <v>2527365</v>
      </c>
      <c r="O34" s="8">
        <v>3067768</v>
      </c>
      <c r="P34" s="8">
        <v>856265</v>
      </c>
      <c r="Q34" s="8">
        <v>1329411</v>
      </c>
      <c r="R34" s="8">
        <v>5253444</v>
      </c>
      <c r="S34" s="8">
        <v>2068426</v>
      </c>
      <c r="T34" s="8">
        <v>944375</v>
      </c>
      <c r="U34" s="8">
        <v>2736649</v>
      </c>
      <c r="V34" s="8">
        <v>5749450</v>
      </c>
      <c r="W34" s="8">
        <v>16005508</v>
      </c>
      <c r="X34" s="8">
        <v>14533593</v>
      </c>
      <c r="Y34" s="8">
        <v>1471915</v>
      </c>
      <c r="Z34" s="2">
        <v>10.13</v>
      </c>
      <c r="AA34" s="6">
        <v>16141009</v>
      </c>
    </row>
    <row r="35" spans="1:27" ht="13.5">
      <c r="A35" s="23" t="s">
        <v>61</v>
      </c>
      <c r="B35" s="29"/>
      <c r="C35" s="6">
        <v>47090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71959806</v>
      </c>
      <c r="D36" s="33">
        <f>SUM(D25:D35)</f>
        <v>0</v>
      </c>
      <c r="E36" s="34">
        <f t="shared" si="1"/>
        <v>79691958</v>
      </c>
      <c r="F36" s="35">
        <f t="shared" si="1"/>
        <v>80700320</v>
      </c>
      <c r="G36" s="35">
        <f t="shared" si="1"/>
        <v>3108111</v>
      </c>
      <c r="H36" s="35">
        <f t="shared" si="1"/>
        <v>6480215</v>
      </c>
      <c r="I36" s="35">
        <f t="shared" si="1"/>
        <v>5117997</v>
      </c>
      <c r="J36" s="35">
        <f t="shared" si="1"/>
        <v>14706323</v>
      </c>
      <c r="K36" s="35">
        <f t="shared" si="1"/>
        <v>5223302</v>
      </c>
      <c r="L36" s="35">
        <f t="shared" si="1"/>
        <v>5953573</v>
      </c>
      <c r="M36" s="35">
        <f t="shared" si="1"/>
        <v>4205157</v>
      </c>
      <c r="N36" s="35">
        <f t="shared" si="1"/>
        <v>15382032</v>
      </c>
      <c r="O36" s="35">
        <f t="shared" si="1"/>
        <v>7910420</v>
      </c>
      <c r="P36" s="35">
        <f t="shared" si="1"/>
        <v>5661554</v>
      </c>
      <c r="Q36" s="35">
        <f t="shared" si="1"/>
        <v>4866889</v>
      </c>
      <c r="R36" s="35">
        <f t="shared" si="1"/>
        <v>18438863</v>
      </c>
      <c r="S36" s="35">
        <f t="shared" si="1"/>
        <v>6541552</v>
      </c>
      <c r="T36" s="35">
        <f t="shared" si="1"/>
        <v>5319577</v>
      </c>
      <c r="U36" s="35">
        <f t="shared" si="1"/>
        <v>5686218</v>
      </c>
      <c r="V36" s="35">
        <f t="shared" si="1"/>
        <v>17547347</v>
      </c>
      <c r="W36" s="35">
        <f t="shared" si="1"/>
        <v>66074565</v>
      </c>
      <c r="X36" s="35">
        <f t="shared" si="1"/>
        <v>79691958</v>
      </c>
      <c r="Y36" s="35">
        <f t="shared" si="1"/>
        <v>-13617393</v>
      </c>
      <c r="Z36" s="36">
        <f>+IF(X36&lt;&gt;0,+(Y36/X36)*100,0)</f>
        <v>-17.087537239328466</v>
      </c>
      <c r="AA36" s="33">
        <f>SUM(AA25:AA35)</f>
        <v>80700320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-3096106</v>
      </c>
      <c r="D38" s="46">
        <f>+D22-D36</f>
        <v>0</v>
      </c>
      <c r="E38" s="47">
        <f t="shared" si="2"/>
        <v>380768</v>
      </c>
      <c r="F38" s="48">
        <f t="shared" si="2"/>
        <v>111692</v>
      </c>
      <c r="G38" s="48">
        <f t="shared" si="2"/>
        <v>6434057</v>
      </c>
      <c r="H38" s="48">
        <f t="shared" si="2"/>
        <v>-2436526</v>
      </c>
      <c r="I38" s="48">
        <f t="shared" si="2"/>
        <v>-1510379</v>
      </c>
      <c r="J38" s="48">
        <f t="shared" si="2"/>
        <v>2487152</v>
      </c>
      <c r="K38" s="48">
        <f t="shared" si="2"/>
        <v>-1639087</v>
      </c>
      <c r="L38" s="48">
        <f t="shared" si="2"/>
        <v>-2494793</v>
      </c>
      <c r="M38" s="48">
        <f t="shared" si="2"/>
        <v>-1054326</v>
      </c>
      <c r="N38" s="48">
        <f t="shared" si="2"/>
        <v>-5188206</v>
      </c>
      <c r="O38" s="48">
        <f t="shared" si="2"/>
        <v>10713114</v>
      </c>
      <c r="P38" s="48">
        <f t="shared" si="2"/>
        <v>-1896260</v>
      </c>
      <c r="Q38" s="48">
        <f t="shared" si="2"/>
        <v>-1411767</v>
      </c>
      <c r="R38" s="48">
        <f t="shared" si="2"/>
        <v>7405087</v>
      </c>
      <c r="S38" s="48">
        <f t="shared" si="2"/>
        <v>-1543777</v>
      </c>
      <c r="T38" s="48">
        <f t="shared" si="2"/>
        <v>-3455591</v>
      </c>
      <c r="U38" s="48">
        <f t="shared" si="2"/>
        <v>-1870210</v>
      </c>
      <c r="V38" s="48">
        <f t="shared" si="2"/>
        <v>-6869578</v>
      </c>
      <c r="W38" s="48">
        <f t="shared" si="2"/>
        <v>-2165545</v>
      </c>
      <c r="X38" s="48">
        <f>IF(F22=F36,0,X22-X36)</f>
        <v>380767</v>
      </c>
      <c r="Y38" s="48">
        <f t="shared" si="2"/>
        <v>-2546312</v>
      </c>
      <c r="Z38" s="49">
        <f>+IF(X38&lt;&gt;0,+(Y38/X38)*100,0)</f>
        <v>-668.7323218661281</v>
      </c>
      <c r="AA38" s="46">
        <f>+AA22-AA36</f>
        <v>111692</v>
      </c>
    </row>
    <row r="39" spans="1:27" ht="13.5">
      <c r="A39" s="23" t="s">
        <v>64</v>
      </c>
      <c r="B39" s="29"/>
      <c r="C39" s="6">
        <v>25167485</v>
      </c>
      <c r="D39" s="6">
        <v>0</v>
      </c>
      <c r="E39" s="7">
        <v>11753000</v>
      </c>
      <c r="F39" s="8">
        <v>21553000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11753000</v>
      </c>
      <c r="Y39" s="8">
        <v>-11753000</v>
      </c>
      <c r="Z39" s="2">
        <v>-100</v>
      </c>
      <c r="AA39" s="6">
        <v>21553000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22071379</v>
      </c>
      <c r="D42" s="55">
        <f>SUM(D38:D41)</f>
        <v>0</v>
      </c>
      <c r="E42" s="56">
        <f t="shared" si="3"/>
        <v>12133768</v>
      </c>
      <c r="F42" s="57">
        <f t="shared" si="3"/>
        <v>21664692</v>
      </c>
      <c r="G42" s="57">
        <f t="shared" si="3"/>
        <v>6434057</v>
      </c>
      <c r="H42" s="57">
        <f t="shared" si="3"/>
        <v>-2436526</v>
      </c>
      <c r="I42" s="57">
        <f t="shared" si="3"/>
        <v>-1510379</v>
      </c>
      <c r="J42" s="57">
        <f t="shared" si="3"/>
        <v>2487152</v>
      </c>
      <c r="K42" s="57">
        <f t="shared" si="3"/>
        <v>-1639087</v>
      </c>
      <c r="L42" s="57">
        <f t="shared" si="3"/>
        <v>-2494793</v>
      </c>
      <c r="M42" s="57">
        <f t="shared" si="3"/>
        <v>-1054326</v>
      </c>
      <c r="N42" s="57">
        <f t="shared" si="3"/>
        <v>-5188206</v>
      </c>
      <c r="O42" s="57">
        <f t="shared" si="3"/>
        <v>10713114</v>
      </c>
      <c r="P42" s="57">
        <f t="shared" si="3"/>
        <v>-1896260</v>
      </c>
      <c r="Q42" s="57">
        <f t="shared" si="3"/>
        <v>-1411767</v>
      </c>
      <c r="R42" s="57">
        <f t="shared" si="3"/>
        <v>7405087</v>
      </c>
      <c r="S42" s="57">
        <f t="shared" si="3"/>
        <v>-1543777</v>
      </c>
      <c r="T42" s="57">
        <f t="shared" si="3"/>
        <v>-3455591</v>
      </c>
      <c r="U42" s="57">
        <f t="shared" si="3"/>
        <v>-1870210</v>
      </c>
      <c r="V42" s="57">
        <f t="shared" si="3"/>
        <v>-6869578</v>
      </c>
      <c r="W42" s="57">
        <f t="shared" si="3"/>
        <v>-2165545</v>
      </c>
      <c r="X42" s="57">
        <f t="shared" si="3"/>
        <v>12133767</v>
      </c>
      <c r="Y42" s="57">
        <f t="shared" si="3"/>
        <v>-14299312</v>
      </c>
      <c r="Z42" s="58">
        <f>+IF(X42&lt;&gt;0,+(Y42/X42)*100,0)</f>
        <v>-117.84726045917975</v>
      </c>
      <c r="AA42" s="55">
        <f>SUM(AA38:AA41)</f>
        <v>21664692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22071379</v>
      </c>
      <c r="D44" s="63">
        <f>+D42-D43</f>
        <v>0</v>
      </c>
      <c r="E44" s="64">
        <f t="shared" si="4"/>
        <v>12133768</v>
      </c>
      <c r="F44" s="65">
        <f t="shared" si="4"/>
        <v>21664692</v>
      </c>
      <c r="G44" s="65">
        <f t="shared" si="4"/>
        <v>6434057</v>
      </c>
      <c r="H44" s="65">
        <f t="shared" si="4"/>
        <v>-2436526</v>
      </c>
      <c r="I44" s="65">
        <f t="shared" si="4"/>
        <v>-1510379</v>
      </c>
      <c r="J44" s="65">
        <f t="shared" si="4"/>
        <v>2487152</v>
      </c>
      <c r="K44" s="65">
        <f t="shared" si="4"/>
        <v>-1639087</v>
      </c>
      <c r="L44" s="65">
        <f t="shared" si="4"/>
        <v>-2494793</v>
      </c>
      <c r="M44" s="65">
        <f t="shared" si="4"/>
        <v>-1054326</v>
      </c>
      <c r="N44" s="65">
        <f t="shared" si="4"/>
        <v>-5188206</v>
      </c>
      <c r="O44" s="65">
        <f t="shared" si="4"/>
        <v>10713114</v>
      </c>
      <c r="P44" s="65">
        <f t="shared" si="4"/>
        <v>-1896260</v>
      </c>
      <c r="Q44" s="65">
        <f t="shared" si="4"/>
        <v>-1411767</v>
      </c>
      <c r="R44" s="65">
        <f t="shared" si="4"/>
        <v>7405087</v>
      </c>
      <c r="S44" s="65">
        <f t="shared" si="4"/>
        <v>-1543777</v>
      </c>
      <c r="T44" s="65">
        <f t="shared" si="4"/>
        <v>-3455591</v>
      </c>
      <c r="U44" s="65">
        <f t="shared" si="4"/>
        <v>-1870210</v>
      </c>
      <c r="V44" s="65">
        <f t="shared" si="4"/>
        <v>-6869578</v>
      </c>
      <c r="W44" s="65">
        <f t="shared" si="4"/>
        <v>-2165545</v>
      </c>
      <c r="X44" s="65">
        <f t="shared" si="4"/>
        <v>12133767</v>
      </c>
      <c r="Y44" s="65">
        <f t="shared" si="4"/>
        <v>-14299312</v>
      </c>
      <c r="Z44" s="66">
        <f>+IF(X44&lt;&gt;0,+(Y44/X44)*100,0)</f>
        <v>-117.84726045917975</v>
      </c>
      <c r="AA44" s="63">
        <f>+AA42-AA43</f>
        <v>21664692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22071379</v>
      </c>
      <c r="D46" s="55">
        <f>SUM(D44:D45)</f>
        <v>0</v>
      </c>
      <c r="E46" s="56">
        <f t="shared" si="5"/>
        <v>12133768</v>
      </c>
      <c r="F46" s="57">
        <f t="shared" si="5"/>
        <v>21664692</v>
      </c>
      <c r="G46" s="57">
        <f t="shared" si="5"/>
        <v>6434057</v>
      </c>
      <c r="H46" s="57">
        <f t="shared" si="5"/>
        <v>-2436526</v>
      </c>
      <c r="I46" s="57">
        <f t="shared" si="5"/>
        <v>-1510379</v>
      </c>
      <c r="J46" s="57">
        <f t="shared" si="5"/>
        <v>2487152</v>
      </c>
      <c r="K46" s="57">
        <f t="shared" si="5"/>
        <v>-1639087</v>
      </c>
      <c r="L46" s="57">
        <f t="shared" si="5"/>
        <v>-2494793</v>
      </c>
      <c r="M46" s="57">
        <f t="shared" si="5"/>
        <v>-1054326</v>
      </c>
      <c r="N46" s="57">
        <f t="shared" si="5"/>
        <v>-5188206</v>
      </c>
      <c r="O46" s="57">
        <f t="shared" si="5"/>
        <v>10713114</v>
      </c>
      <c r="P46" s="57">
        <f t="shared" si="5"/>
        <v>-1896260</v>
      </c>
      <c r="Q46" s="57">
        <f t="shared" si="5"/>
        <v>-1411767</v>
      </c>
      <c r="R46" s="57">
        <f t="shared" si="5"/>
        <v>7405087</v>
      </c>
      <c r="S46" s="57">
        <f t="shared" si="5"/>
        <v>-1543777</v>
      </c>
      <c r="T46" s="57">
        <f t="shared" si="5"/>
        <v>-3455591</v>
      </c>
      <c r="U46" s="57">
        <f t="shared" si="5"/>
        <v>-1870210</v>
      </c>
      <c r="V46" s="57">
        <f t="shared" si="5"/>
        <v>-6869578</v>
      </c>
      <c r="W46" s="57">
        <f t="shared" si="5"/>
        <v>-2165545</v>
      </c>
      <c r="X46" s="57">
        <f t="shared" si="5"/>
        <v>12133767</v>
      </c>
      <c r="Y46" s="57">
        <f t="shared" si="5"/>
        <v>-14299312</v>
      </c>
      <c r="Z46" s="58">
        <f>+IF(X46&lt;&gt;0,+(Y46/X46)*100,0)</f>
        <v>-117.84726045917975</v>
      </c>
      <c r="AA46" s="55">
        <f>SUM(AA44:AA45)</f>
        <v>21664692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22071379</v>
      </c>
      <c r="D48" s="71">
        <f>SUM(D46:D47)</f>
        <v>0</v>
      </c>
      <c r="E48" s="72">
        <f t="shared" si="6"/>
        <v>12133768</v>
      </c>
      <c r="F48" s="73">
        <f t="shared" si="6"/>
        <v>21664692</v>
      </c>
      <c r="G48" s="73">
        <f t="shared" si="6"/>
        <v>6434057</v>
      </c>
      <c r="H48" s="74">
        <f t="shared" si="6"/>
        <v>-2436526</v>
      </c>
      <c r="I48" s="74">
        <f t="shared" si="6"/>
        <v>-1510379</v>
      </c>
      <c r="J48" s="74">
        <f t="shared" si="6"/>
        <v>2487152</v>
      </c>
      <c r="K48" s="74">
        <f t="shared" si="6"/>
        <v>-1639087</v>
      </c>
      <c r="L48" s="74">
        <f t="shared" si="6"/>
        <v>-2494793</v>
      </c>
      <c r="M48" s="73">
        <f t="shared" si="6"/>
        <v>-1054326</v>
      </c>
      <c r="N48" s="73">
        <f t="shared" si="6"/>
        <v>-5188206</v>
      </c>
      <c r="O48" s="74">
        <f t="shared" si="6"/>
        <v>10713114</v>
      </c>
      <c r="P48" s="74">
        <f t="shared" si="6"/>
        <v>-1896260</v>
      </c>
      <c r="Q48" s="74">
        <f t="shared" si="6"/>
        <v>-1411767</v>
      </c>
      <c r="R48" s="74">
        <f t="shared" si="6"/>
        <v>7405087</v>
      </c>
      <c r="S48" s="74">
        <f t="shared" si="6"/>
        <v>-1543777</v>
      </c>
      <c r="T48" s="73">
        <f t="shared" si="6"/>
        <v>-3455591</v>
      </c>
      <c r="U48" s="73">
        <f t="shared" si="6"/>
        <v>-1870210</v>
      </c>
      <c r="V48" s="74">
        <f t="shared" si="6"/>
        <v>-6869578</v>
      </c>
      <c r="W48" s="74">
        <f t="shared" si="6"/>
        <v>-2165545</v>
      </c>
      <c r="X48" s="74">
        <f t="shared" si="6"/>
        <v>12133767</v>
      </c>
      <c r="Y48" s="74">
        <f t="shared" si="6"/>
        <v>-14299312</v>
      </c>
      <c r="Z48" s="75">
        <f>+IF(X48&lt;&gt;0,+(Y48/X48)*100,0)</f>
        <v>-117.84726045917975</v>
      </c>
      <c r="AA48" s="76">
        <f>SUM(AA46:AA47)</f>
        <v>21664692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3370642</v>
      </c>
      <c r="D5" s="6">
        <v>0</v>
      </c>
      <c r="E5" s="7">
        <v>9651027</v>
      </c>
      <c r="F5" s="8">
        <v>6303105</v>
      </c>
      <c r="G5" s="8">
        <v>0</v>
      </c>
      <c r="H5" s="8">
        <v>133988</v>
      </c>
      <c r="I5" s="8">
        <v>0</v>
      </c>
      <c r="J5" s="8">
        <v>133988</v>
      </c>
      <c r="K5" s="8">
        <v>149694</v>
      </c>
      <c r="L5" s="8">
        <v>140410</v>
      </c>
      <c r="M5" s="8">
        <v>55</v>
      </c>
      <c r="N5" s="8">
        <v>290159</v>
      </c>
      <c r="O5" s="8">
        <v>10064851</v>
      </c>
      <c r="P5" s="8">
        <v>0</v>
      </c>
      <c r="Q5" s="8">
        <v>0</v>
      </c>
      <c r="R5" s="8">
        <v>10064851</v>
      </c>
      <c r="S5" s="8">
        <v>0</v>
      </c>
      <c r="T5" s="8">
        <v>0</v>
      </c>
      <c r="U5" s="8">
        <v>1088657</v>
      </c>
      <c r="V5" s="8">
        <v>1088657</v>
      </c>
      <c r="W5" s="8">
        <v>11577655</v>
      </c>
      <c r="X5" s="8">
        <v>9651027</v>
      </c>
      <c r="Y5" s="8">
        <v>1926628</v>
      </c>
      <c r="Z5" s="2">
        <v>19.96</v>
      </c>
      <c r="AA5" s="6">
        <v>6303105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4914111</v>
      </c>
      <c r="D7" s="6">
        <v>0</v>
      </c>
      <c r="E7" s="7">
        <v>7249380</v>
      </c>
      <c r="F7" s="8">
        <v>5854664</v>
      </c>
      <c r="G7" s="8">
        <v>161099</v>
      </c>
      <c r="H7" s="8">
        <v>392773</v>
      </c>
      <c r="I7" s="8">
        <v>131428</v>
      </c>
      <c r="J7" s="8">
        <v>685300</v>
      </c>
      <c r="K7" s="8">
        <v>347684</v>
      </c>
      <c r="L7" s="8">
        <v>355342</v>
      </c>
      <c r="M7" s="8">
        <v>422508</v>
      </c>
      <c r="N7" s="8">
        <v>1125534</v>
      </c>
      <c r="O7" s="8">
        <v>273964</v>
      </c>
      <c r="P7" s="8">
        <v>493246</v>
      </c>
      <c r="Q7" s="8">
        <v>352716</v>
      </c>
      <c r="R7" s="8">
        <v>1119926</v>
      </c>
      <c r="S7" s="8">
        <v>376367</v>
      </c>
      <c r="T7" s="8">
        <v>246442</v>
      </c>
      <c r="U7" s="8">
        <v>155367</v>
      </c>
      <c r="V7" s="8">
        <v>778176</v>
      </c>
      <c r="W7" s="8">
        <v>3708936</v>
      </c>
      <c r="X7" s="8">
        <v>7249380</v>
      </c>
      <c r="Y7" s="8">
        <v>-3540444</v>
      </c>
      <c r="Z7" s="2">
        <v>-48.84</v>
      </c>
      <c r="AA7" s="6">
        <v>5854664</v>
      </c>
    </row>
    <row r="8" spans="1:27" ht="13.5">
      <c r="A8" s="25" t="s">
        <v>35</v>
      </c>
      <c r="B8" s="24"/>
      <c r="C8" s="6">
        <v>5314596</v>
      </c>
      <c r="D8" s="6">
        <v>0</v>
      </c>
      <c r="E8" s="7">
        <v>6419200</v>
      </c>
      <c r="F8" s="8">
        <v>6745742</v>
      </c>
      <c r="G8" s="8">
        <v>701686</v>
      </c>
      <c r="H8" s="8">
        <v>870095</v>
      </c>
      <c r="I8" s="8">
        <v>305624</v>
      </c>
      <c r="J8" s="8">
        <v>1877405</v>
      </c>
      <c r="K8" s="8">
        <v>935621</v>
      </c>
      <c r="L8" s="8">
        <v>103412</v>
      </c>
      <c r="M8" s="8">
        <v>619702</v>
      </c>
      <c r="N8" s="8">
        <v>1658735</v>
      </c>
      <c r="O8" s="8">
        <v>3339784</v>
      </c>
      <c r="P8" s="8">
        <v>1161800</v>
      </c>
      <c r="Q8" s="8">
        <v>1645119</v>
      </c>
      <c r="R8" s="8">
        <v>6146703</v>
      </c>
      <c r="S8" s="8">
        <v>286544</v>
      </c>
      <c r="T8" s="8">
        <v>461053</v>
      </c>
      <c r="U8" s="8">
        <v>982127</v>
      </c>
      <c r="V8" s="8">
        <v>1729724</v>
      </c>
      <c r="W8" s="8">
        <v>11412567</v>
      </c>
      <c r="X8" s="8">
        <v>6419200</v>
      </c>
      <c r="Y8" s="8">
        <v>4993367</v>
      </c>
      <c r="Z8" s="2">
        <v>77.79</v>
      </c>
      <c r="AA8" s="6">
        <v>6745742</v>
      </c>
    </row>
    <row r="9" spans="1:27" ht="13.5">
      <c r="A9" s="25" t="s">
        <v>36</v>
      </c>
      <c r="B9" s="24"/>
      <c r="C9" s="6">
        <v>1438818</v>
      </c>
      <c r="D9" s="6">
        <v>0</v>
      </c>
      <c r="E9" s="7">
        <v>1509738</v>
      </c>
      <c r="F9" s="8">
        <v>1509738</v>
      </c>
      <c r="G9" s="8">
        <v>124990</v>
      </c>
      <c r="H9" s="8">
        <v>109473</v>
      </c>
      <c r="I9" s="8">
        <v>159988</v>
      </c>
      <c r="J9" s="8">
        <v>394451</v>
      </c>
      <c r="K9" s="8">
        <v>59622</v>
      </c>
      <c r="L9" s="8">
        <v>17499</v>
      </c>
      <c r="M9" s="8">
        <v>143953</v>
      </c>
      <c r="N9" s="8">
        <v>221074</v>
      </c>
      <c r="O9" s="8">
        <v>142259</v>
      </c>
      <c r="P9" s="8">
        <v>151471</v>
      </c>
      <c r="Q9" s="8">
        <v>151951</v>
      </c>
      <c r="R9" s="8">
        <v>445681</v>
      </c>
      <c r="S9" s="8">
        <v>152540</v>
      </c>
      <c r="T9" s="8">
        <v>152146</v>
      </c>
      <c r="U9" s="8">
        <v>150795</v>
      </c>
      <c r="V9" s="8">
        <v>455481</v>
      </c>
      <c r="W9" s="8">
        <v>1516687</v>
      </c>
      <c r="X9" s="8">
        <v>1509738</v>
      </c>
      <c r="Y9" s="8">
        <v>6949</v>
      </c>
      <c r="Z9" s="2">
        <v>0.46</v>
      </c>
      <c r="AA9" s="6">
        <v>1509738</v>
      </c>
    </row>
    <row r="10" spans="1:27" ht="13.5">
      <c r="A10" s="25" t="s">
        <v>37</v>
      </c>
      <c r="B10" s="24"/>
      <c r="C10" s="6">
        <v>837861</v>
      </c>
      <c r="D10" s="6">
        <v>0</v>
      </c>
      <c r="E10" s="7">
        <v>914602</v>
      </c>
      <c r="F10" s="26">
        <v>914602</v>
      </c>
      <c r="G10" s="26">
        <v>70087</v>
      </c>
      <c r="H10" s="26">
        <v>63131</v>
      </c>
      <c r="I10" s="26">
        <v>89740</v>
      </c>
      <c r="J10" s="26">
        <v>222958</v>
      </c>
      <c r="K10" s="26">
        <v>37639</v>
      </c>
      <c r="L10" s="26">
        <v>79924</v>
      </c>
      <c r="M10" s="26">
        <v>79924</v>
      </c>
      <c r="N10" s="26">
        <v>197487</v>
      </c>
      <c r="O10" s="26">
        <v>84699</v>
      </c>
      <c r="P10" s="26">
        <v>84751</v>
      </c>
      <c r="Q10" s="26">
        <v>84777</v>
      </c>
      <c r="R10" s="26">
        <v>254227</v>
      </c>
      <c r="S10" s="26">
        <v>84777</v>
      </c>
      <c r="T10" s="26">
        <v>84777</v>
      </c>
      <c r="U10" s="26">
        <v>84777</v>
      </c>
      <c r="V10" s="26">
        <v>254331</v>
      </c>
      <c r="W10" s="26">
        <v>929003</v>
      </c>
      <c r="X10" s="26">
        <v>914602</v>
      </c>
      <c r="Y10" s="26">
        <v>14401</v>
      </c>
      <c r="Z10" s="27">
        <v>1.57</v>
      </c>
      <c r="AA10" s="28">
        <v>914602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99655</v>
      </c>
      <c r="D12" s="6">
        <v>0</v>
      </c>
      <c r="E12" s="7">
        <v>95391</v>
      </c>
      <c r="F12" s="8">
        <v>95391</v>
      </c>
      <c r="G12" s="8">
        <v>6215</v>
      </c>
      <c r="H12" s="8">
        <v>5115</v>
      </c>
      <c r="I12" s="8">
        <v>5515</v>
      </c>
      <c r="J12" s="8">
        <v>16845</v>
      </c>
      <c r="K12" s="8">
        <v>4815</v>
      </c>
      <c r="L12" s="8">
        <v>7115</v>
      </c>
      <c r="M12" s="8">
        <v>4365</v>
      </c>
      <c r="N12" s="8">
        <v>16295</v>
      </c>
      <c r="O12" s="8">
        <v>9247</v>
      </c>
      <c r="P12" s="8">
        <v>8009</v>
      </c>
      <c r="Q12" s="8">
        <v>2821</v>
      </c>
      <c r="R12" s="8">
        <v>20077</v>
      </c>
      <c r="S12" s="8">
        <v>7167</v>
      </c>
      <c r="T12" s="8">
        <v>5855</v>
      </c>
      <c r="U12" s="8">
        <v>26250</v>
      </c>
      <c r="V12" s="8">
        <v>39272</v>
      </c>
      <c r="W12" s="8">
        <v>92489</v>
      </c>
      <c r="X12" s="8">
        <v>95391</v>
      </c>
      <c r="Y12" s="8">
        <v>-2902</v>
      </c>
      <c r="Z12" s="2">
        <v>-3.04</v>
      </c>
      <c r="AA12" s="6">
        <v>95391</v>
      </c>
    </row>
    <row r="13" spans="1:27" ht="13.5">
      <c r="A13" s="23" t="s">
        <v>40</v>
      </c>
      <c r="B13" s="29"/>
      <c r="C13" s="6">
        <v>259686</v>
      </c>
      <c r="D13" s="6">
        <v>0</v>
      </c>
      <c r="E13" s="7">
        <v>0</v>
      </c>
      <c r="F13" s="8">
        <v>92130</v>
      </c>
      <c r="G13" s="8">
        <v>1388</v>
      </c>
      <c r="H13" s="8">
        <v>8736</v>
      </c>
      <c r="I13" s="8">
        <v>7149</v>
      </c>
      <c r="J13" s="8">
        <v>17273</v>
      </c>
      <c r="K13" s="8">
        <v>3986</v>
      </c>
      <c r="L13" s="8">
        <v>8582</v>
      </c>
      <c r="M13" s="8">
        <v>16224</v>
      </c>
      <c r="N13" s="8">
        <v>28792</v>
      </c>
      <c r="O13" s="8">
        <v>251529</v>
      </c>
      <c r="P13" s="8">
        <v>20161</v>
      </c>
      <c r="Q13" s="8">
        <v>32663</v>
      </c>
      <c r="R13" s="8">
        <v>304353</v>
      </c>
      <c r="S13" s="8">
        <v>26916</v>
      </c>
      <c r="T13" s="8">
        <v>11423</v>
      </c>
      <c r="U13" s="8">
        <v>14741</v>
      </c>
      <c r="V13" s="8">
        <v>53080</v>
      </c>
      <c r="W13" s="8">
        <v>403498</v>
      </c>
      <c r="X13" s="8"/>
      <c r="Y13" s="8">
        <v>403498</v>
      </c>
      <c r="Z13" s="2">
        <v>0</v>
      </c>
      <c r="AA13" s="6">
        <v>92130</v>
      </c>
    </row>
    <row r="14" spans="1:27" ht="13.5">
      <c r="A14" s="23" t="s">
        <v>41</v>
      </c>
      <c r="B14" s="29"/>
      <c r="C14" s="6">
        <v>3726728</v>
      </c>
      <c r="D14" s="6">
        <v>0</v>
      </c>
      <c r="E14" s="7">
        <v>50000</v>
      </c>
      <c r="F14" s="8">
        <v>352460</v>
      </c>
      <c r="G14" s="8">
        <v>291940</v>
      </c>
      <c r="H14" s="8">
        <v>0</v>
      </c>
      <c r="I14" s="8">
        <v>10520</v>
      </c>
      <c r="J14" s="8">
        <v>302460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181343</v>
      </c>
      <c r="T14" s="8">
        <v>0</v>
      </c>
      <c r="U14" s="8">
        <v>0</v>
      </c>
      <c r="V14" s="8">
        <v>181343</v>
      </c>
      <c r="W14" s="8">
        <v>483803</v>
      </c>
      <c r="X14" s="8">
        <v>50000</v>
      </c>
      <c r="Y14" s="8">
        <v>433803</v>
      </c>
      <c r="Z14" s="2">
        <v>867.61</v>
      </c>
      <c r="AA14" s="6">
        <v>352460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74257000</v>
      </c>
      <c r="D19" s="6">
        <v>0</v>
      </c>
      <c r="E19" s="7">
        <v>111579900</v>
      </c>
      <c r="F19" s="8">
        <v>113634172</v>
      </c>
      <c r="G19" s="8">
        <v>41517978</v>
      </c>
      <c r="H19" s="8">
        <v>2549792</v>
      </c>
      <c r="I19" s="8">
        <v>377152</v>
      </c>
      <c r="J19" s="8">
        <v>44444922</v>
      </c>
      <c r="K19" s="8">
        <v>5000000</v>
      </c>
      <c r="L19" s="8">
        <v>32130735</v>
      </c>
      <c r="M19" s="8">
        <v>725506</v>
      </c>
      <c r="N19" s="8">
        <v>37856241</v>
      </c>
      <c r="O19" s="8">
        <v>58568</v>
      </c>
      <c r="P19" s="8">
        <v>485000</v>
      </c>
      <c r="Q19" s="8">
        <v>32968509</v>
      </c>
      <c r="R19" s="8">
        <v>33512077</v>
      </c>
      <c r="S19" s="8">
        <v>0</v>
      </c>
      <c r="T19" s="8">
        <v>2658908</v>
      </c>
      <c r="U19" s="8">
        <v>2398449</v>
      </c>
      <c r="V19" s="8">
        <v>5057357</v>
      </c>
      <c r="W19" s="8">
        <v>120870597</v>
      </c>
      <c r="X19" s="8">
        <v>111579900</v>
      </c>
      <c r="Y19" s="8">
        <v>9290697</v>
      </c>
      <c r="Z19" s="2">
        <v>8.33</v>
      </c>
      <c r="AA19" s="6">
        <v>113634172</v>
      </c>
    </row>
    <row r="20" spans="1:27" ht="13.5">
      <c r="A20" s="23" t="s">
        <v>47</v>
      </c>
      <c r="B20" s="29"/>
      <c r="C20" s="6">
        <v>1022351</v>
      </c>
      <c r="D20" s="6">
        <v>0</v>
      </c>
      <c r="E20" s="7">
        <v>694173</v>
      </c>
      <c r="F20" s="26">
        <v>1011744</v>
      </c>
      <c r="G20" s="26">
        <v>10103</v>
      </c>
      <c r="H20" s="26">
        <v>16411</v>
      </c>
      <c r="I20" s="26">
        <v>147757</v>
      </c>
      <c r="J20" s="26">
        <v>174271</v>
      </c>
      <c r="K20" s="26">
        <v>104643</v>
      </c>
      <c r="L20" s="26">
        <v>81211</v>
      </c>
      <c r="M20" s="26">
        <v>393580</v>
      </c>
      <c r="N20" s="26">
        <v>579434</v>
      </c>
      <c r="O20" s="26">
        <v>128378</v>
      </c>
      <c r="P20" s="26">
        <v>44446</v>
      </c>
      <c r="Q20" s="26">
        <v>48770</v>
      </c>
      <c r="R20" s="26">
        <v>221594</v>
      </c>
      <c r="S20" s="26">
        <v>78476</v>
      </c>
      <c r="T20" s="26">
        <v>33934</v>
      </c>
      <c r="U20" s="26">
        <v>1086463</v>
      </c>
      <c r="V20" s="26">
        <v>1198873</v>
      </c>
      <c r="W20" s="26">
        <v>2174172</v>
      </c>
      <c r="X20" s="26">
        <v>694101</v>
      </c>
      <c r="Y20" s="26">
        <v>1480071</v>
      </c>
      <c r="Z20" s="27">
        <v>213.24</v>
      </c>
      <c r="AA20" s="28">
        <v>1011744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95241448</v>
      </c>
      <c r="D22" s="33">
        <f>SUM(D5:D21)</f>
        <v>0</v>
      </c>
      <c r="E22" s="34">
        <f t="shared" si="0"/>
        <v>138163411</v>
      </c>
      <c r="F22" s="35">
        <f t="shared" si="0"/>
        <v>136513748</v>
      </c>
      <c r="G22" s="35">
        <f t="shared" si="0"/>
        <v>42885486</v>
      </c>
      <c r="H22" s="35">
        <f t="shared" si="0"/>
        <v>4149514</v>
      </c>
      <c r="I22" s="35">
        <f t="shared" si="0"/>
        <v>1234873</v>
      </c>
      <c r="J22" s="35">
        <f t="shared" si="0"/>
        <v>48269873</v>
      </c>
      <c r="K22" s="35">
        <f t="shared" si="0"/>
        <v>6643704</v>
      </c>
      <c r="L22" s="35">
        <f t="shared" si="0"/>
        <v>32924230</v>
      </c>
      <c r="M22" s="35">
        <f t="shared" si="0"/>
        <v>2405817</v>
      </c>
      <c r="N22" s="35">
        <f t="shared" si="0"/>
        <v>41973751</v>
      </c>
      <c r="O22" s="35">
        <f t="shared" si="0"/>
        <v>14353279</v>
      </c>
      <c r="P22" s="35">
        <f t="shared" si="0"/>
        <v>2448884</v>
      </c>
      <c r="Q22" s="35">
        <f t="shared" si="0"/>
        <v>35287326</v>
      </c>
      <c r="R22" s="35">
        <f t="shared" si="0"/>
        <v>52089489</v>
      </c>
      <c r="S22" s="35">
        <f t="shared" si="0"/>
        <v>1194130</v>
      </c>
      <c r="T22" s="35">
        <f t="shared" si="0"/>
        <v>3654538</v>
      </c>
      <c r="U22" s="35">
        <f t="shared" si="0"/>
        <v>5987626</v>
      </c>
      <c r="V22" s="35">
        <f t="shared" si="0"/>
        <v>10836294</v>
      </c>
      <c r="W22" s="35">
        <f t="shared" si="0"/>
        <v>153169407</v>
      </c>
      <c r="X22" s="35">
        <f t="shared" si="0"/>
        <v>138163339</v>
      </c>
      <c r="Y22" s="35">
        <f t="shared" si="0"/>
        <v>15006068</v>
      </c>
      <c r="Z22" s="36">
        <f>+IF(X22&lt;&gt;0,+(Y22/X22)*100,0)</f>
        <v>10.861106939518884</v>
      </c>
      <c r="AA22" s="33">
        <f>SUM(AA5:AA21)</f>
        <v>136513748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37024772</v>
      </c>
      <c r="D25" s="6">
        <v>0</v>
      </c>
      <c r="E25" s="7">
        <v>45226884</v>
      </c>
      <c r="F25" s="8">
        <v>44715468</v>
      </c>
      <c r="G25" s="8">
        <v>3372641</v>
      </c>
      <c r="H25" s="8">
        <v>3384268</v>
      </c>
      <c r="I25" s="8">
        <v>3593912</v>
      </c>
      <c r="J25" s="8">
        <v>10350821</v>
      </c>
      <c r="K25" s="8">
        <v>3865412</v>
      </c>
      <c r="L25" s="8">
        <v>5642723</v>
      </c>
      <c r="M25" s="8">
        <v>3474897</v>
      </c>
      <c r="N25" s="8">
        <v>12983032</v>
      </c>
      <c r="O25" s="8">
        <v>3556483</v>
      </c>
      <c r="P25" s="8">
        <v>3755320</v>
      </c>
      <c r="Q25" s="8">
        <v>4150099</v>
      </c>
      <c r="R25" s="8">
        <v>11461902</v>
      </c>
      <c r="S25" s="8">
        <v>3755186</v>
      </c>
      <c r="T25" s="8">
        <v>3837836</v>
      </c>
      <c r="U25" s="8">
        <v>4017148</v>
      </c>
      <c r="V25" s="8">
        <v>11610170</v>
      </c>
      <c r="W25" s="8">
        <v>46405925</v>
      </c>
      <c r="X25" s="8">
        <v>45226883</v>
      </c>
      <c r="Y25" s="8">
        <v>1179042</v>
      </c>
      <c r="Z25" s="2">
        <v>2.61</v>
      </c>
      <c r="AA25" s="6">
        <v>44715468</v>
      </c>
    </row>
    <row r="26" spans="1:27" ht="13.5">
      <c r="A26" s="25" t="s">
        <v>52</v>
      </c>
      <c r="B26" s="24"/>
      <c r="C26" s="6">
        <v>7503760</v>
      </c>
      <c r="D26" s="6">
        <v>0</v>
      </c>
      <c r="E26" s="7">
        <v>8225641</v>
      </c>
      <c r="F26" s="8">
        <v>8246567</v>
      </c>
      <c r="G26" s="8">
        <v>741648</v>
      </c>
      <c r="H26" s="8">
        <v>673743</v>
      </c>
      <c r="I26" s="8">
        <v>673743</v>
      </c>
      <c r="J26" s="8">
        <v>2089134</v>
      </c>
      <c r="K26" s="8">
        <v>673743</v>
      </c>
      <c r="L26" s="8">
        <v>673743</v>
      </c>
      <c r="M26" s="8">
        <v>682186</v>
      </c>
      <c r="N26" s="8">
        <v>2029672</v>
      </c>
      <c r="O26" s="8">
        <v>682443</v>
      </c>
      <c r="P26" s="8">
        <v>672257</v>
      </c>
      <c r="Q26" s="8">
        <v>672257</v>
      </c>
      <c r="R26" s="8">
        <v>2026957</v>
      </c>
      <c r="S26" s="8">
        <v>715600</v>
      </c>
      <c r="T26" s="8">
        <v>1442222</v>
      </c>
      <c r="U26" s="8">
        <v>716232</v>
      </c>
      <c r="V26" s="8">
        <v>2874054</v>
      </c>
      <c r="W26" s="8">
        <v>9019817</v>
      </c>
      <c r="X26" s="8">
        <v>8225641</v>
      </c>
      <c r="Y26" s="8">
        <v>794176</v>
      </c>
      <c r="Z26" s="2">
        <v>9.65</v>
      </c>
      <c r="AA26" s="6">
        <v>8246567</v>
      </c>
    </row>
    <row r="27" spans="1:27" ht="13.5">
      <c r="A27" s="25" t="s">
        <v>53</v>
      </c>
      <c r="B27" s="24"/>
      <c r="C27" s="6">
        <v>2336145</v>
      </c>
      <c r="D27" s="6">
        <v>0</v>
      </c>
      <c r="E27" s="7">
        <v>1213224</v>
      </c>
      <c r="F27" s="8">
        <v>1213224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1213224</v>
      </c>
      <c r="Y27" s="8">
        <v>-1213224</v>
      </c>
      <c r="Z27" s="2">
        <v>-100</v>
      </c>
      <c r="AA27" s="6">
        <v>1213224</v>
      </c>
    </row>
    <row r="28" spans="1:27" ht="13.5">
      <c r="A28" s="25" t="s">
        <v>54</v>
      </c>
      <c r="B28" s="24"/>
      <c r="C28" s="6">
        <v>24326278</v>
      </c>
      <c r="D28" s="6">
        <v>0</v>
      </c>
      <c r="E28" s="7">
        <v>9826199</v>
      </c>
      <c r="F28" s="8">
        <v>7716539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9826199</v>
      </c>
      <c r="Y28" s="8">
        <v>-9826199</v>
      </c>
      <c r="Z28" s="2">
        <v>-100</v>
      </c>
      <c r="AA28" s="6">
        <v>7716539</v>
      </c>
    </row>
    <row r="29" spans="1:27" ht="13.5">
      <c r="A29" s="25" t="s">
        <v>55</v>
      </c>
      <c r="B29" s="24"/>
      <c r="C29" s="6">
        <v>232093</v>
      </c>
      <c r="D29" s="6">
        <v>0</v>
      </c>
      <c r="E29" s="7">
        <v>884402</v>
      </c>
      <c r="F29" s="8">
        <v>899402</v>
      </c>
      <c r="G29" s="8">
        <v>16765</v>
      </c>
      <c r="H29" s="8">
        <v>9672</v>
      </c>
      <c r="I29" s="8">
        <v>11588</v>
      </c>
      <c r="J29" s="8">
        <v>38025</v>
      </c>
      <c r="K29" s="8">
        <v>11126</v>
      </c>
      <c r="L29" s="8">
        <v>11385</v>
      </c>
      <c r="M29" s="8">
        <v>392307</v>
      </c>
      <c r="N29" s="8">
        <v>414818</v>
      </c>
      <c r="O29" s="8">
        <v>11040</v>
      </c>
      <c r="P29" s="8">
        <v>9296</v>
      </c>
      <c r="Q29" s="8">
        <v>11408</v>
      </c>
      <c r="R29" s="8">
        <v>31744</v>
      </c>
      <c r="S29" s="8">
        <v>10655</v>
      </c>
      <c r="T29" s="8">
        <v>17925</v>
      </c>
      <c r="U29" s="8">
        <v>403020</v>
      </c>
      <c r="V29" s="8">
        <v>431600</v>
      </c>
      <c r="W29" s="8">
        <v>916187</v>
      </c>
      <c r="X29" s="8">
        <v>884402</v>
      </c>
      <c r="Y29" s="8">
        <v>31785</v>
      </c>
      <c r="Z29" s="2">
        <v>3.59</v>
      </c>
      <c r="AA29" s="6">
        <v>899402</v>
      </c>
    </row>
    <row r="30" spans="1:27" ht="13.5">
      <c r="A30" s="25" t="s">
        <v>56</v>
      </c>
      <c r="B30" s="24"/>
      <c r="C30" s="6">
        <v>11017950</v>
      </c>
      <c r="D30" s="6">
        <v>0</v>
      </c>
      <c r="E30" s="7">
        <v>11168595</v>
      </c>
      <c r="F30" s="8">
        <v>9468595</v>
      </c>
      <c r="G30" s="8">
        <v>30000</v>
      </c>
      <c r="H30" s="8">
        <v>1247897</v>
      </c>
      <c r="I30" s="8">
        <v>790988</v>
      </c>
      <c r="J30" s="8">
        <v>2068885</v>
      </c>
      <c r="K30" s="8">
        <v>682363</v>
      </c>
      <c r="L30" s="8">
        <v>440843</v>
      </c>
      <c r="M30" s="8">
        <v>443985</v>
      </c>
      <c r="N30" s="8">
        <v>1567191</v>
      </c>
      <c r="O30" s="8">
        <v>378885</v>
      </c>
      <c r="P30" s="8">
        <v>50000</v>
      </c>
      <c r="Q30" s="8">
        <v>1409905</v>
      </c>
      <c r="R30" s="8">
        <v>1838790</v>
      </c>
      <c r="S30" s="8">
        <v>1399059</v>
      </c>
      <c r="T30" s="8">
        <v>873903</v>
      </c>
      <c r="U30" s="8">
        <v>1952213</v>
      </c>
      <c r="V30" s="8">
        <v>4225175</v>
      </c>
      <c r="W30" s="8">
        <v>9700041</v>
      </c>
      <c r="X30" s="8">
        <v>11168595</v>
      </c>
      <c r="Y30" s="8">
        <v>-1468554</v>
      </c>
      <c r="Z30" s="2">
        <v>-13.15</v>
      </c>
      <c r="AA30" s="6">
        <v>9468595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168200</v>
      </c>
      <c r="D32" s="6">
        <v>0</v>
      </c>
      <c r="E32" s="7">
        <v>4636271</v>
      </c>
      <c r="F32" s="8">
        <v>8699695</v>
      </c>
      <c r="G32" s="8">
        <v>623220</v>
      </c>
      <c r="H32" s="8">
        <v>1255875</v>
      </c>
      <c r="I32" s="8">
        <v>3839236</v>
      </c>
      <c r="J32" s="8">
        <v>5718331</v>
      </c>
      <c r="K32" s="8">
        <v>1096986</v>
      </c>
      <c r="L32" s="8">
        <v>1004748</v>
      </c>
      <c r="M32" s="8">
        <v>491270</v>
      </c>
      <c r="N32" s="8">
        <v>2593004</v>
      </c>
      <c r="O32" s="8">
        <v>410626</v>
      </c>
      <c r="P32" s="8">
        <v>558407</v>
      </c>
      <c r="Q32" s="8">
        <v>343115</v>
      </c>
      <c r="R32" s="8">
        <v>1312148</v>
      </c>
      <c r="S32" s="8">
        <v>631307</v>
      </c>
      <c r="T32" s="8">
        <v>227261</v>
      </c>
      <c r="U32" s="8">
        <v>1093578</v>
      </c>
      <c r="V32" s="8">
        <v>1952146</v>
      </c>
      <c r="W32" s="8">
        <v>11575629</v>
      </c>
      <c r="X32" s="8">
        <v>4636271</v>
      </c>
      <c r="Y32" s="8">
        <v>6939358</v>
      </c>
      <c r="Z32" s="2">
        <v>149.68</v>
      </c>
      <c r="AA32" s="6">
        <v>8699695</v>
      </c>
    </row>
    <row r="33" spans="1:27" ht="13.5">
      <c r="A33" s="25" t="s">
        <v>59</v>
      </c>
      <c r="B33" s="24"/>
      <c r="C33" s="6">
        <v>13704816</v>
      </c>
      <c r="D33" s="6">
        <v>0</v>
      </c>
      <c r="E33" s="7">
        <v>2020755</v>
      </c>
      <c r="F33" s="8">
        <v>2470755</v>
      </c>
      <c r="G33" s="8">
        <v>256461</v>
      </c>
      <c r="H33" s="8">
        <v>0</v>
      </c>
      <c r="I33" s="8">
        <v>335695</v>
      </c>
      <c r="J33" s="8">
        <v>592156</v>
      </c>
      <c r="K33" s="8">
        <v>275664</v>
      </c>
      <c r="L33" s="8">
        <v>541150</v>
      </c>
      <c r="M33" s="8">
        <v>0</v>
      </c>
      <c r="N33" s="8">
        <v>816814</v>
      </c>
      <c r="O33" s="8">
        <v>0</v>
      </c>
      <c r="P33" s="8">
        <v>0</v>
      </c>
      <c r="Q33" s="8">
        <v>551319</v>
      </c>
      <c r="R33" s="8">
        <v>551319</v>
      </c>
      <c r="S33" s="8">
        <v>270035</v>
      </c>
      <c r="T33" s="8">
        <v>272992</v>
      </c>
      <c r="U33" s="8">
        <v>557706</v>
      </c>
      <c r="V33" s="8">
        <v>1100733</v>
      </c>
      <c r="W33" s="8">
        <v>3061022</v>
      </c>
      <c r="X33" s="8">
        <v>2020755</v>
      </c>
      <c r="Y33" s="8">
        <v>1040267</v>
      </c>
      <c r="Z33" s="2">
        <v>51.48</v>
      </c>
      <c r="AA33" s="6">
        <v>2470755</v>
      </c>
    </row>
    <row r="34" spans="1:27" ht="13.5">
      <c r="A34" s="25" t="s">
        <v>60</v>
      </c>
      <c r="B34" s="24"/>
      <c r="C34" s="6">
        <v>61353751</v>
      </c>
      <c r="D34" s="6">
        <v>0</v>
      </c>
      <c r="E34" s="7">
        <v>26071072</v>
      </c>
      <c r="F34" s="8">
        <v>30635095</v>
      </c>
      <c r="G34" s="8">
        <v>1965761</v>
      </c>
      <c r="H34" s="8">
        <v>2807050</v>
      </c>
      <c r="I34" s="8">
        <v>2784023</v>
      </c>
      <c r="J34" s="8">
        <v>7556834</v>
      </c>
      <c r="K34" s="8">
        <v>2909519</v>
      </c>
      <c r="L34" s="8">
        <v>2792712</v>
      </c>
      <c r="M34" s="8">
        <v>2327960</v>
      </c>
      <c r="N34" s="8">
        <v>8030191</v>
      </c>
      <c r="O34" s="8">
        <v>3110616</v>
      </c>
      <c r="P34" s="8">
        <v>3681315</v>
      </c>
      <c r="Q34" s="8">
        <v>4665655</v>
      </c>
      <c r="R34" s="8">
        <v>11457586</v>
      </c>
      <c r="S34" s="8">
        <v>4339707</v>
      </c>
      <c r="T34" s="8">
        <v>4589160</v>
      </c>
      <c r="U34" s="8">
        <v>5496131</v>
      </c>
      <c r="V34" s="8">
        <v>14424998</v>
      </c>
      <c r="W34" s="8">
        <v>41469609</v>
      </c>
      <c r="X34" s="8">
        <v>26071071</v>
      </c>
      <c r="Y34" s="8">
        <v>15398538</v>
      </c>
      <c r="Z34" s="2">
        <v>59.06</v>
      </c>
      <c r="AA34" s="6">
        <v>30635095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157667765</v>
      </c>
      <c r="D36" s="33">
        <f>SUM(D25:D35)</f>
        <v>0</v>
      </c>
      <c r="E36" s="34">
        <f t="shared" si="1"/>
        <v>109273043</v>
      </c>
      <c r="F36" s="35">
        <f t="shared" si="1"/>
        <v>114065340</v>
      </c>
      <c r="G36" s="35">
        <f t="shared" si="1"/>
        <v>7006496</v>
      </c>
      <c r="H36" s="35">
        <f t="shared" si="1"/>
        <v>9378505</v>
      </c>
      <c r="I36" s="35">
        <f t="shared" si="1"/>
        <v>12029185</v>
      </c>
      <c r="J36" s="35">
        <f t="shared" si="1"/>
        <v>28414186</v>
      </c>
      <c r="K36" s="35">
        <f t="shared" si="1"/>
        <v>9514813</v>
      </c>
      <c r="L36" s="35">
        <f t="shared" si="1"/>
        <v>11107304</v>
      </c>
      <c r="M36" s="35">
        <f t="shared" si="1"/>
        <v>7812605</v>
      </c>
      <c r="N36" s="35">
        <f t="shared" si="1"/>
        <v>28434722</v>
      </c>
      <c r="O36" s="35">
        <f t="shared" si="1"/>
        <v>8150093</v>
      </c>
      <c r="P36" s="35">
        <f t="shared" si="1"/>
        <v>8726595</v>
      </c>
      <c r="Q36" s="35">
        <f t="shared" si="1"/>
        <v>11803758</v>
      </c>
      <c r="R36" s="35">
        <f t="shared" si="1"/>
        <v>28680446</v>
      </c>
      <c r="S36" s="35">
        <f t="shared" si="1"/>
        <v>11121549</v>
      </c>
      <c r="T36" s="35">
        <f t="shared" si="1"/>
        <v>11261299</v>
      </c>
      <c r="U36" s="35">
        <f t="shared" si="1"/>
        <v>14236028</v>
      </c>
      <c r="V36" s="35">
        <f t="shared" si="1"/>
        <v>36618876</v>
      </c>
      <c r="W36" s="35">
        <f t="shared" si="1"/>
        <v>122148230</v>
      </c>
      <c r="X36" s="35">
        <f t="shared" si="1"/>
        <v>109273041</v>
      </c>
      <c r="Y36" s="35">
        <f t="shared" si="1"/>
        <v>12875189</v>
      </c>
      <c r="Z36" s="36">
        <f>+IF(X36&lt;&gt;0,+(Y36/X36)*100,0)</f>
        <v>11.782585056821105</v>
      </c>
      <c r="AA36" s="33">
        <f>SUM(AA25:AA35)</f>
        <v>114065340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-62426317</v>
      </c>
      <c r="D38" s="46">
        <f>+D22-D36</f>
        <v>0</v>
      </c>
      <c r="E38" s="47">
        <f t="shared" si="2"/>
        <v>28890368</v>
      </c>
      <c r="F38" s="48">
        <f t="shared" si="2"/>
        <v>22448408</v>
      </c>
      <c r="G38" s="48">
        <f t="shared" si="2"/>
        <v>35878990</v>
      </c>
      <c r="H38" s="48">
        <f t="shared" si="2"/>
        <v>-5228991</v>
      </c>
      <c r="I38" s="48">
        <f t="shared" si="2"/>
        <v>-10794312</v>
      </c>
      <c r="J38" s="48">
        <f t="shared" si="2"/>
        <v>19855687</v>
      </c>
      <c r="K38" s="48">
        <f t="shared" si="2"/>
        <v>-2871109</v>
      </c>
      <c r="L38" s="48">
        <f t="shared" si="2"/>
        <v>21816926</v>
      </c>
      <c r="M38" s="48">
        <f t="shared" si="2"/>
        <v>-5406788</v>
      </c>
      <c r="N38" s="48">
        <f t="shared" si="2"/>
        <v>13539029</v>
      </c>
      <c r="O38" s="48">
        <f t="shared" si="2"/>
        <v>6203186</v>
      </c>
      <c r="P38" s="48">
        <f t="shared" si="2"/>
        <v>-6277711</v>
      </c>
      <c r="Q38" s="48">
        <f t="shared" si="2"/>
        <v>23483568</v>
      </c>
      <c r="R38" s="48">
        <f t="shared" si="2"/>
        <v>23409043</v>
      </c>
      <c r="S38" s="48">
        <f t="shared" si="2"/>
        <v>-9927419</v>
      </c>
      <c r="T38" s="48">
        <f t="shared" si="2"/>
        <v>-7606761</v>
      </c>
      <c r="U38" s="48">
        <f t="shared" si="2"/>
        <v>-8248402</v>
      </c>
      <c r="V38" s="48">
        <f t="shared" si="2"/>
        <v>-25782582</v>
      </c>
      <c r="W38" s="48">
        <f t="shared" si="2"/>
        <v>31021177</v>
      </c>
      <c r="X38" s="48">
        <f>IF(F22=F36,0,X22-X36)</f>
        <v>28890298</v>
      </c>
      <c r="Y38" s="48">
        <f t="shared" si="2"/>
        <v>2130879</v>
      </c>
      <c r="Z38" s="49">
        <f>+IF(X38&lt;&gt;0,+(Y38/X38)*100,0)</f>
        <v>7.375759848513851</v>
      </c>
      <c r="AA38" s="46">
        <f>+AA22-AA36</f>
        <v>22448408</v>
      </c>
    </row>
    <row r="39" spans="1:27" ht="13.5">
      <c r="A39" s="23" t="s">
        <v>64</v>
      </c>
      <c r="B39" s="29"/>
      <c r="C39" s="6">
        <v>127472305</v>
      </c>
      <c r="D39" s="6">
        <v>0</v>
      </c>
      <c r="E39" s="7">
        <v>104205100</v>
      </c>
      <c r="F39" s="8">
        <v>116396232</v>
      </c>
      <c r="G39" s="8">
        <v>32606783</v>
      </c>
      <c r="H39" s="8">
        <v>3527242</v>
      </c>
      <c r="I39" s="8">
        <v>221296</v>
      </c>
      <c r="J39" s="8">
        <v>36355321</v>
      </c>
      <c r="K39" s="8">
        <v>27696158</v>
      </c>
      <c r="L39" s="8">
        <v>22939856</v>
      </c>
      <c r="M39" s="8">
        <v>3984897</v>
      </c>
      <c r="N39" s="8">
        <v>54620911</v>
      </c>
      <c r="O39" s="8">
        <v>0</v>
      </c>
      <c r="P39" s="8">
        <v>1249679</v>
      </c>
      <c r="Q39" s="8">
        <v>29307082</v>
      </c>
      <c r="R39" s="8">
        <v>30556761</v>
      </c>
      <c r="S39" s="8">
        <v>0</v>
      </c>
      <c r="T39" s="8">
        <v>0</v>
      </c>
      <c r="U39" s="8">
        <v>0</v>
      </c>
      <c r="V39" s="8">
        <v>0</v>
      </c>
      <c r="W39" s="8">
        <v>121532993</v>
      </c>
      <c r="X39" s="8">
        <v>104205100</v>
      </c>
      <c r="Y39" s="8">
        <v>17327893</v>
      </c>
      <c r="Z39" s="2">
        <v>16.63</v>
      </c>
      <c r="AA39" s="6">
        <v>116396232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65045988</v>
      </c>
      <c r="D42" s="55">
        <f>SUM(D38:D41)</f>
        <v>0</v>
      </c>
      <c r="E42" s="56">
        <f t="shared" si="3"/>
        <v>133095468</v>
      </c>
      <c r="F42" s="57">
        <f t="shared" si="3"/>
        <v>138844640</v>
      </c>
      <c r="G42" s="57">
        <f t="shared" si="3"/>
        <v>68485773</v>
      </c>
      <c r="H42" s="57">
        <f t="shared" si="3"/>
        <v>-1701749</v>
      </c>
      <c r="I42" s="57">
        <f t="shared" si="3"/>
        <v>-10573016</v>
      </c>
      <c r="J42" s="57">
        <f t="shared" si="3"/>
        <v>56211008</v>
      </c>
      <c r="K42" s="57">
        <f t="shared" si="3"/>
        <v>24825049</v>
      </c>
      <c r="L42" s="57">
        <f t="shared" si="3"/>
        <v>44756782</v>
      </c>
      <c r="M42" s="57">
        <f t="shared" si="3"/>
        <v>-1421891</v>
      </c>
      <c r="N42" s="57">
        <f t="shared" si="3"/>
        <v>68159940</v>
      </c>
      <c r="O42" s="57">
        <f t="shared" si="3"/>
        <v>6203186</v>
      </c>
      <c r="P42" s="57">
        <f t="shared" si="3"/>
        <v>-5028032</v>
      </c>
      <c r="Q42" s="57">
        <f t="shared" si="3"/>
        <v>52790650</v>
      </c>
      <c r="R42" s="57">
        <f t="shared" si="3"/>
        <v>53965804</v>
      </c>
      <c r="S42" s="57">
        <f t="shared" si="3"/>
        <v>-9927419</v>
      </c>
      <c r="T42" s="57">
        <f t="shared" si="3"/>
        <v>-7606761</v>
      </c>
      <c r="U42" s="57">
        <f t="shared" si="3"/>
        <v>-8248402</v>
      </c>
      <c r="V42" s="57">
        <f t="shared" si="3"/>
        <v>-25782582</v>
      </c>
      <c r="W42" s="57">
        <f t="shared" si="3"/>
        <v>152554170</v>
      </c>
      <c r="X42" s="57">
        <f t="shared" si="3"/>
        <v>133095398</v>
      </c>
      <c r="Y42" s="57">
        <f t="shared" si="3"/>
        <v>19458772</v>
      </c>
      <c r="Z42" s="58">
        <f>+IF(X42&lt;&gt;0,+(Y42/X42)*100,0)</f>
        <v>14.620168910723722</v>
      </c>
      <c r="AA42" s="55">
        <f>SUM(AA38:AA41)</f>
        <v>138844640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65045988</v>
      </c>
      <c r="D44" s="63">
        <f>+D42-D43</f>
        <v>0</v>
      </c>
      <c r="E44" s="64">
        <f t="shared" si="4"/>
        <v>133095468</v>
      </c>
      <c r="F44" s="65">
        <f t="shared" si="4"/>
        <v>138844640</v>
      </c>
      <c r="G44" s="65">
        <f t="shared" si="4"/>
        <v>68485773</v>
      </c>
      <c r="H44" s="65">
        <f t="shared" si="4"/>
        <v>-1701749</v>
      </c>
      <c r="I44" s="65">
        <f t="shared" si="4"/>
        <v>-10573016</v>
      </c>
      <c r="J44" s="65">
        <f t="shared" si="4"/>
        <v>56211008</v>
      </c>
      <c r="K44" s="65">
        <f t="shared" si="4"/>
        <v>24825049</v>
      </c>
      <c r="L44" s="65">
        <f t="shared" si="4"/>
        <v>44756782</v>
      </c>
      <c r="M44" s="65">
        <f t="shared" si="4"/>
        <v>-1421891</v>
      </c>
      <c r="N44" s="65">
        <f t="shared" si="4"/>
        <v>68159940</v>
      </c>
      <c r="O44" s="65">
        <f t="shared" si="4"/>
        <v>6203186</v>
      </c>
      <c r="P44" s="65">
        <f t="shared" si="4"/>
        <v>-5028032</v>
      </c>
      <c r="Q44" s="65">
        <f t="shared" si="4"/>
        <v>52790650</v>
      </c>
      <c r="R44" s="65">
        <f t="shared" si="4"/>
        <v>53965804</v>
      </c>
      <c r="S44" s="65">
        <f t="shared" si="4"/>
        <v>-9927419</v>
      </c>
      <c r="T44" s="65">
        <f t="shared" si="4"/>
        <v>-7606761</v>
      </c>
      <c r="U44" s="65">
        <f t="shared" si="4"/>
        <v>-8248402</v>
      </c>
      <c r="V44" s="65">
        <f t="shared" si="4"/>
        <v>-25782582</v>
      </c>
      <c r="W44" s="65">
        <f t="shared" si="4"/>
        <v>152554170</v>
      </c>
      <c r="X44" s="65">
        <f t="shared" si="4"/>
        <v>133095398</v>
      </c>
      <c r="Y44" s="65">
        <f t="shared" si="4"/>
        <v>19458772</v>
      </c>
      <c r="Z44" s="66">
        <f>+IF(X44&lt;&gt;0,+(Y44/X44)*100,0)</f>
        <v>14.620168910723722</v>
      </c>
      <c r="AA44" s="63">
        <f>+AA42-AA43</f>
        <v>138844640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65045988</v>
      </c>
      <c r="D46" s="55">
        <f>SUM(D44:D45)</f>
        <v>0</v>
      </c>
      <c r="E46" s="56">
        <f t="shared" si="5"/>
        <v>133095468</v>
      </c>
      <c r="F46" s="57">
        <f t="shared" si="5"/>
        <v>138844640</v>
      </c>
      <c r="G46" s="57">
        <f t="shared" si="5"/>
        <v>68485773</v>
      </c>
      <c r="H46" s="57">
        <f t="shared" si="5"/>
        <v>-1701749</v>
      </c>
      <c r="I46" s="57">
        <f t="shared" si="5"/>
        <v>-10573016</v>
      </c>
      <c r="J46" s="57">
        <f t="shared" si="5"/>
        <v>56211008</v>
      </c>
      <c r="K46" s="57">
        <f t="shared" si="5"/>
        <v>24825049</v>
      </c>
      <c r="L46" s="57">
        <f t="shared" si="5"/>
        <v>44756782</v>
      </c>
      <c r="M46" s="57">
        <f t="shared" si="5"/>
        <v>-1421891</v>
      </c>
      <c r="N46" s="57">
        <f t="shared" si="5"/>
        <v>68159940</v>
      </c>
      <c r="O46" s="57">
        <f t="shared" si="5"/>
        <v>6203186</v>
      </c>
      <c r="P46" s="57">
        <f t="shared" si="5"/>
        <v>-5028032</v>
      </c>
      <c r="Q46" s="57">
        <f t="shared" si="5"/>
        <v>52790650</v>
      </c>
      <c r="R46" s="57">
        <f t="shared" si="5"/>
        <v>53965804</v>
      </c>
      <c r="S46" s="57">
        <f t="shared" si="5"/>
        <v>-9927419</v>
      </c>
      <c r="T46" s="57">
        <f t="shared" si="5"/>
        <v>-7606761</v>
      </c>
      <c r="U46" s="57">
        <f t="shared" si="5"/>
        <v>-8248402</v>
      </c>
      <c r="V46" s="57">
        <f t="shared" si="5"/>
        <v>-25782582</v>
      </c>
      <c r="W46" s="57">
        <f t="shared" si="5"/>
        <v>152554170</v>
      </c>
      <c r="X46" s="57">
        <f t="shared" si="5"/>
        <v>133095398</v>
      </c>
      <c r="Y46" s="57">
        <f t="shared" si="5"/>
        <v>19458772</v>
      </c>
      <c r="Z46" s="58">
        <f>+IF(X46&lt;&gt;0,+(Y46/X46)*100,0)</f>
        <v>14.620168910723722</v>
      </c>
      <c r="AA46" s="55">
        <f>SUM(AA44:AA45)</f>
        <v>138844640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65045988</v>
      </c>
      <c r="D48" s="71">
        <f>SUM(D46:D47)</f>
        <v>0</v>
      </c>
      <c r="E48" s="72">
        <f t="shared" si="6"/>
        <v>133095468</v>
      </c>
      <c r="F48" s="73">
        <f t="shared" si="6"/>
        <v>138844640</v>
      </c>
      <c r="G48" s="73">
        <f t="shared" si="6"/>
        <v>68485773</v>
      </c>
      <c r="H48" s="74">
        <f t="shared" si="6"/>
        <v>-1701749</v>
      </c>
      <c r="I48" s="74">
        <f t="shared" si="6"/>
        <v>-10573016</v>
      </c>
      <c r="J48" s="74">
        <f t="shared" si="6"/>
        <v>56211008</v>
      </c>
      <c r="K48" s="74">
        <f t="shared" si="6"/>
        <v>24825049</v>
      </c>
      <c r="L48" s="74">
        <f t="shared" si="6"/>
        <v>44756782</v>
      </c>
      <c r="M48" s="73">
        <f t="shared" si="6"/>
        <v>-1421891</v>
      </c>
      <c r="N48" s="73">
        <f t="shared" si="6"/>
        <v>68159940</v>
      </c>
      <c r="O48" s="74">
        <f t="shared" si="6"/>
        <v>6203186</v>
      </c>
      <c r="P48" s="74">
        <f t="shared" si="6"/>
        <v>-5028032</v>
      </c>
      <c r="Q48" s="74">
        <f t="shared" si="6"/>
        <v>52790650</v>
      </c>
      <c r="R48" s="74">
        <f t="shared" si="6"/>
        <v>53965804</v>
      </c>
      <c r="S48" s="74">
        <f t="shared" si="6"/>
        <v>-9927419</v>
      </c>
      <c r="T48" s="73">
        <f t="shared" si="6"/>
        <v>-7606761</v>
      </c>
      <c r="U48" s="73">
        <f t="shared" si="6"/>
        <v>-8248402</v>
      </c>
      <c r="V48" s="74">
        <f t="shared" si="6"/>
        <v>-25782582</v>
      </c>
      <c r="W48" s="74">
        <f t="shared" si="6"/>
        <v>152554170</v>
      </c>
      <c r="X48" s="74">
        <f t="shared" si="6"/>
        <v>133095398</v>
      </c>
      <c r="Y48" s="74">
        <f t="shared" si="6"/>
        <v>19458772</v>
      </c>
      <c r="Z48" s="75">
        <f>+IF(X48&lt;&gt;0,+(Y48/X48)*100,0)</f>
        <v>14.620168910723722</v>
      </c>
      <c r="AA48" s="76">
        <f>SUM(AA46:AA47)</f>
        <v>138844640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-7187</v>
      </c>
      <c r="H5" s="8">
        <v>0</v>
      </c>
      <c r="I5" s="8">
        <v>0</v>
      </c>
      <c r="J5" s="8">
        <v>-7187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-7187</v>
      </c>
      <c r="X5" s="8"/>
      <c r="Y5" s="8">
        <v>-7187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-3825</v>
      </c>
      <c r="I11" s="8">
        <v>-3855</v>
      </c>
      <c r="J11" s="8">
        <v>-7680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-7680</v>
      </c>
      <c r="X11" s="8"/>
      <c r="Y11" s="8">
        <v>-7680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64000</v>
      </c>
      <c r="D12" s="6">
        <v>0</v>
      </c>
      <c r="E12" s="7">
        <v>80000</v>
      </c>
      <c r="F12" s="8">
        <v>80000</v>
      </c>
      <c r="G12" s="8">
        <v>5590</v>
      </c>
      <c r="H12" s="8">
        <v>5590</v>
      </c>
      <c r="I12" s="8">
        <v>7410</v>
      </c>
      <c r="J12" s="8">
        <v>18590</v>
      </c>
      <c r="K12" s="8">
        <v>5856</v>
      </c>
      <c r="L12" s="8">
        <v>5856</v>
      </c>
      <c r="M12" s="8">
        <v>5856</v>
      </c>
      <c r="N12" s="8">
        <v>17568</v>
      </c>
      <c r="O12" s="8">
        <v>5856</v>
      </c>
      <c r="P12" s="8">
        <v>5856</v>
      </c>
      <c r="Q12" s="8">
        <v>5856</v>
      </c>
      <c r="R12" s="8">
        <v>17568</v>
      </c>
      <c r="S12" s="8">
        <v>5856</v>
      </c>
      <c r="T12" s="8">
        <v>0</v>
      </c>
      <c r="U12" s="8">
        <v>0</v>
      </c>
      <c r="V12" s="8">
        <v>5856</v>
      </c>
      <c r="W12" s="8">
        <v>59582</v>
      </c>
      <c r="X12" s="8">
        <v>80000</v>
      </c>
      <c r="Y12" s="8">
        <v>-20418</v>
      </c>
      <c r="Z12" s="2">
        <v>-25.52</v>
      </c>
      <c r="AA12" s="6">
        <v>80000</v>
      </c>
    </row>
    <row r="13" spans="1:27" ht="13.5">
      <c r="A13" s="23" t="s">
        <v>40</v>
      </c>
      <c r="B13" s="29"/>
      <c r="C13" s="6">
        <v>2789000</v>
      </c>
      <c r="D13" s="6">
        <v>0</v>
      </c>
      <c r="E13" s="7">
        <v>2756691</v>
      </c>
      <c r="F13" s="8">
        <v>2757000</v>
      </c>
      <c r="G13" s="8">
        <v>953601</v>
      </c>
      <c r="H13" s="8">
        <v>52138</v>
      </c>
      <c r="I13" s="8">
        <v>52252</v>
      </c>
      <c r="J13" s="8">
        <v>1057991</v>
      </c>
      <c r="K13" s="8">
        <v>40881</v>
      </c>
      <c r="L13" s="8">
        <v>48134</v>
      </c>
      <c r="M13" s="8">
        <v>40675</v>
      </c>
      <c r="N13" s="8">
        <v>129690</v>
      </c>
      <c r="O13" s="8">
        <v>47611</v>
      </c>
      <c r="P13" s="8">
        <v>59330</v>
      </c>
      <c r="Q13" s="8">
        <v>79190</v>
      </c>
      <c r="R13" s="8">
        <v>186131</v>
      </c>
      <c r="S13" s="8">
        <v>62348</v>
      </c>
      <c r="T13" s="8">
        <v>-5934</v>
      </c>
      <c r="U13" s="8">
        <v>131430</v>
      </c>
      <c r="V13" s="8">
        <v>187844</v>
      </c>
      <c r="W13" s="8">
        <v>1561656</v>
      </c>
      <c r="X13" s="8">
        <v>2756691</v>
      </c>
      <c r="Y13" s="8">
        <v>-1195035</v>
      </c>
      <c r="Z13" s="2">
        <v>-43.35</v>
      </c>
      <c r="AA13" s="6">
        <v>2757000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52763</v>
      </c>
      <c r="H14" s="8">
        <v>0</v>
      </c>
      <c r="I14" s="8">
        <v>0</v>
      </c>
      <c r="J14" s="8">
        <v>52763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52763</v>
      </c>
      <c r="X14" s="8"/>
      <c r="Y14" s="8">
        <v>52763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67305000</v>
      </c>
      <c r="D19" s="6">
        <v>0</v>
      </c>
      <c r="E19" s="7">
        <v>73235894</v>
      </c>
      <c r="F19" s="8">
        <v>73236000</v>
      </c>
      <c r="G19" s="8">
        <v>26605548</v>
      </c>
      <c r="H19" s="8">
        <v>0</v>
      </c>
      <c r="I19" s="8">
        <v>3501493</v>
      </c>
      <c r="J19" s="8">
        <v>30107041</v>
      </c>
      <c r="K19" s="8">
        <v>150008</v>
      </c>
      <c r="L19" s="8">
        <v>20405658</v>
      </c>
      <c r="M19" s="8">
        <v>133954</v>
      </c>
      <c r="N19" s="8">
        <v>20689620</v>
      </c>
      <c r="O19" s="8">
        <v>1699756</v>
      </c>
      <c r="P19" s="8">
        <v>195676</v>
      </c>
      <c r="Q19" s="8">
        <v>19211924</v>
      </c>
      <c r="R19" s="8">
        <v>21107356</v>
      </c>
      <c r="S19" s="8">
        <v>1767304</v>
      </c>
      <c r="T19" s="8">
        <v>345660</v>
      </c>
      <c r="U19" s="8">
        <v>3646319</v>
      </c>
      <c r="V19" s="8">
        <v>5759283</v>
      </c>
      <c r="W19" s="8">
        <v>77663300</v>
      </c>
      <c r="X19" s="8">
        <v>73235894</v>
      </c>
      <c r="Y19" s="8">
        <v>4427406</v>
      </c>
      <c r="Z19" s="2">
        <v>6.05</v>
      </c>
      <c r="AA19" s="6">
        <v>73236000</v>
      </c>
    </row>
    <row r="20" spans="1:27" ht="13.5">
      <c r="A20" s="23" t="s">
        <v>47</v>
      </c>
      <c r="B20" s="29"/>
      <c r="C20" s="6">
        <v>8388000</v>
      </c>
      <c r="D20" s="6">
        <v>0</v>
      </c>
      <c r="E20" s="7">
        <v>30652945</v>
      </c>
      <c r="F20" s="26">
        <v>32326000</v>
      </c>
      <c r="G20" s="26">
        <v>-941402</v>
      </c>
      <c r="H20" s="26">
        <v>13073</v>
      </c>
      <c r="I20" s="26">
        <v>151416</v>
      </c>
      <c r="J20" s="26">
        <v>-776913</v>
      </c>
      <c r="K20" s="26">
        <v>100458</v>
      </c>
      <c r="L20" s="26">
        <v>45619</v>
      </c>
      <c r="M20" s="26">
        <v>47031</v>
      </c>
      <c r="N20" s="26">
        <v>193108</v>
      </c>
      <c r="O20" s="26">
        <v>33449</v>
      </c>
      <c r="P20" s="26">
        <v>21542</v>
      </c>
      <c r="Q20" s="26">
        <v>58451</v>
      </c>
      <c r="R20" s="26">
        <v>113442</v>
      </c>
      <c r="S20" s="26">
        <v>45997</v>
      </c>
      <c r="T20" s="26">
        <v>28899</v>
      </c>
      <c r="U20" s="26">
        <v>2196743</v>
      </c>
      <c r="V20" s="26">
        <v>2271639</v>
      </c>
      <c r="W20" s="26">
        <v>1801276</v>
      </c>
      <c r="X20" s="26">
        <v>30652945</v>
      </c>
      <c r="Y20" s="26">
        <v>-28851669</v>
      </c>
      <c r="Z20" s="27">
        <v>-94.12</v>
      </c>
      <c r="AA20" s="28">
        <v>32326000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3977</v>
      </c>
      <c r="L21" s="8">
        <v>0</v>
      </c>
      <c r="M21" s="8">
        <v>0</v>
      </c>
      <c r="N21" s="8">
        <v>3977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6810</v>
      </c>
      <c r="V21" s="8">
        <v>6810</v>
      </c>
      <c r="W21" s="30">
        <v>10787</v>
      </c>
      <c r="X21" s="8"/>
      <c r="Y21" s="8">
        <v>10787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78546000</v>
      </c>
      <c r="D22" s="33">
        <f>SUM(D5:D21)</f>
        <v>0</v>
      </c>
      <c r="E22" s="34">
        <f t="shared" si="0"/>
        <v>106725530</v>
      </c>
      <c r="F22" s="35">
        <f t="shared" si="0"/>
        <v>108399000</v>
      </c>
      <c r="G22" s="35">
        <f t="shared" si="0"/>
        <v>26668913</v>
      </c>
      <c r="H22" s="35">
        <f t="shared" si="0"/>
        <v>66976</v>
      </c>
      <c r="I22" s="35">
        <f t="shared" si="0"/>
        <v>3708716</v>
      </c>
      <c r="J22" s="35">
        <f t="shared" si="0"/>
        <v>30444605</v>
      </c>
      <c r="K22" s="35">
        <f t="shared" si="0"/>
        <v>301180</v>
      </c>
      <c r="L22" s="35">
        <f t="shared" si="0"/>
        <v>20505267</v>
      </c>
      <c r="M22" s="35">
        <f t="shared" si="0"/>
        <v>227516</v>
      </c>
      <c r="N22" s="35">
        <f t="shared" si="0"/>
        <v>21033963</v>
      </c>
      <c r="O22" s="35">
        <f t="shared" si="0"/>
        <v>1786672</v>
      </c>
      <c r="P22" s="35">
        <f t="shared" si="0"/>
        <v>282404</v>
      </c>
      <c r="Q22" s="35">
        <f t="shared" si="0"/>
        <v>19355421</v>
      </c>
      <c r="R22" s="35">
        <f t="shared" si="0"/>
        <v>21424497</v>
      </c>
      <c r="S22" s="35">
        <f t="shared" si="0"/>
        <v>1881505</v>
      </c>
      <c r="T22" s="35">
        <f t="shared" si="0"/>
        <v>368625</v>
      </c>
      <c r="U22" s="35">
        <f t="shared" si="0"/>
        <v>5981302</v>
      </c>
      <c r="V22" s="35">
        <f t="shared" si="0"/>
        <v>8231432</v>
      </c>
      <c r="W22" s="35">
        <f t="shared" si="0"/>
        <v>81134497</v>
      </c>
      <c r="X22" s="35">
        <f t="shared" si="0"/>
        <v>106725530</v>
      </c>
      <c r="Y22" s="35">
        <f t="shared" si="0"/>
        <v>-25591033</v>
      </c>
      <c r="Z22" s="36">
        <f>+IF(X22&lt;&gt;0,+(Y22/X22)*100,0)</f>
        <v>-23.97836112877584</v>
      </c>
      <c r="AA22" s="33">
        <f>SUM(AA5:AA21)</f>
        <v>108399000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50174000</v>
      </c>
      <c r="D25" s="6">
        <v>0</v>
      </c>
      <c r="E25" s="7">
        <v>56016000</v>
      </c>
      <c r="F25" s="8">
        <v>52317000</v>
      </c>
      <c r="G25" s="8">
        <v>3946502</v>
      </c>
      <c r="H25" s="8">
        <v>3980055</v>
      </c>
      <c r="I25" s="8">
        <v>3948570</v>
      </c>
      <c r="J25" s="8">
        <v>11875127</v>
      </c>
      <c r="K25" s="8">
        <v>4011408</v>
      </c>
      <c r="L25" s="8">
        <v>6026965</v>
      </c>
      <c r="M25" s="8">
        <v>3948655</v>
      </c>
      <c r="N25" s="8">
        <v>13987028</v>
      </c>
      <c r="O25" s="8">
        <v>3966750</v>
      </c>
      <c r="P25" s="8">
        <v>3972825</v>
      </c>
      <c r="Q25" s="8">
        <v>3790374</v>
      </c>
      <c r="R25" s="8">
        <v>11729949</v>
      </c>
      <c r="S25" s="8">
        <v>4192568</v>
      </c>
      <c r="T25" s="8">
        <v>4075846</v>
      </c>
      <c r="U25" s="8">
        <v>4742838</v>
      </c>
      <c r="V25" s="8">
        <v>13011252</v>
      </c>
      <c r="W25" s="8">
        <v>50603356</v>
      </c>
      <c r="X25" s="8">
        <v>56015818</v>
      </c>
      <c r="Y25" s="8">
        <v>-5412462</v>
      </c>
      <c r="Z25" s="2">
        <v>-9.66</v>
      </c>
      <c r="AA25" s="6">
        <v>52317000</v>
      </c>
    </row>
    <row r="26" spans="1:27" ht="13.5">
      <c r="A26" s="25" t="s">
        <v>52</v>
      </c>
      <c r="B26" s="24"/>
      <c r="C26" s="6">
        <v>3904000</v>
      </c>
      <c r="D26" s="6">
        <v>0</v>
      </c>
      <c r="E26" s="7">
        <v>4872178</v>
      </c>
      <c r="F26" s="8">
        <v>6626000</v>
      </c>
      <c r="G26" s="8">
        <v>341941</v>
      </c>
      <c r="H26" s="8">
        <v>331657</v>
      </c>
      <c r="I26" s="8">
        <v>332617</v>
      </c>
      <c r="J26" s="8">
        <v>1006215</v>
      </c>
      <c r="K26" s="8">
        <v>336799</v>
      </c>
      <c r="L26" s="8">
        <v>342798</v>
      </c>
      <c r="M26" s="8">
        <v>329086</v>
      </c>
      <c r="N26" s="8">
        <v>1008683</v>
      </c>
      <c r="O26" s="8">
        <v>336799</v>
      </c>
      <c r="P26" s="8">
        <v>335085</v>
      </c>
      <c r="Q26" s="8">
        <v>341941</v>
      </c>
      <c r="R26" s="8">
        <v>1013825</v>
      </c>
      <c r="S26" s="8">
        <v>718873</v>
      </c>
      <c r="T26" s="8">
        <v>402144</v>
      </c>
      <c r="U26" s="8">
        <v>615990</v>
      </c>
      <c r="V26" s="8">
        <v>1737007</v>
      </c>
      <c r="W26" s="8">
        <v>4765730</v>
      </c>
      <c r="X26" s="8">
        <v>4872349</v>
      </c>
      <c r="Y26" s="8">
        <v>-106619</v>
      </c>
      <c r="Z26" s="2">
        <v>-2.19</v>
      </c>
      <c r="AA26" s="6">
        <v>6626000</v>
      </c>
    </row>
    <row r="27" spans="1:27" ht="13.5">
      <c r="A27" s="25" t="s">
        <v>53</v>
      </c>
      <c r="B27" s="24"/>
      <c r="C27" s="6">
        <v>6000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2976000</v>
      </c>
      <c r="D28" s="6">
        <v>0</v>
      </c>
      <c r="E28" s="7">
        <v>861289</v>
      </c>
      <c r="F28" s="8">
        <v>672000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861289</v>
      </c>
      <c r="Y28" s="8">
        <v>-861289</v>
      </c>
      <c r="Z28" s="2">
        <v>-100</v>
      </c>
      <c r="AA28" s="6">
        <v>672000</v>
      </c>
    </row>
    <row r="29" spans="1:27" ht="13.5">
      <c r="A29" s="25" t="s">
        <v>55</v>
      </c>
      <c r="B29" s="24"/>
      <c r="C29" s="6">
        <v>1987000</v>
      </c>
      <c r="D29" s="6">
        <v>0</v>
      </c>
      <c r="E29" s="7">
        <v>263500</v>
      </c>
      <c r="F29" s="8">
        <v>264000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197561</v>
      </c>
      <c r="Q29" s="8">
        <v>197561</v>
      </c>
      <c r="R29" s="8">
        <v>395122</v>
      </c>
      <c r="S29" s="8">
        <v>0</v>
      </c>
      <c r="T29" s="8">
        <v>0</v>
      </c>
      <c r="U29" s="8">
        <v>0</v>
      </c>
      <c r="V29" s="8">
        <v>0</v>
      </c>
      <c r="W29" s="8">
        <v>395122</v>
      </c>
      <c r="X29" s="8">
        <v>263500</v>
      </c>
      <c r="Y29" s="8">
        <v>131622</v>
      </c>
      <c r="Z29" s="2">
        <v>49.95</v>
      </c>
      <c r="AA29" s="6">
        <v>264000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132977</v>
      </c>
      <c r="H31" s="8">
        <v>24681</v>
      </c>
      <c r="I31" s="8">
        <v>118276</v>
      </c>
      <c r="J31" s="8">
        <v>275934</v>
      </c>
      <c r="K31" s="8">
        <v>0</v>
      </c>
      <c r="L31" s="8">
        <v>53107</v>
      </c>
      <c r="M31" s="8">
        <v>0</v>
      </c>
      <c r="N31" s="8">
        <v>53107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329041</v>
      </c>
      <c r="X31" s="8"/>
      <c r="Y31" s="8">
        <v>329041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2129685</v>
      </c>
      <c r="F32" s="8">
        <v>3270000</v>
      </c>
      <c r="G32" s="8">
        <v>545513</v>
      </c>
      <c r="H32" s="8">
        <v>67789</v>
      </c>
      <c r="I32" s="8">
        <v>27272</v>
      </c>
      <c r="J32" s="8">
        <v>640574</v>
      </c>
      <c r="K32" s="8">
        <v>-426775</v>
      </c>
      <c r="L32" s="8">
        <v>69581</v>
      </c>
      <c r="M32" s="8">
        <v>41166</v>
      </c>
      <c r="N32" s="8">
        <v>-316028</v>
      </c>
      <c r="O32" s="8">
        <v>34683</v>
      </c>
      <c r="P32" s="8">
        <v>47624</v>
      </c>
      <c r="Q32" s="8">
        <v>61182</v>
      </c>
      <c r="R32" s="8">
        <v>143489</v>
      </c>
      <c r="S32" s="8">
        <v>309954</v>
      </c>
      <c r="T32" s="8">
        <v>-110211</v>
      </c>
      <c r="U32" s="8">
        <v>51182</v>
      </c>
      <c r="V32" s="8">
        <v>250925</v>
      </c>
      <c r="W32" s="8">
        <v>718960</v>
      </c>
      <c r="X32" s="8">
        <v>2129685</v>
      </c>
      <c r="Y32" s="8">
        <v>-1410725</v>
      </c>
      <c r="Z32" s="2">
        <v>-66.24</v>
      </c>
      <c r="AA32" s="6">
        <v>3270000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10001894</v>
      </c>
      <c r="F33" s="8">
        <v>9787000</v>
      </c>
      <c r="G33" s="8">
        <v>226396</v>
      </c>
      <c r="H33" s="8">
        <v>84646</v>
      </c>
      <c r="I33" s="8">
        <v>928517</v>
      </c>
      <c r="J33" s="8">
        <v>1239559</v>
      </c>
      <c r="K33" s="8">
        <v>760819</v>
      </c>
      <c r="L33" s="8">
        <v>472333</v>
      </c>
      <c r="M33" s="8">
        <v>1011330</v>
      </c>
      <c r="N33" s="8">
        <v>2244482</v>
      </c>
      <c r="O33" s="8">
        <v>479681</v>
      </c>
      <c r="P33" s="8">
        <v>720301</v>
      </c>
      <c r="Q33" s="8">
        <v>981547</v>
      </c>
      <c r="R33" s="8">
        <v>2181529</v>
      </c>
      <c r="S33" s="8">
        <v>602602</v>
      </c>
      <c r="T33" s="8">
        <v>1355871</v>
      </c>
      <c r="U33" s="8">
        <v>839869</v>
      </c>
      <c r="V33" s="8">
        <v>2798342</v>
      </c>
      <c r="W33" s="8">
        <v>8463912</v>
      </c>
      <c r="X33" s="8">
        <v>10001894</v>
      </c>
      <c r="Y33" s="8">
        <v>-1537982</v>
      </c>
      <c r="Z33" s="2">
        <v>-15.38</v>
      </c>
      <c r="AA33" s="6">
        <v>9787000</v>
      </c>
    </row>
    <row r="34" spans="1:27" ht="13.5">
      <c r="A34" s="25" t="s">
        <v>60</v>
      </c>
      <c r="B34" s="24"/>
      <c r="C34" s="6">
        <v>24755000</v>
      </c>
      <c r="D34" s="6">
        <v>0</v>
      </c>
      <c r="E34" s="7">
        <v>25995856</v>
      </c>
      <c r="F34" s="8">
        <v>26544000</v>
      </c>
      <c r="G34" s="8">
        <v>821115</v>
      </c>
      <c r="H34" s="8">
        <v>2077954</v>
      </c>
      <c r="I34" s="8">
        <v>1629775</v>
      </c>
      <c r="J34" s="8">
        <v>4528844</v>
      </c>
      <c r="K34" s="8">
        <v>2301855</v>
      </c>
      <c r="L34" s="8">
        <v>1391029</v>
      </c>
      <c r="M34" s="8">
        <v>2280336</v>
      </c>
      <c r="N34" s="8">
        <v>5973220</v>
      </c>
      <c r="O34" s="8">
        <v>839027</v>
      </c>
      <c r="P34" s="8">
        <v>1813802</v>
      </c>
      <c r="Q34" s="8">
        <v>982725</v>
      </c>
      <c r="R34" s="8">
        <v>3635554</v>
      </c>
      <c r="S34" s="8">
        <v>1757641</v>
      </c>
      <c r="T34" s="8">
        <v>2750533</v>
      </c>
      <c r="U34" s="8">
        <v>5300507</v>
      </c>
      <c r="V34" s="8">
        <v>9808681</v>
      </c>
      <c r="W34" s="8">
        <v>23946299</v>
      </c>
      <c r="X34" s="8">
        <v>25995856</v>
      </c>
      <c r="Y34" s="8">
        <v>-2049557</v>
      </c>
      <c r="Z34" s="2">
        <v>-7.88</v>
      </c>
      <c r="AA34" s="6">
        <v>26544000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-15877</v>
      </c>
      <c r="N35" s="8">
        <v>-15877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-15877</v>
      </c>
      <c r="X35" s="8"/>
      <c r="Y35" s="8">
        <v>-15877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83802000</v>
      </c>
      <c r="D36" s="33">
        <f>SUM(D25:D35)</f>
        <v>0</v>
      </c>
      <c r="E36" s="34">
        <f t="shared" si="1"/>
        <v>100140402</v>
      </c>
      <c r="F36" s="35">
        <f t="shared" si="1"/>
        <v>99480000</v>
      </c>
      <c r="G36" s="35">
        <f t="shared" si="1"/>
        <v>6014444</v>
      </c>
      <c r="H36" s="35">
        <f t="shared" si="1"/>
        <v>6566782</v>
      </c>
      <c r="I36" s="35">
        <f t="shared" si="1"/>
        <v>6985027</v>
      </c>
      <c r="J36" s="35">
        <f t="shared" si="1"/>
        <v>19566253</v>
      </c>
      <c r="K36" s="35">
        <f t="shared" si="1"/>
        <v>6984106</v>
      </c>
      <c r="L36" s="35">
        <f t="shared" si="1"/>
        <v>8355813</v>
      </c>
      <c r="M36" s="35">
        <f t="shared" si="1"/>
        <v>7594696</v>
      </c>
      <c r="N36" s="35">
        <f t="shared" si="1"/>
        <v>22934615</v>
      </c>
      <c r="O36" s="35">
        <f t="shared" si="1"/>
        <v>5656940</v>
      </c>
      <c r="P36" s="35">
        <f t="shared" si="1"/>
        <v>7087198</v>
      </c>
      <c r="Q36" s="35">
        <f t="shared" si="1"/>
        <v>6355330</v>
      </c>
      <c r="R36" s="35">
        <f t="shared" si="1"/>
        <v>19099468</v>
      </c>
      <c r="S36" s="35">
        <f t="shared" si="1"/>
        <v>7581638</v>
      </c>
      <c r="T36" s="35">
        <f t="shared" si="1"/>
        <v>8474183</v>
      </c>
      <c r="U36" s="35">
        <f t="shared" si="1"/>
        <v>11550386</v>
      </c>
      <c r="V36" s="35">
        <f t="shared" si="1"/>
        <v>27606207</v>
      </c>
      <c r="W36" s="35">
        <f t="shared" si="1"/>
        <v>89206543</v>
      </c>
      <c r="X36" s="35">
        <f t="shared" si="1"/>
        <v>100140391</v>
      </c>
      <c r="Y36" s="35">
        <f t="shared" si="1"/>
        <v>-10933848</v>
      </c>
      <c r="Z36" s="36">
        <f>+IF(X36&lt;&gt;0,+(Y36/X36)*100,0)</f>
        <v>-10.918519381455182</v>
      </c>
      <c r="AA36" s="33">
        <f>SUM(AA25:AA35)</f>
        <v>99480000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-5256000</v>
      </c>
      <c r="D38" s="46">
        <f>+D22-D36</f>
        <v>0</v>
      </c>
      <c r="E38" s="47">
        <f t="shared" si="2"/>
        <v>6585128</v>
      </c>
      <c r="F38" s="48">
        <f t="shared" si="2"/>
        <v>8919000</v>
      </c>
      <c r="G38" s="48">
        <f t="shared" si="2"/>
        <v>20654469</v>
      </c>
      <c r="H38" s="48">
        <f t="shared" si="2"/>
        <v>-6499806</v>
      </c>
      <c r="I38" s="48">
        <f t="shared" si="2"/>
        <v>-3276311</v>
      </c>
      <c r="J38" s="48">
        <f t="shared" si="2"/>
        <v>10878352</v>
      </c>
      <c r="K38" s="48">
        <f t="shared" si="2"/>
        <v>-6682926</v>
      </c>
      <c r="L38" s="48">
        <f t="shared" si="2"/>
        <v>12149454</v>
      </c>
      <c r="M38" s="48">
        <f t="shared" si="2"/>
        <v>-7367180</v>
      </c>
      <c r="N38" s="48">
        <f t="shared" si="2"/>
        <v>-1900652</v>
      </c>
      <c r="O38" s="48">
        <f t="shared" si="2"/>
        <v>-3870268</v>
      </c>
      <c r="P38" s="48">
        <f t="shared" si="2"/>
        <v>-6804794</v>
      </c>
      <c r="Q38" s="48">
        <f t="shared" si="2"/>
        <v>13000091</v>
      </c>
      <c r="R38" s="48">
        <f t="shared" si="2"/>
        <v>2325029</v>
      </c>
      <c r="S38" s="48">
        <f t="shared" si="2"/>
        <v>-5700133</v>
      </c>
      <c r="T38" s="48">
        <f t="shared" si="2"/>
        <v>-8105558</v>
      </c>
      <c r="U38" s="48">
        <f t="shared" si="2"/>
        <v>-5569084</v>
      </c>
      <c r="V38" s="48">
        <f t="shared" si="2"/>
        <v>-19374775</v>
      </c>
      <c r="W38" s="48">
        <f t="shared" si="2"/>
        <v>-8072046</v>
      </c>
      <c r="X38" s="48">
        <f>IF(F22=F36,0,X22-X36)</f>
        <v>6585139</v>
      </c>
      <c r="Y38" s="48">
        <f t="shared" si="2"/>
        <v>-14657185</v>
      </c>
      <c r="Z38" s="49">
        <f>+IF(X38&lt;&gt;0,+(Y38/X38)*100,0)</f>
        <v>-222.57973597823826</v>
      </c>
      <c r="AA38" s="46">
        <f>+AA22-AA36</f>
        <v>8919000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930000</v>
      </c>
      <c r="M39" s="8">
        <v>0</v>
      </c>
      <c r="N39" s="8">
        <v>930000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-1961414</v>
      </c>
      <c r="V39" s="8">
        <v>-1961414</v>
      </c>
      <c r="W39" s="8">
        <v>-1031414</v>
      </c>
      <c r="X39" s="8"/>
      <c r="Y39" s="8">
        <v>-1031414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-5256000</v>
      </c>
      <c r="D42" s="55">
        <f>SUM(D38:D41)</f>
        <v>0</v>
      </c>
      <c r="E42" s="56">
        <f t="shared" si="3"/>
        <v>6585128</v>
      </c>
      <c r="F42" s="57">
        <f t="shared" si="3"/>
        <v>8919000</v>
      </c>
      <c r="G42" s="57">
        <f t="shared" si="3"/>
        <v>20654469</v>
      </c>
      <c r="H42" s="57">
        <f t="shared" si="3"/>
        <v>-6499806</v>
      </c>
      <c r="I42" s="57">
        <f t="shared" si="3"/>
        <v>-3276311</v>
      </c>
      <c r="J42" s="57">
        <f t="shared" si="3"/>
        <v>10878352</v>
      </c>
      <c r="K42" s="57">
        <f t="shared" si="3"/>
        <v>-6682926</v>
      </c>
      <c r="L42" s="57">
        <f t="shared" si="3"/>
        <v>13079454</v>
      </c>
      <c r="M42" s="57">
        <f t="shared" si="3"/>
        <v>-7367180</v>
      </c>
      <c r="N42" s="57">
        <f t="shared" si="3"/>
        <v>-970652</v>
      </c>
      <c r="O42" s="57">
        <f t="shared" si="3"/>
        <v>-3870268</v>
      </c>
      <c r="P42" s="57">
        <f t="shared" si="3"/>
        <v>-6804794</v>
      </c>
      <c r="Q42" s="57">
        <f t="shared" si="3"/>
        <v>13000091</v>
      </c>
      <c r="R42" s="57">
        <f t="shared" si="3"/>
        <v>2325029</v>
      </c>
      <c r="S42" s="57">
        <f t="shared" si="3"/>
        <v>-5700133</v>
      </c>
      <c r="T42" s="57">
        <f t="shared" si="3"/>
        <v>-8105558</v>
      </c>
      <c r="U42" s="57">
        <f t="shared" si="3"/>
        <v>-7530498</v>
      </c>
      <c r="V42" s="57">
        <f t="shared" si="3"/>
        <v>-21336189</v>
      </c>
      <c r="W42" s="57">
        <f t="shared" si="3"/>
        <v>-9103460</v>
      </c>
      <c r="X42" s="57">
        <f t="shared" si="3"/>
        <v>6585139</v>
      </c>
      <c r="Y42" s="57">
        <f t="shared" si="3"/>
        <v>-15688599</v>
      </c>
      <c r="Z42" s="58">
        <f>+IF(X42&lt;&gt;0,+(Y42/X42)*100,0)</f>
        <v>-238.24248812363717</v>
      </c>
      <c r="AA42" s="55">
        <f>SUM(AA38:AA41)</f>
        <v>8919000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-5256000</v>
      </c>
      <c r="D44" s="63">
        <f>+D42-D43</f>
        <v>0</v>
      </c>
      <c r="E44" s="64">
        <f t="shared" si="4"/>
        <v>6585128</v>
      </c>
      <c r="F44" s="65">
        <f t="shared" si="4"/>
        <v>8919000</v>
      </c>
      <c r="G44" s="65">
        <f t="shared" si="4"/>
        <v>20654469</v>
      </c>
      <c r="H44" s="65">
        <f t="shared" si="4"/>
        <v>-6499806</v>
      </c>
      <c r="I44" s="65">
        <f t="shared" si="4"/>
        <v>-3276311</v>
      </c>
      <c r="J44" s="65">
        <f t="shared" si="4"/>
        <v>10878352</v>
      </c>
      <c r="K44" s="65">
        <f t="shared" si="4"/>
        <v>-6682926</v>
      </c>
      <c r="L44" s="65">
        <f t="shared" si="4"/>
        <v>13079454</v>
      </c>
      <c r="M44" s="65">
        <f t="shared" si="4"/>
        <v>-7367180</v>
      </c>
      <c r="N44" s="65">
        <f t="shared" si="4"/>
        <v>-970652</v>
      </c>
      <c r="O44" s="65">
        <f t="shared" si="4"/>
        <v>-3870268</v>
      </c>
      <c r="P44" s="65">
        <f t="shared" si="4"/>
        <v>-6804794</v>
      </c>
      <c r="Q44" s="65">
        <f t="shared" si="4"/>
        <v>13000091</v>
      </c>
      <c r="R44" s="65">
        <f t="shared" si="4"/>
        <v>2325029</v>
      </c>
      <c r="S44" s="65">
        <f t="shared" si="4"/>
        <v>-5700133</v>
      </c>
      <c r="T44" s="65">
        <f t="shared" si="4"/>
        <v>-8105558</v>
      </c>
      <c r="U44" s="65">
        <f t="shared" si="4"/>
        <v>-7530498</v>
      </c>
      <c r="V44" s="65">
        <f t="shared" si="4"/>
        <v>-21336189</v>
      </c>
      <c r="W44" s="65">
        <f t="shared" si="4"/>
        <v>-9103460</v>
      </c>
      <c r="X44" s="65">
        <f t="shared" si="4"/>
        <v>6585139</v>
      </c>
      <c r="Y44" s="65">
        <f t="shared" si="4"/>
        <v>-15688599</v>
      </c>
      <c r="Z44" s="66">
        <f>+IF(X44&lt;&gt;0,+(Y44/X44)*100,0)</f>
        <v>-238.24248812363717</v>
      </c>
      <c r="AA44" s="63">
        <f>+AA42-AA43</f>
        <v>8919000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-5256000</v>
      </c>
      <c r="D46" s="55">
        <f>SUM(D44:D45)</f>
        <v>0</v>
      </c>
      <c r="E46" s="56">
        <f t="shared" si="5"/>
        <v>6585128</v>
      </c>
      <c r="F46" s="57">
        <f t="shared" si="5"/>
        <v>8919000</v>
      </c>
      <c r="G46" s="57">
        <f t="shared" si="5"/>
        <v>20654469</v>
      </c>
      <c r="H46" s="57">
        <f t="shared" si="5"/>
        <v>-6499806</v>
      </c>
      <c r="I46" s="57">
        <f t="shared" si="5"/>
        <v>-3276311</v>
      </c>
      <c r="J46" s="57">
        <f t="shared" si="5"/>
        <v>10878352</v>
      </c>
      <c r="K46" s="57">
        <f t="shared" si="5"/>
        <v>-6682926</v>
      </c>
      <c r="L46" s="57">
        <f t="shared" si="5"/>
        <v>13079454</v>
      </c>
      <c r="M46" s="57">
        <f t="shared" si="5"/>
        <v>-7367180</v>
      </c>
      <c r="N46" s="57">
        <f t="shared" si="5"/>
        <v>-970652</v>
      </c>
      <c r="O46" s="57">
        <f t="shared" si="5"/>
        <v>-3870268</v>
      </c>
      <c r="P46" s="57">
        <f t="shared" si="5"/>
        <v>-6804794</v>
      </c>
      <c r="Q46" s="57">
        <f t="shared" si="5"/>
        <v>13000091</v>
      </c>
      <c r="R46" s="57">
        <f t="shared" si="5"/>
        <v>2325029</v>
      </c>
      <c r="S46" s="57">
        <f t="shared" si="5"/>
        <v>-5700133</v>
      </c>
      <c r="T46" s="57">
        <f t="shared" si="5"/>
        <v>-8105558</v>
      </c>
      <c r="U46" s="57">
        <f t="shared" si="5"/>
        <v>-7530498</v>
      </c>
      <c r="V46" s="57">
        <f t="shared" si="5"/>
        <v>-21336189</v>
      </c>
      <c r="W46" s="57">
        <f t="shared" si="5"/>
        <v>-9103460</v>
      </c>
      <c r="X46" s="57">
        <f t="shared" si="5"/>
        <v>6585139</v>
      </c>
      <c r="Y46" s="57">
        <f t="shared" si="5"/>
        <v>-15688599</v>
      </c>
      <c r="Z46" s="58">
        <f>+IF(X46&lt;&gt;0,+(Y46/X46)*100,0)</f>
        <v>-238.24248812363717</v>
      </c>
      <c r="AA46" s="55">
        <f>SUM(AA44:AA45)</f>
        <v>8919000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-5256000</v>
      </c>
      <c r="D48" s="71">
        <f>SUM(D46:D47)</f>
        <v>0</v>
      </c>
      <c r="E48" s="72">
        <f t="shared" si="6"/>
        <v>6585128</v>
      </c>
      <c r="F48" s="73">
        <f t="shared" si="6"/>
        <v>8919000</v>
      </c>
      <c r="G48" s="73">
        <f t="shared" si="6"/>
        <v>20654469</v>
      </c>
      <c r="H48" s="74">
        <f t="shared" si="6"/>
        <v>-6499806</v>
      </c>
      <c r="I48" s="74">
        <f t="shared" si="6"/>
        <v>-3276311</v>
      </c>
      <c r="J48" s="74">
        <f t="shared" si="6"/>
        <v>10878352</v>
      </c>
      <c r="K48" s="74">
        <f t="shared" si="6"/>
        <v>-6682926</v>
      </c>
      <c r="L48" s="74">
        <f t="shared" si="6"/>
        <v>13079454</v>
      </c>
      <c r="M48" s="73">
        <f t="shared" si="6"/>
        <v>-7367180</v>
      </c>
      <c r="N48" s="73">
        <f t="shared" si="6"/>
        <v>-970652</v>
      </c>
      <c r="O48" s="74">
        <f t="shared" si="6"/>
        <v>-3870268</v>
      </c>
      <c r="P48" s="74">
        <f t="shared" si="6"/>
        <v>-6804794</v>
      </c>
      <c r="Q48" s="74">
        <f t="shared" si="6"/>
        <v>13000091</v>
      </c>
      <c r="R48" s="74">
        <f t="shared" si="6"/>
        <v>2325029</v>
      </c>
      <c r="S48" s="74">
        <f t="shared" si="6"/>
        <v>-5700133</v>
      </c>
      <c r="T48" s="73">
        <f t="shared" si="6"/>
        <v>-8105558</v>
      </c>
      <c r="U48" s="73">
        <f t="shared" si="6"/>
        <v>-7530498</v>
      </c>
      <c r="V48" s="74">
        <f t="shared" si="6"/>
        <v>-21336189</v>
      </c>
      <c r="W48" s="74">
        <f t="shared" si="6"/>
        <v>-9103460</v>
      </c>
      <c r="X48" s="74">
        <f t="shared" si="6"/>
        <v>6585139</v>
      </c>
      <c r="Y48" s="74">
        <f t="shared" si="6"/>
        <v>-15688599</v>
      </c>
      <c r="Z48" s="75">
        <f>+IF(X48&lt;&gt;0,+(Y48/X48)*100,0)</f>
        <v>-238.24248812363717</v>
      </c>
      <c r="AA48" s="76">
        <f>SUM(AA46:AA47)</f>
        <v>8919000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3164373</v>
      </c>
      <c r="D5" s="6">
        <v>0</v>
      </c>
      <c r="E5" s="7">
        <v>4256500</v>
      </c>
      <c r="F5" s="8">
        <v>5666000</v>
      </c>
      <c r="G5" s="8">
        <v>0</v>
      </c>
      <c r="H5" s="8">
        <v>0</v>
      </c>
      <c r="I5" s="8">
        <v>0</v>
      </c>
      <c r="J5" s="8">
        <v>0</v>
      </c>
      <c r="K5" s="8">
        <v>6657424</v>
      </c>
      <c r="L5" s="8">
        <v>0</v>
      </c>
      <c r="M5" s="8">
        <v>0</v>
      </c>
      <c r="N5" s="8">
        <v>6657424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6657424</v>
      </c>
      <c r="X5" s="8">
        <v>4256506</v>
      </c>
      <c r="Y5" s="8">
        <v>2400918</v>
      </c>
      <c r="Z5" s="2">
        <v>56.41</v>
      </c>
      <c r="AA5" s="6">
        <v>5666000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2028663</v>
      </c>
      <c r="D7" s="6">
        <v>0</v>
      </c>
      <c r="E7" s="7">
        <v>4889000</v>
      </c>
      <c r="F7" s="8">
        <v>5208000</v>
      </c>
      <c r="G7" s="8">
        <v>410525</v>
      </c>
      <c r="H7" s="8">
        <v>506778</v>
      </c>
      <c r="I7" s="8">
        <v>448385</v>
      </c>
      <c r="J7" s="8">
        <v>1365688</v>
      </c>
      <c r="K7" s="8">
        <v>445332</v>
      </c>
      <c r="L7" s="8">
        <v>364074</v>
      </c>
      <c r="M7" s="8">
        <v>439066</v>
      </c>
      <c r="N7" s="8">
        <v>1248472</v>
      </c>
      <c r="O7" s="8">
        <v>459363</v>
      </c>
      <c r="P7" s="8">
        <v>275272</v>
      </c>
      <c r="Q7" s="8">
        <v>417474</v>
      </c>
      <c r="R7" s="8">
        <v>1152109</v>
      </c>
      <c r="S7" s="8">
        <v>486889</v>
      </c>
      <c r="T7" s="8">
        <v>418975</v>
      </c>
      <c r="U7" s="8">
        <v>478876</v>
      </c>
      <c r="V7" s="8">
        <v>1384740</v>
      </c>
      <c r="W7" s="8">
        <v>5151009</v>
      </c>
      <c r="X7" s="8">
        <v>4888812</v>
      </c>
      <c r="Y7" s="8">
        <v>262197</v>
      </c>
      <c r="Z7" s="2">
        <v>5.36</v>
      </c>
      <c r="AA7" s="6">
        <v>5208000</v>
      </c>
    </row>
    <row r="8" spans="1:27" ht="13.5">
      <c r="A8" s="25" t="s">
        <v>35</v>
      </c>
      <c r="B8" s="24"/>
      <c r="C8" s="6">
        <v>3198738</v>
      </c>
      <c r="D8" s="6">
        <v>0</v>
      </c>
      <c r="E8" s="7">
        <v>3487000</v>
      </c>
      <c r="F8" s="8">
        <v>3505000</v>
      </c>
      <c r="G8" s="8">
        <v>256627</v>
      </c>
      <c r="H8" s="8">
        <v>269776</v>
      </c>
      <c r="I8" s="8">
        <v>273352</v>
      </c>
      <c r="J8" s="8">
        <v>799755</v>
      </c>
      <c r="K8" s="8">
        <v>297709</v>
      </c>
      <c r="L8" s="8">
        <v>302141</v>
      </c>
      <c r="M8" s="8">
        <v>352951</v>
      </c>
      <c r="N8" s="8">
        <v>952801</v>
      </c>
      <c r="O8" s="8">
        <v>287572</v>
      </c>
      <c r="P8" s="8">
        <v>334976</v>
      </c>
      <c r="Q8" s="8">
        <v>339121</v>
      </c>
      <c r="R8" s="8">
        <v>961669</v>
      </c>
      <c r="S8" s="8">
        <v>305895</v>
      </c>
      <c r="T8" s="8">
        <v>521841</v>
      </c>
      <c r="U8" s="8">
        <v>270011</v>
      </c>
      <c r="V8" s="8">
        <v>1097747</v>
      </c>
      <c r="W8" s="8">
        <v>3811972</v>
      </c>
      <c r="X8" s="8">
        <v>3487101</v>
      </c>
      <c r="Y8" s="8">
        <v>324871</v>
      </c>
      <c r="Z8" s="2">
        <v>9.32</v>
      </c>
      <c r="AA8" s="6">
        <v>3505000</v>
      </c>
    </row>
    <row r="9" spans="1:27" ht="13.5">
      <c r="A9" s="25" t="s">
        <v>36</v>
      </c>
      <c r="B9" s="24"/>
      <c r="C9" s="6">
        <v>1221429</v>
      </c>
      <c r="D9" s="6">
        <v>0</v>
      </c>
      <c r="E9" s="7">
        <v>1404750</v>
      </c>
      <c r="F9" s="8">
        <v>1409000</v>
      </c>
      <c r="G9" s="8">
        <v>110101</v>
      </c>
      <c r="H9" s="8">
        <v>110266</v>
      </c>
      <c r="I9" s="8">
        <v>105197</v>
      </c>
      <c r="J9" s="8">
        <v>325564</v>
      </c>
      <c r="K9" s="8">
        <v>109913</v>
      </c>
      <c r="L9" s="8">
        <v>109913</v>
      </c>
      <c r="M9" s="8">
        <v>109913</v>
      </c>
      <c r="N9" s="8">
        <v>329739</v>
      </c>
      <c r="O9" s="8">
        <v>107838</v>
      </c>
      <c r="P9" s="8">
        <v>108910</v>
      </c>
      <c r="Q9" s="8">
        <v>108825</v>
      </c>
      <c r="R9" s="8">
        <v>325573</v>
      </c>
      <c r="S9" s="8">
        <v>110528</v>
      </c>
      <c r="T9" s="8">
        <v>110916</v>
      </c>
      <c r="U9" s="8">
        <v>110916</v>
      </c>
      <c r="V9" s="8">
        <v>332360</v>
      </c>
      <c r="W9" s="8">
        <v>1313236</v>
      </c>
      <c r="X9" s="8">
        <v>1404553</v>
      </c>
      <c r="Y9" s="8">
        <v>-91317</v>
      </c>
      <c r="Z9" s="2">
        <v>-6.5</v>
      </c>
      <c r="AA9" s="6">
        <v>1409000</v>
      </c>
    </row>
    <row r="10" spans="1:27" ht="13.5">
      <c r="A10" s="25" t="s">
        <v>37</v>
      </c>
      <c r="B10" s="24"/>
      <c r="C10" s="6">
        <v>1520272</v>
      </c>
      <c r="D10" s="6">
        <v>0</v>
      </c>
      <c r="E10" s="7">
        <v>1876500</v>
      </c>
      <c r="F10" s="26">
        <v>1947000</v>
      </c>
      <c r="G10" s="26">
        <v>140838</v>
      </c>
      <c r="H10" s="26">
        <v>140564</v>
      </c>
      <c r="I10" s="26">
        <v>139137</v>
      </c>
      <c r="J10" s="26">
        <v>420539</v>
      </c>
      <c r="K10" s="26">
        <v>140893</v>
      </c>
      <c r="L10" s="26">
        <v>141011</v>
      </c>
      <c r="M10" s="26">
        <v>139985</v>
      </c>
      <c r="N10" s="26">
        <v>421889</v>
      </c>
      <c r="O10" s="26">
        <v>116166</v>
      </c>
      <c r="P10" s="26">
        <v>139884</v>
      </c>
      <c r="Q10" s="26">
        <v>141329</v>
      </c>
      <c r="R10" s="26">
        <v>397379</v>
      </c>
      <c r="S10" s="26">
        <v>140928</v>
      </c>
      <c r="T10" s="26">
        <v>136980</v>
      </c>
      <c r="U10" s="26">
        <v>144311</v>
      </c>
      <c r="V10" s="26">
        <v>422219</v>
      </c>
      <c r="W10" s="26">
        <v>1662026</v>
      </c>
      <c r="X10" s="26">
        <v>1877109</v>
      </c>
      <c r="Y10" s="26">
        <v>-215083</v>
      </c>
      <c r="Z10" s="27">
        <v>-11.46</v>
      </c>
      <c r="AA10" s="28">
        <v>1947000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30605</v>
      </c>
      <c r="H11" s="8">
        <v>3622</v>
      </c>
      <c r="I11" s="8">
        <v>5947</v>
      </c>
      <c r="J11" s="8">
        <v>40174</v>
      </c>
      <c r="K11" s="8">
        <v>2648</v>
      </c>
      <c r="L11" s="8">
        <v>7912</v>
      </c>
      <c r="M11" s="8">
        <v>6306</v>
      </c>
      <c r="N11" s="8">
        <v>16866</v>
      </c>
      <c r="O11" s="8">
        <v>5505</v>
      </c>
      <c r="P11" s="8">
        <v>5945</v>
      </c>
      <c r="Q11" s="8">
        <v>626</v>
      </c>
      <c r="R11" s="8">
        <v>12076</v>
      </c>
      <c r="S11" s="8">
        <v>1699</v>
      </c>
      <c r="T11" s="8">
        <v>1456</v>
      </c>
      <c r="U11" s="8">
        <v>-17409</v>
      </c>
      <c r="V11" s="8">
        <v>-14254</v>
      </c>
      <c r="W11" s="8">
        <v>54862</v>
      </c>
      <c r="X11" s="8"/>
      <c r="Y11" s="8">
        <v>54862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213720</v>
      </c>
      <c r="D12" s="6">
        <v>0</v>
      </c>
      <c r="E12" s="7">
        <v>0</v>
      </c>
      <c r="F12" s="8">
        <v>0</v>
      </c>
      <c r="G12" s="8">
        <v>33478</v>
      </c>
      <c r="H12" s="8">
        <v>32447</v>
      </c>
      <c r="I12" s="8">
        <v>3138</v>
      </c>
      <c r="J12" s="8">
        <v>69063</v>
      </c>
      <c r="K12" s="8">
        <v>32714</v>
      </c>
      <c r="L12" s="8">
        <v>20949</v>
      </c>
      <c r="M12" s="8">
        <v>6848</v>
      </c>
      <c r="N12" s="8">
        <v>60511</v>
      </c>
      <c r="O12" s="8">
        <v>33536</v>
      </c>
      <c r="P12" s="8">
        <v>15598</v>
      </c>
      <c r="Q12" s="8">
        <v>23668</v>
      </c>
      <c r="R12" s="8">
        <v>72802</v>
      </c>
      <c r="S12" s="8">
        <v>13739</v>
      </c>
      <c r="T12" s="8">
        <v>13679</v>
      </c>
      <c r="U12" s="8">
        <v>31174</v>
      </c>
      <c r="V12" s="8">
        <v>58592</v>
      </c>
      <c r="W12" s="8">
        <v>260968</v>
      </c>
      <c r="X12" s="8"/>
      <c r="Y12" s="8">
        <v>260968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73864</v>
      </c>
      <c r="D13" s="6">
        <v>0</v>
      </c>
      <c r="E13" s="7">
        <v>0</v>
      </c>
      <c r="F13" s="8">
        <v>0</v>
      </c>
      <c r="G13" s="8">
        <v>27</v>
      </c>
      <c r="H13" s="8">
        <v>74</v>
      </c>
      <c r="I13" s="8">
        <v>31</v>
      </c>
      <c r="J13" s="8">
        <v>132</v>
      </c>
      <c r="K13" s="8">
        <v>30</v>
      </c>
      <c r="L13" s="8">
        <v>76</v>
      </c>
      <c r="M13" s="8">
        <v>441</v>
      </c>
      <c r="N13" s="8">
        <v>547</v>
      </c>
      <c r="O13" s="8">
        <v>112</v>
      </c>
      <c r="P13" s="8">
        <v>110</v>
      </c>
      <c r="Q13" s="8">
        <v>88</v>
      </c>
      <c r="R13" s="8">
        <v>310</v>
      </c>
      <c r="S13" s="8">
        <v>151</v>
      </c>
      <c r="T13" s="8">
        <v>140545</v>
      </c>
      <c r="U13" s="8">
        <v>-140405</v>
      </c>
      <c r="V13" s="8">
        <v>291</v>
      </c>
      <c r="W13" s="8">
        <v>1280</v>
      </c>
      <c r="X13" s="8"/>
      <c r="Y13" s="8">
        <v>1280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2444736</v>
      </c>
      <c r="D14" s="6">
        <v>0</v>
      </c>
      <c r="E14" s="7">
        <v>1182000</v>
      </c>
      <c r="F14" s="8">
        <v>992000</v>
      </c>
      <c r="G14" s="8">
        <v>215112</v>
      </c>
      <c r="H14" s="8">
        <v>216161</v>
      </c>
      <c r="I14" s="8">
        <v>-14049</v>
      </c>
      <c r="J14" s="8">
        <v>417224</v>
      </c>
      <c r="K14" s="8">
        <v>222258</v>
      </c>
      <c r="L14" s="8">
        <v>223028</v>
      </c>
      <c r="M14" s="8">
        <v>227056</v>
      </c>
      <c r="N14" s="8">
        <v>672342</v>
      </c>
      <c r="O14" s="8">
        <v>223210</v>
      </c>
      <c r="P14" s="8">
        <v>222731</v>
      </c>
      <c r="Q14" s="8">
        <v>234459</v>
      </c>
      <c r="R14" s="8">
        <v>680400</v>
      </c>
      <c r="S14" s="8">
        <v>264908</v>
      </c>
      <c r="T14" s="8">
        <v>253104</v>
      </c>
      <c r="U14" s="8">
        <v>271095</v>
      </c>
      <c r="V14" s="8">
        <v>789107</v>
      </c>
      <c r="W14" s="8">
        <v>2559073</v>
      </c>
      <c r="X14" s="8">
        <v>1181715</v>
      </c>
      <c r="Y14" s="8">
        <v>1377358</v>
      </c>
      <c r="Z14" s="2">
        <v>116.56</v>
      </c>
      <c r="AA14" s="6">
        <v>992000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934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311</v>
      </c>
      <c r="J16" s="8">
        <v>311</v>
      </c>
      <c r="K16" s="8">
        <v>0</v>
      </c>
      <c r="L16" s="8">
        <v>101</v>
      </c>
      <c r="M16" s="8">
        <v>0</v>
      </c>
      <c r="N16" s="8">
        <v>101</v>
      </c>
      <c r="O16" s="8">
        <v>0</v>
      </c>
      <c r="P16" s="8">
        <v>67</v>
      </c>
      <c r="Q16" s="8">
        <v>104</v>
      </c>
      <c r="R16" s="8">
        <v>171</v>
      </c>
      <c r="S16" s="8">
        <v>0</v>
      </c>
      <c r="T16" s="8">
        <v>0</v>
      </c>
      <c r="U16" s="8">
        <v>2916</v>
      </c>
      <c r="V16" s="8">
        <v>2916</v>
      </c>
      <c r="W16" s="8">
        <v>3499</v>
      </c>
      <c r="X16" s="8"/>
      <c r="Y16" s="8">
        <v>3499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342124</v>
      </c>
      <c r="D17" s="6">
        <v>0</v>
      </c>
      <c r="E17" s="7">
        <v>0</v>
      </c>
      <c r="F17" s="8">
        <v>0</v>
      </c>
      <c r="G17" s="8">
        <v>25</v>
      </c>
      <c r="H17" s="8">
        <v>125</v>
      </c>
      <c r="I17" s="8">
        <v>0</v>
      </c>
      <c r="J17" s="8">
        <v>150</v>
      </c>
      <c r="K17" s="8">
        <v>75</v>
      </c>
      <c r="L17" s="8">
        <v>0</v>
      </c>
      <c r="M17" s="8">
        <v>75</v>
      </c>
      <c r="N17" s="8">
        <v>150</v>
      </c>
      <c r="O17" s="8">
        <v>25</v>
      </c>
      <c r="P17" s="8">
        <v>25</v>
      </c>
      <c r="Q17" s="8">
        <v>25</v>
      </c>
      <c r="R17" s="8">
        <v>75</v>
      </c>
      <c r="S17" s="8">
        <v>25</v>
      </c>
      <c r="T17" s="8">
        <v>85</v>
      </c>
      <c r="U17" s="8">
        <v>121949</v>
      </c>
      <c r="V17" s="8">
        <v>122059</v>
      </c>
      <c r="W17" s="8">
        <v>122434</v>
      </c>
      <c r="X17" s="8"/>
      <c r="Y17" s="8">
        <v>122434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399806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392899</v>
      </c>
      <c r="V18" s="8">
        <v>392899</v>
      </c>
      <c r="W18" s="8">
        <v>392899</v>
      </c>
      <c r="X18" s="8"/>
      <c r="Y18" s="8">
        <v>392899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17838499</v>
      </c>
      <c r="D19" s="6">
        <v>0</v>
      </c>
      <c r="E19" s="7">
        <v>18888000</v>
      </c>
      <c r="F19" s="8">
        <v>18888000</v>
      </c>
      <c r="G19" s="8">
        <v>5065000</v>
      </c>
      <c r="H19" s="8">
        <v>934000</v>
      </c>
      <c r="I19" s="8">
        <v>0</v>
      </c>
      <c r="J19" s="8">
        <v>5999000</v>
      </c>
      <c r="K19" s="8">
        <v>0</v>
      </c>
      <c r="L19" s="8">
        <v>0</v>
      </c>
      <c r="M19" s="8">
        <v>0</v>
      </c>
      <c r="N19" s="8">
        <v>0</v>
      </c>
      <c r="O19" s="8">
        <v>5051000</v>
      </c>
      <c r="P19" s="8">
        <v>0</v>
      </c>
      <c r="Q19" s="8">
        <v>0</v>
      </c>
      <c r="R19" s="8">
        <v>5051000</v>
      </c>
      <c r="S19" s="8">
        <v>0</v>
      </c>
      <c r="T19" s="8">
        <v>2361000</v>
      </c>
      <c r="U19" s="8">
        <v>0</v>
      </c>
      <c r="V19" s="8">
        <v>2361000</v>
      </c>
      <c r="W19" s="8">
        <v>13411000</v>
      </c>
      <c r="X19" s="8">
        <v>18887999</v>
      </c>
      <c r="Y19" s="8">
        <v>-5476999</v>
      </c>
      <c r="Z19" s="2">
        <v>-29</v>
      </c>
      <c r="AA19" s="6">
        <v>18888000</v>
      </c>
    </row>
    <row r="20" spans="1:27" ht="13.5">
      <c r="A20" s="23" t="s">
        <v>47</v>
      </c>
      <c r="B20" s="29"/>
      <c r="C20" s="6">
        <v>675131</v>
      </c>
      <c r="D20" s="6">
        <v>0</v>
      </c>
      <c r="E20" s="7">
        <v>370500</v>
      </c>
      <c r="F20" s="26">
        <v>472000</v>
      </c>
      <c r="G20" s="26">
        <v>126565</v>
      </c>
      <c r="H20" s="26">
        <v>44532</v>
      </c>
      <c r="I20" s="26">
        <v>45340</v>
      </c>
      <c r="J20" s="26">
        <v>216437</v>
      </c>
      <c r="K20" s="26">
        <v>41567</v>
      </c>
      <c r="L20" s="26">
        <v>39746</v>
      </c>
      <c r="M20" s="26">
        <v>47567</v>
      </c>
      <c r="N20" s="26">
        <v>128880</v>
      </c>
      <c r="O20" s="26">
        <v>20566</v>
      </c>
      <c r="P20" s="26">
        <v>38562</v>
      </c>
      <c r="Q20" s="26">
        <v>38287</v>
      </c>
      <c r="R20" s="26">
        <v>97415</v>
      </c>
      <c r="S20" s="26">
        <v>38160</v>
      </c>
      <c r="T20" s="26">
        <v>38079</v>
      </c>
      <c r="U20" s="26">
        <v>133739</v>
      </c>
      <c r="V20" s="26">
        <v>209978</v>
      </c>
      <c r="W20" s="26">
        <v>652710</v>
      </c>
      <c r="X20" s="26">
        <v>370689</v>
      </c>
      <c r="Y20" s="26">
        <v>282021</v>
      </c>
      <c r="Z20" s="27">
        <v>76.08</v>
      </c>
      <c r="AA20" s="28">
        <v>472000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1053</v>
      </c>
      <c r="H21" s="8">
        <v>0</v>
      </c>
      <c r="I21" s="30">
        <v>0</v>
      </c>
      <c r="J21" s="8">
        <v>1053</v>
      </c>
      <c r="K21" s="8">
        <v>219</v>
      </c>
      <c r="L21" s="8">
        <v>0</v>
      </c>
      <c r="M21" s="8">
        <v>-3640</v>
      </c>
      <c r="N21" s="8">
        <v>-3421</v>
      </c>
      <c r="O21" s="8">
        <v>0</v>
      </c>
      <c r="P21" s="30">
        <v>88</v>
      </c>
      <c r="Q21" s="8">
        <v>0</v>
      </c>
      <c r="R21" s="8">
        <v>88</v>
      </c>
      <c r="S21" s="8">
        <v>0</v>
      </c>
      <c r="T21" s="8">
        <v>0</v>
      </c>
      <c r="U21" s="8">
        <v>0</v>
      </c>
      <c r="V21" s="8">
        <v>0</v>
      </c>
      <c r="W21" s="30">
        <v>-2280</v>
      </c>
      <c r="X21" s="8"/>
      <c r="Y21" s="8">
        <v>-2280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33122289</v>
      </c>
      <c r="D22" s="33">
        <f>SUM(D5:D21)</f>
        <v>0</v>
      </c>
      <c r="E22" s="34">
        <f t="shared" si="0"/>
        <v>36354250</v>
      </c>
      <c r="F22" s="35">
        <f t="shared" si="0"/>
        <v>38087000</v>
      </c>
      <c r="G22" s="35">
        <f t="shared" si="0"/>
        <v>6389956</v>
      </c>
      <c r="H22" s="35">
        <f t="shared" si="0"/>
        <v>2258345</v>
      </c>
      <c r="I22" s="35">
        <f t="shared" si="0"/>
        <v>1006789</v>
      </c>
      <c r="J22" s="35">
        <f t="shared" si="0"/>
        <v>9655090</v>
      </c>
      <c r="K22" s="35">
        <f t="shared" si="0"/>
        <v>7950782</v>
      </c>
      <c r="L22" s="35">
        <f t="shared" si="0"/>
        <v>1208951</v>
      </c>
      <c r="M22" s="35">
        <f t="shared" si="0"/>
        <v>1326568</v>
      </c>
      <c r="N22" s="35">
        <f t="shared" si="0"/>
        <v>10486301</v>
      </c>
      <c r="O22" s="35">
        <f t="shared" si="0"/>
        <v>6304893</v>
      </c>
      <c r="P22" s="35">
        <f t="shared" si="0"/>
        <v>1142168</v>
      </c>
      <c r="Q22" s="35">
        <f t="shared" si="0"/>
        <v>1304006</v>
      </c>
      <c r="R22" s="35">
        <f t="shared" si="0"/>
        <v>8751067</v>
      </c>
      <c r="S22" s="35">
        <f t="shared" si="0"/>
        <v>1362922</v>
      </c>
      <c r="T22" s="35">
        <f t="shared" si="0"/>
        <v>3996660</v>
      </c>
      <c r="U22" s="35">
        <f t="shared" si="0"/>
        <v>1800072</v>
      </c>
      <c r="V22" s="35">
        <f t="shared" si="0"/>
        <v>7159654</v>
      </c>
      <c r="W22" s="35">
        <f t="shared" si="0"/>
        <v>36052112</v>
      </c>
      <c r="X22" s="35">
        <f t="shared" si="0"/>
        <v>36354484</v>
      </c>
      <c r="Y22" s="35">
        <f t="shared" si="0"/>
        <v>-302372</v>
      </c>
      <c r="Z22" s="36">
        <f>+IF(X22&lt;&gt;0,+(Y22/X22)*100,0)</f>
        <v>-0.8317323387123305</v>
      </c>
      <c r="AA22" s="33">
        <f>SUM(AA5:AA21)</f>
        <v>38087000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14794836</v>
      </c>
      <c r="D25" s="6">
        <v>0</v>
      </c>
      <c r="E25" s="7">
        <v>15036000</v>
      </c>
      <c r="F25" s="8">
        <v>14084667</v>
      </c>
      <c r="G25" s="8">
        <v>1350302</v>
      </c>
      <c r="H25" s="8">
        <v>1189417</v>
      </c>
      <c r="I25" s="8">
        <v>1334662</v>
      </c>
      <c r="J25" s="8">
        <v>3874381</v>
      </c>
      <c r="K25" s="8">
        <v>1270931</v>
      </c>
      <c r="L25" s="8">
        <v>1209865</v>
      </c>
      <c r="M25" s="8">
        <v>1253946</v>
      </c>
      <c r="N25" s="8">
        <v>3734742</v>
      </c>
      <c r="O25" s="8">
        <v>1220319</v>
      </c>
      <c r="P25" s="8">
        <v>1244856</v>
      </c>
      <c r="Q25" s="8">
        <v>1184177</v>
      </c>
      <c r="R25" s="8">
        <v>3649352</v>
      </c>
      <c r="S25" s="8">
        <v>1227057</v>
      </c>
      <c r="T25" s="8">
        <v>1231520</v>
      </c>
      <c r="U25" s="8">
        <v>1549287</v>
      </c>
      <c r="V25" s="8">
        <v>4007864</v>
      </c>
      <c r="W25" s="8">
        <v>15266339</v>
      </c>
      <c r="X25" s="8">
        <v>15036000</v>
      </c>
      <c r="Y25" s="8">
        <v>230339</v>
      </c>
      <c r="Z25" s="2">
        <v>1.53</v>
      </c>
      <c r="AA25" s="6">
        <v>14084667</v>
      </c>
    </row>
    <row r="26" spans="1:27" ht="13.5">
      <c r="A26" s="25" t="s">
        <v>52</v>
      </c>
      <c r="B26" s="24"/>
      <c r="C26" s="6">
        <v>1809256</v>
      </c>
      <c r="D26" s="6">
        <v>0</v>
      </c>
      <c r="E26" s="7">
        <v>2532000</v>
      </c>
      <c r="F26" s="8">
        <v>2532000</v>
      </c>
      <c r="G26" s="8">
        <v>133193</v>
      </c>
      <c r="H26" s="8">
        <v>133193</v>
      </c>
      <c r="I26" s="8">
        <v>133193</v>
      </c>
      <c r="J26" s="8">
        <v>399579</v>
      </c>
      <c r="K26" s="8">
        <v>133193</v>
      </c>
      <c r="L26" s="8">
        <v>133193</v>
      </c>
      <c r="M26" s="8">
        <v>133193</v>
      </c>
      <c r="N26" s="8">
        <v>399579</v>
      </c>
      <c r="O26" s="8">
        <v>133193</v>
      </c>
      <c r="P26" s="8">
        <v>134445</v>
      </c>
      <c r="Q26" s="8">
        <v>134445</v>
      </c>
      <c r="R26" s="8">
        <v>402083</v>
      </c>
      <c r="S26" s="8">
        <v>134445</v>
      </c>
      <c r="T26" s="8">
        <v>134445</v>
      </c>
      <c r="U26" s="8">
        <v>134445</v>
      </c>
      <c r="V26" s="8">
        <v>403335</v>
      </c>
      <c r="W26" s="8">
        <v>1604576</v>
      </c>
      <c r="X26" s="8">
        <v>2532000</v>
      </c>
      <c r="Y26" s="8">
        <v>-927424</v>
      </c>
      <c r="Z26" s="2">
        <v>-36.63</v>
      </c>
      <c r="AA26" s="6">
        <v>2532000</v>
      </c>
    </row>
    <row r="27" spans="1:27" ht="13.5">
      <c r="A27" s="25" t="s">
        <v>53</v>
      </c>
      <c r="B27" s="24"/>
      <c r="C27" s="6">
        <v>2847077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8627323</v>
      </c>
      <c r="D28" s="6">
        <v>0</v>
      </c>
      <c r="E28" s="7">
        <v>2872000</v>
      </c>
      <c r="F28" s="8">
        <v>2872000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195091</v>
      </c>
      <c r="V28" s="8">
        <v>195091</v>
      </c>
      <c r="W28" s="8">
        <v>195091</v>
      </c>
      <c r="X28" s="8">
        <v>2871540</v>
      </c>
      <c r="Y28" s="8">
        <v>-2676449</v>
      </c>
      <c r="Z28" s="2">
        <v>-93.21</v>
      </c>
      <c r="AA28" s="6">
        <v>2872000</v>
      </c>
    </row>
    <row r="29" spans="1:27" ht="13.5">
      <c r="A29" s="25" t="s">
        <v>55</v>
      </c>
      <c r="B29" s="24"/>
      <c r="C29" s="6">
        <v>700289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625411</v>
      </c>
      <c r="N29" s="8">
        <v>625411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83834</v>
      </c>
      <c r="V29" s="8">
        <v>83834</v>
      </c>
      <c r="W29" s="8">
        <v>709245</v>
      </c>
      <c r="X29" s="8"/>
      <c r="Y29" s="8">
        <v>709245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10332701</v>
      </c>
      <c r="D30" s="6">
        <v>0</v>
      </c>
      <c r="E30" s="7">
        <v>9186000</v>
      </c>
      <c r="F30" s="8">
        <v>7804000</v>
      </c>
      <c r="G30" s="8">
        <v>361142</v>
      </c>
      <c r="H30" s="8">
        <v>255853</v>
      </c>
      <c r="I30" s="8">
        <v>110787</v>
      </c>
      <c r="J30" s="8">
        <v>727782</v>
      </c>
      <c r="K30" s="8">
        <v>165380</v>
      </c>
      <c r="L30" s="8">
        <v>864555</v>
      </c>
      <c r="M30" s="8">
        <v>343961</v>
      </c>
      <c r="N30" s="8">
        <v>1373896</v>
      </c>
      <c r="O30" s="8">
        <v>272416</v>
      </c>
      <c r="P30" s="8">
        <v>89194</v>
      </c>
      <c r="Q30" s="8">
        <v>516723</v>
      </c>
      <c r="R30" s="8">
        <v>878333</v>
      </c>
      <c r="S30" s="8">
        <v>205782</v>
      </c>
      <c r="T30" s="8">
        <v>957384</v>
      </c>
      <c r="U30" s="8">
        <v>30245</v>
      </c>
      <c r="V30" s="8">
        <v>1193411</v>
      </c>
      <c r="W30" s="8">
        <v>4173422</v>
      </c>
      <c r="X30" s="8">
        <v>9186047</v>
      </c>
      <c r="Y30" s="8">
        <v>-5012625</v>
      </c>
      <c r="Z30" s="2">
        <v>-54.57</v>
      </c>
      <c r="AA30" s="6">
        <v>7804000</v>
      </c>
    </row>
    <row r="31" spans="1:27" ht="13.5">
      <c r="A31" s="25" t="s">
        <v>57</v>
      </c>
      <c r="B31" s="24"/>
      <c r="C31" s="6">
        <v>935797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577842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20336</v>
      </c>
      <c r="L32" s="8">
        <v>0</v>
      </c>
      <c r="M32" s="8">
        <v>0</v>
      </c>
      <c r="N32" s="8">
        <v>20336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20336</v>
      </c>
      <c r="X32" s="8"/>
      <c r="Y32" s="8">
        <v>20336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7609310</v>
      </c>
      <c r="D33" s="6">
        <v>0</v>
      </c>
      <c r="E33" s="7">
        <v>0</v>
      </c>
      <c r="F33" s="8">
        <v>0</v>
      </c>
      <c r="G33" s="8">
        <v>224425</v>
      </c>
      <c r="H33" s="8">
        <v>244036</v>
      </c>
      <c r="I33" s="8">
        <v>419966</v>
      </c>
      <c r="J33" s="8">
        <v>888427</v>
      </c>
      <c r="K33" s="8">
        <v>449113</v>
      </c>
      <c r="L33" s="8">
        <v>222913</v>
      </c>
      <c r="M33" s="8">
        <v>545112</v>
      </c>
      <c r="N33" s="8">
        <v>1217138</v>
      </c>
      <c r="O33" s="8">
        <v>180100</v>
      </c>
      <c r="P33" s="8">
        <v>392141</v>
      </c>
      <c r="Q33" s="8">
        <v>194632</v>
      </c>
      <c r="R33" s="8">
        <v>766873</v>
      </c>
      <c r="S33" s="8">
        <v>210243</v>
      </c>
      <c r="T33" s="8">
        <v>229632</v>
      </c>
      <c r="U33" s="8">
        <v>358701</v>
      </c>
      <c r="V33" s="8">
        <v>798576</v>
      </c>
      <c r="W33" s="8">
        <v>3671014</v>
      </c>
      <c r="X33" s="8"/>
      <c r="Y33" s="8">
        <v>3671014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5425636</v>
      </c>
      <c r="D34" s="6">
        <v>0</v>
      </c>
      <c r="E34" s="7">
        <v>7618000</v>
      </c>
      <c r="F34" s="8">
        <v>9889573</v>
      </c>
      <c r="G34" s="8">
        <v>267318</v>
      </c>
      <c r="H34" s="8">
        <v>324775</v>
      </c>
      <c r="I34" s="8">
        <v>339019</v>
      </c>
      <c r="J34" s="8">
        <v>931112</v>
      </c>
      <c r="K34" s="8">
        <v>241108</v>
      </c>
      <c r="L34" s="8">
        <v>502491</v>
      </c>
      <c r="M34" s="8">
        <v>3399247</v>
      </c>
      <c r="N34" s="8">
        <v>4142846</v>
      </c>
      <c r="O34" s="8">
        <v>423182</v>
      </c>
      <c r="P34" s="8">
        <v>318811</v>
      </c>
      <c r="Q34" s="8">
        <v>328632</v>
      </c>
      <c r="R34" s="8">
        <v>1070625</v>
      </c>
      <c r="S34" s="8">
        <v>257314</v>
      </c>
      <c r="T34" s="8">
        <v>358810</v>
      </c>
      <c r="U34" s="8">
        <v>45303</v>
      </c>
      <c r="V34" s="8">
        <v>661427</v>
      </c>
      <c r="W34" s="8">
        <v>6806010</v>
      </c>
      <c r="X34" s="8">
        <v>7618154</v>
      </c>
      <c r="Y34" s="8">
        <v>-812144</v>
      </c>
      <c r="Z34" s="2">
        <v>-10.66</v>
      </c>
      <c r="AA34" s="6">
        <v>9889573</v>
      </c>
    </row>
    <row r="35" spans="1:27" ht="13.5">
      <c r="A35" s="23" t="s">
        <v>61</v>
      </c>
      <c r="B35" s="29"/>
      <c r="C35" s="6">
        <v>17955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53678022</v>
      </c>
      <c r="D36" s="33">
        <f>SUM(D25:D35)</f>
        <v>0</v>
      </c>
      <c r="E36" s="34">
        <f t="shared" si="1"/>
        <v>37244000</v>
      </c>
      <c r="F36" s="35">
        <f t="shared" si="1"/>
        <v>37182240</v>
      </c>
      <c r="G36" s="35">
        <f t="shared" si="1"/>
        <v>2336380</v>
      </c>
      <c r="H36" s="35">
        <f t="shared" si="1"/>
        <v>2147274</v>
      </c>
      <c r="I36" s="35">
        <f t="shared" si="1"/>
        <v>2337627</v>
      </c>
      <c r="J36" s="35">
        <f t="shared" si="1"/>
        <v>6821281</v>
      </c>
      <c r="K36" s="35">
        <f t="shared" si="1"/>
        <v>2280061</v>
      </c>
      <c r="L36" s="35">
        <f t="shared" si="1"/>
        <v>2933017</v>
      </c>
      <c r="M36" s="35">
        <f t="shared" si="1"/>
        <v>6300870</v>
      </c>
      <c r="N36" s="35">
        <f t="shared" si="1"/>
        <v>11513948</v>
      </c>
      <c r="O36" s="35">
        <f t="shared" si="1"/>
        <v>2229210</v>
      </c>
      <c r="P36" s="35">
        <f t="shared" si="1"/>
        <v>2179447</v>
      </c>
      <c r="Q36" s="35">
        <f t="shared" si="1"/>
        <v>2358609</v>
      </c>
      <c r="R36" s="35">
        <f t="shared" si="1"/>
        <v>6767266</v>
      </c>
      <c r="S36" s="35">
        <f t="shared" si="1"/>
        <v>2034841</v>
      </c>
      <c r="T36" s="35">
        <f t="shared" si="1"/>
        <v>2911791</v>
      </c>
      <c r="U36" s="35">
        <f t="shared" si="1"/>
        <v>2396906</v>
      </c>
      <c r="V36" s="35">
        <f t="shared" si="1"/>
        <v>7343538</v>
      </c>
      <c r="W36" s="35">
        <f t="shared" si="1"/>
        <v>32446033</v>
      </c>
      <c r="X36" s="35">
        <f t="shared" si="1"/>
        <v>37243741</v>
      </c>
      <c r="Y36" s="35">
        <f t="shared" si="1"/>
        <v>-4797708</v>
      </c>
      <c r="Z36" s="36">
        <f>+IF(X36&lt;&gt;0,+(Y36/X36)*100,0)</f>
        <v>-12.881917528102239</v>
      </c>
      <c r="AA36" s="33">
        <f>SUM(AA25:AA35)</f>
        <v>37182240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-20555733</v>
      </c>
      <c r="D38" s="46">
        <f>+D22-D36</f>
        <v>0</v>
      </c>
      <c r="E38" s="47">
        <f t="shared" si="2"/>
        <v>-889750</v>
      </c>
      <c r="F38" s="48">
        <f t="shared" si="2"/>
        <v>904760</v>
      </c>
      <c r="G38" s="48">
        <f t="shared" si="2"/>
        <v>4053576</v>
      </c>
      <c r="H38" s="48">
        <f t="shared" si="2"/>
        <v>111071</v>
      </c>
      <c r="I38" s="48">
        <f t="shared" si="2"/>
        <v>-1330838</v>
      </c>
      <c r="J38" s="48">
        <f t="shared" si="2"/>
        <v>2833809</v>
      </c>
      <c r="K38" s="48">
        <f t="shared" si="2"/>
        <v>5670721</v>
      </c>
      <c r="L38" s="48">
        <f t="shared" si="2"/>
        <v>-1724066</v>
      </c>
      <c r="M38" s="48">
        <f t="shared" si="2"/>
        <v>-4974302</v>
      </c>
      <c r="N38" s="48">
        <f t="shared" si="2"/>
        <v>-1027647</v>
      </c>
      <c r="O38" s="48">
        <f t="shared" si="2"/>
        <v>4075683</v>
      </c>
      <c r="P38" s="48">
        <f t="shared" si="2"/>
        <v>-1037279</v>
      </c>
      <c r="Q38" s="48">
        <f t="shared" si="2"/>
        <v>-1054603</v>
      </c>
      <c r="R38" s="48">
        <f t="shared" si="2"/>
        <v>1983801</v>
      </c>
      <c r="S38" s="48">
        <f t="shared" si="2"/>
        <v>-671919</v>
      </c>
      <c r="T38" s="48">
        <f t="shared" si="2"/>
        <v>1084869</v>
      </c>
      <c r="U38" s="48">
        <f t="shared" si="2"/>
        <v>-596834</v>
      </c>
      <c r="V38" s="48">
        <f t="shared" si="2"/>
        <v>-183884</v>
      </c>
      <c r="W38" s="48">
        <f t="shared" si="2"/>
        <v>3606079</v>
      </c>
      <c r="X38" s="48">
        <f>IF(F22=F36,0,X22-X36)</f>
        <v>-889257</v>
      </c>
      <c r="Y38" s="48">
        <f t="shared" si="2"/>
        <v>4495336</v>
      </c>
      <c r="Z38" s="49">
        <f>+IF(X38&lt;&gt;0,+(Y38/X38)*100,0)</f>
        <v>-505.5159532058786</v>
      </c>
      <c r="AA38" s="46">
        <f>+AA22-AA36</f>
        <v>904760</v>
      </c>
    </row>
    <row r="39" spans="1:27" ht="13.5">
      <c r="A39" s="23" t="s">
        <v>64</v>
      </c>
      <c r="B39" s="29"/>
      <c r="C39" s="6">
        <v>537876</v>
      </c>
      <c r="D39" s="6">
        <v>0</v>
      </c>
      <c r="E39" s="7">
        <v>9129000</v>
      </c>
      <c r="F39" s="8">
        <v>9129000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135</v>
      </c>
      <c r="M39" s="8">
        <v>0</v>
      </c>
      <c r="N39" s="8">
        <v>135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-135</v>
      </c>
      <c r="V39" s="8">
        <v>-135</v>
      </c>
      <c r="W39" s="8">
        <v>0</v>
      </c>
      <c r="X39" s="8">
        <v>9129000</v>
      </c>
      <c r="Y39" s="8">
        <v>-9129000</v>
      </c>
      <c r="Z39" s="2">
        <v>-100</v>
      </c>
      <c r="AA39" s="6">
        <v>9129000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-20017857</v>
      </c>
      <c r="D42" s="55">
        <f>SUM(D38:D41)</f>
        <v>0</v>
      </c>
      <c r="E42" s="56">
        <f t="shared" si="3"/>
        <v>8239250</v>
      </c>
      <c r="F42" s="57">
        <f t="shared" si="3"/>
        <v>10033760</v>
      </c>
      <c r="G42" s="57">
        <f t="shared" si="3"/>
        <v>4053576</v>
      </c>
      <c r="H42" s="57">
        <f t="shared" si="3"/>
        <v>111071</v>
      </c>
      <c r="I42" s="57">
        <f t="shared" si="3"/>
        <v>-1330838</v>
      </c>
      <c r="J42" s="57">
        <f t="shared" si="3"/>
        <v>2833809</v>
      </c>
      <c r="K42" s="57">
        <f t="shared" si="3"/>
        <v>5670721</v>
      </c>
      <c r="L42" s="57">
        <f t="shared" si="3"/>
        <v>-1723931</v>
      </c>
      <c r="M42" s="57">
        <f t="shared" si="3"/>
        <v>-4974302</v>
      </c>
      <c r="N42" s="57">
        <f t="shared" si="3"/>
        <v>-1027512</v>
      </c>
      <c r="O42" s="57">
        <f t="shared" si="3"/>
        <v>4075683</v>
      </c>
      <c r="P42" s="57">
        <f t="shared" si="3"/>
        <v>-1037279</v>
      </c>
      <c r="Q42" s="57">
        <f t="shared" si="3"/>
        <v>-1054603</v>
      </c>
      <c r="R42" s="57">
        <f t="shared" si="3"/>
        <v>1983801</v>
      </c>
      <c r="S42" s="57">
        <f t="shared" si="3"/>
        <v>-671919</v>
      </c>
      <c r="T42" s="57">
        <f t="shared" si="3"/>
        <v>1084869</v>
      </c>
      <c r="U42" s="57">
        <f t="shared" si="3"/>
        <v>-596969</v>
      </c>
      <c r="V42" s="57">
        <f t="shared" si="3"/>
        <v>-184019</v>
      </c>
      <c r="W42" s="57">
        <f t="shared" si="3"/>
        <v>3606079</v>
      </c>
      <c r="X42" s="57">
        <f t="shared" si="3"/>
        <v>8239743</v>
      </c>
      <c r="Y42" s="57">
        <f t="shared" si="3"/>
        <v>-4633664</v>
      </c>
      <c r="Z42" s="58">
        <f>+IF(X42&lt;&gt;0,+(Y42/X42)*100,0)</f>
        <v>-56.23554035605237</v>
      </c>
      <c r="AA42" s="55">
        <f>SUM(AA38:AA41)</f>
        <v>10033760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-20017857</v>
      </c>
      <c r="D44" s="63">
        <f>+D42-D43</f>
        <v>0</v>
      </c>
      <c r="E44" s="64">
        <f t="shared" si="4"/>
        <v>8239250</v>
      </c>
      <c r="F44" s="65">
        <f t="shared" si="4"/>
        <v>10033760</v>
      </c>
      <c r="G44" s="65">
        <f t="shared" si="4"/>
        <v>4053576</v>
      </c>
      <c r="H44" s="65">
        <f t="shared" si="4"/>
        <v>111071</v>
      </c>
      <c r="I44" s="65">
        <f t="shared" si="4"/>
        <v>-1330838</v>
      </c>
      <c r="J44" s="65">
        <f t="shared" si="4"/>
        <v>2833809</v>
      </c>
      <c r="K44" s="65">
        <f t="shared" si="4"/>
        <v>5670721</v>
      </c>
      <c r="L44" s="65">
        <f t="shared" si="4"/>
        <v>-1723931</v>
      </c>
      <c r="M44" s="65">
        <f t="shared" si="4"/>
        <v>-4974302</v>
      </c>
      <c r="N44" s="65">
        <f t="shared" si="4"/>
        <v>-1027512</v>
      </c>
      <c r="O44" s="65">
        <f t="shared" si="4"/>
        <v>4075683</v>
      </c>
      <c r="P44" s="65">
        <f t="shared" si="4"/>
        <v>-1037279</v>
      </c>
      <c r="Q44" s="65">
        <f t="shared" si="4"/>
        <v>-1054603</v>
      </c>
      <c r="R44" s="65">
        <f t="shared" si="4"/>
        <v>1983801</v>
      </c>
      <c r="S44" s="65">
        <f t="shared" si="4"/>
        <v>-671919</v>
      </c>
      <c r="T44" s="65">
        <f t="shared" si="4"/>
        <v>1084869</v>
      </c>
      <c r="U44" s="65">
        <f t="shared" si="4"/>
        <v>-596969</v>
      </c>
      <c r="V44" s="65">
        <f t="shared" si="4"/>
        <v>-184019</v>
      </c>
      <c r="W44" s="65">
        <f t="shared" si="4"/>
        <v>3606079</v>
      </c>
      <c r="X44" s="65">
        <f t="shared" si="4"/>
        <v>8239743</v>
      </c>
      <c r="Y44" s="65">
        <f t="shared" si="4"/>
        <v>-4633664</v>
      </c>
      <c r="Z44" s="66">
        <f>+IF(X44&lt;&gt;0,+(Y44/X44)*100,0)</f>
        <v>-56.23554035605237</v>
      </c>
      <c r="AA44" s="63">
        <f>+AA42-AA43</f>
        <v>10033760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-20017857</v>
      </c>
      <c r="D46" s="55">
        <f>SUM(D44:D45)</f>
        <v>0</v>
      </c>
      <c r="E46" s="56">
        <f t="shared" si="5"/>
        <v>8239250</v>
      </c>
      <c r="F46" s="57">
        <f t="shared" si="5"/>
        <v>10033760</v>
      </c>
      <c r="G46" s="57">
        <f t="shared" si="5"/>
        <v>4053576</v>
      </c>
      <c r="H46" s="57">
        <f t="shared" si="5"/>
        <v>111071</v>
      </c>
      <c r="I46" s="57">
        <f t="shared" si="5"/>
        <v>-1330838</v>
      </c>
      <c r="J46" s="57">
        <f t="shared" si="5"/>
        <v>2833809</v>
      </c>
      <c r="K46" s="57">
        <f t="shared" si="5"/>
        <v>5670721</v>
      </c>
      <c r="L46" s="57">
        <f t="shared" si="5"/>
        <v>-1723931</v>
      </c>
      <c r="M46" s="57">
        <f t="shared" si="5"/>
        <v>-4974302</v>
      </c>
      <c r="N46" s="57">
        <f t="shared" si="5"/>
        <v>-1027512</v>
      </c>
      <c r="O46" s="57">
        <f t="shared" si="5"/>
        <v>4075683</v>
      </c>
      <c r="P46" s="57">
        <f t="shared" si="5"/>
        <v>-1037279</v>
      </c>
      <c r="Q46" s="57">
        <f t="shared" si="5"/>
        <v>-1054603</v>
      </c>
      <c r="R46" s="57">
        <f t="shared" si="5"/>
        <v>1983801</v>
      </c>
      <c r="S46" s="57">
        <f t="shared" si="5"/>
        <v>-671919</v>
      </c>
      <c r="T46" s="57">
        <f t="shared" si="5"/>
        <v>1084869</v>
      </c>
      <c r="U46" s="57">
        <f t="shared" si="5"/>
        <v>-596969</v>
      </c>
      <c r="V46" s="57">
        <f t="shared" si="5"/>
        <v>-184019</v>
      </c>
      <c r="W46" s="57">
        <f t="shared" si="5"/>
        <v>3606079</v>
      </c>
      <c r="X46" s="57">
        <f t="shared" si="5"/>
        <v>8239743</v>
      </c>
      <c r="Y46" s="57">
        <f t="shared" si="5"/>
        <v>-4633664</v>
      </c>
      <c r="Z46" s="58">
        <f>+IF(X46&lt;&gt;0,+(Y46/X46)*100,0)</f>
        <v>-56.23554035605237</v>
      </c>
      <c r="AA46" s="55">
        <f>SUM(AA44:AA45)</f>
        <v>10033760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-20017857</v>
      </c>
      <c r="D48" s="71">
        <f>SUM(D46:D47)</f>
        <v>0</v>
      </c>
      <c r="E48" s="72">
        <f t="shared" si="6"/>
        <v>8239250</v>
      </c>
      <c r="F48" s="73">
        <f t="shared" si="6"/>
        <v>10033760</v>
      </c>
      <c r="G48" s="73">
        <f t="shared" si="6"/>
        <v>4053576</v>
      </c>
      <c r="H48" s="74">
        <f t="shared" si="6"/>
        <v>111071</v>
      </c>
      <c r="I48" s="74">
        <f t="shared" si="6"/>
        <v>-1330838</v>
      </c>
      <c r="J48" s="74">
        <f t="shared" si="6"/>
        <v>2833809</v>
      </c>
      <c r="K48" s="74">
        <f t="shared" si="6"/>
        <v>5670721</v>
      </c>
      <c r="L48" s="74">
        <f t="shared" si="6"/>
        <v>-1723931</v>
      </c>
      <c r="M48" s="73">
        <f t="shared" si="6"/>
        <v>-4974302</v>
      </c>
      <c r="N48" s="73">
        <f t="shared" si="6"/>
        <v>-1027512</v>
      </c>
      <c r="O48" s="74">
        <f t="shared" si="6"/>
        <v>4075683</v>
      </c>
      <c r="P48" s="74">
        <f t="shared" si="6"/>
        <v>-1037279</v>
      </c>
      <c r="Q48" s="74">
        <f t="shared" si="6"/>
        <v>-1054603</v>
      </c>
      <c r="R48" s="74">
        <f t="shared" si="6"/>
        <v>1983801</v>
      </c>
      <c r="S48" s="74">
        <f t="shared" si="6"/>
        <v>-671919</v>
      </c>
      <c r="T48" s="73">
        <f t="shared" si="6"/>
        <v>1084869</v>
      </c>
      <c r="U48" s="73">
        <f t="shared" si="6"/>
        <v>-596969</v>
      </c>
      <c r="V48" s="74">
        <f t="shared" si="6"/>
        <v>-184019</v>
      </c>
      <c r="W48" s="74">
        <f t="shared" si="6"/>
        <v>3606079</v>
      </c>
      <c r="X48" s="74">
        <f t="shared" si="6"/>
        <v>8239743</v>
      </c>
      <c r="Y48" s="74">
        <f t="shared" si="6"/>
        <v>-4633664</v>
      </c>
      <c r="Z48" s="75">
        <f>+IF(X48&lt;&gt;0,+(Y48/X48)*100,0)</f>
        <v>-56.23554035605237</v>
      </c>
      <c r="AA48" s="76">
        <f>SUM(AA46:AA47)</f>
        <v>10033760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4237388</v>
      </c>
      <c r="D5" s="6">
        <v>0</v>
      </c>
      <c r="E5" s="7">
        <v>4141323</v>
      </c>
      <c r="F5" s="8">
        <v>4141323</v>
      </c>
      <c r="G5" s="8">
        <v>4281382</v>
      </c>
      <c r="H5" s="8">
        <v>-114443</v>
      </c>
      <c r="I5" s="8">
        <v>0</v>
      </c>
      <c r="J5" s="8">
        <v>4166939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30773</v>
      </c>
      <c r="V5" s="8">
        <v>30773</v>
      </c>
      <c r="W5" s="8">
        <v>4197712</v>
      </c>
      <c r="X5" s="8">
        <v>4141323</v>
      </c>
      <c r="Y5" s="8">
        <v>56389</v>
      </c>
      <c r="Z5" s="2">
        <v>1.36</v>
      </c>
      <c r="AA5" s="6">
        <v>4141323</v>
      </c>
    </row>
    <row r="6" spans="1:27" ht="13.5">
      <c r="A6" s="23" t="s">
        <v>33</v>
      </c>
      <c r="B6" s="24"/>
      <c r="C6" s="6">
        <v>186851</v>
      </c>
      <c r="D6" s="6">
        <v>0</v>
      </c>
      <c r="E6" s="7">
        <v>190000</v>
      </c>
      <c r="F6" s="8">
        <v>190000</v>
      </c>
      <c r="G6" s="8">
        <v>16596</v>
      </c>
      <c r="H6" s="8">
        <v>16638</v>
      </c>
      <c r="I6" s="8">
        <v>13301</v>
      </c>
      <c r="J6" s="8">
        <v>46535</v>
      </c>
      <c r="K6" s="8">
        <v>29271</v>
      </c>
      <c r="L6" s="8">
        <v>25288</v>
      </c>
      <c r="M6" s="8">
        <v>23419</v>
      </c>
      <c r="N6" s="8">
        <v>77978</v>
      </c>
      <c r="O6" s="8">
        <v>18700</v>
      </c>
      <c r="P6" s="8">
        <v>17841</v>
      </c>
      <c r="Q6" s="8">
        <v>16317</v>
      </c>
      <c r="R6" s="8">
        <v>52858</v>
      </c>
      <c r="S6" s="8">
        <v>15099</v>
      </c>
      <c r="T6" s="8">
        <v>14647</v>
      </c>
      <c r="U6" s="8">
        <v>13486</v>
      </c>
      <c r="V6" s="8">
        <v>43232</v>
      </c>
      <c r="W6" s="8">
        <v>220603</v>
      </c>
      <c r="X6" s="8">
        <v>190000</v>
      </c>
      <c r="Y6" s="8">
        <v>30603</v>
      </c>
      <c r="Z6" s="2">
        <v>16.11</v>
      </c>
      <c r="AA6" s="6">
        <v>190000</v>
      </c>
    </row>
    <row r="7" spans="1:27" ht="13.5">
      <c r="A7" s="25" t="s">
        <v>34</v>
      </c>
      <c r="B7" s="24"/>
      <c r="C7" s="6">
        <v>7610609</v>
      </c>
      <c r="D7" s="6">
        <v>0</v>
      </c>
      <c r="E7" s="7">
        <v>7980926</v>
      </c>
      <c r="F7" s="8">
        <v>7980926</v>
      </c>
      <c r="G7" s="8">
        <v>653096</v>
      </c>
      <c r="H7" s="8">
        <v>704662</v>
      </c>
      <c r="I7" s="8">
        <v>649328</v>
      </c>
      <c r="J7" s="8">
        <v>2007086</v>
      </c>
      <c r="K7" s="8">
        <v>645453</v>
      </c>
      <c r="L7" s="8">
        <v>593178</v>
      </c>
      <c r="M7" s="8">
        <v>516317</v>
      </c>
      <c r="N7" s="8">
        <v>1754948</v>
      </c>
      <c r="O7" s="8">
        <v>747474</v>
      </c>
      <c r="P7" s="8">
        <v>586368</v>
      </c>
      <c r="Q7" s="8">
        <v>619612</v>
      </c>
      <c r="R7" s="8">
        <v>1953454</v>
      </c>
      <c r="S7" s="8">
        <v>624081</v>
      </c>
      <c r="T7" s="8">
        <v>538115</v>
      </c>
      <c r="U7" s="8">
        <v>740202</v>
      </c>
      <c r="V7" s="8">
        <v>1902398</v>
      </c>
      <c r="W7" s="8">
        <v>7617886</v>
      </c>
      <c r="X7" s="8">
        <v>7980926</v>
      </c>
      <c r="Y7" s="8">
        <v>-363040</v>
      </c>
      <c r="Z7" s="2">
        <v>-4.55</v>
      </c>
      <c r="AA7" s="6">
        <v>7980926</v>
      </c>
    </row>
    <row r="8" spans="1:27" ht="13.5">
      <c r="A8" s="25" t="s">
        <v>35</v>
      </c>
      <c r="B8" s="24"/>
      <c r="C8" s="6">
        <v>3872495</v>
      </c>
      <c r="D8" s="6">
        <v>0</v>
      </c>
      <c r="E8" s="7">
        <v>4137237</v>
      </c>
      <c r="F8" s="8">
        <v>4137237</v>
      </c>
      <c r="G8" s="8">
        <v>327329</v>
      </c>
      <c r="H8" s="8">
        <v>334458</v>
      </c>
      <c r="I8" s="8">
        <v>390656</v>
      </c>
      <c r="J8" s="8">
        <v>1052443</v>
      </c>
      <c r="K8" s="8">
        <v>347385</v>
      </c>
      <c r="L8" s="8">
        <v>345532</v>
      </c>
      <c r="M8" s="8">
        <v>334677</v>
      </c>
      <c r="N8" s="8">
        <v>1027594</v>
      </c>
      <c r="O8" s="8">
        <v>382974</v>
      </c>
      <c r="P8" s="8">
        <v>362140</v>
      </c>
      <c r="Q8" s="8">
        <v>418880</v>
      </c>
      <c r="R8" s="8">
        <v>1163994</v>
      </c>
      <c r="S8" s="8">
        <v>360527</v>
      </c>
      <c r="T8" s="8">
        <v>346796</v>
      </c>
      <c r="U8" s="8">
        <v>367636</v>
      </c>
      <c r="V8" s="8">
        <v>1074959</v>
      </c>
      <c r="W8" s="8">
        <v>4318990</v>
      </c>
      <c r="X8" s="8">
        <v>4137237</v>
      </c>
      <c r="Y8" s="8">
        <v>181753</v>
      </c>
      <c r="Z8" s="2">
        <v>4.39</v>
      </c>
      <c r="AA8" s="6">
        <v>4137237</v>
      </c>
    </row>
    <row r="9" spans="1:27" ht="13.5">
      <c r="A9" s="25" t="s">
        <v>36</v>
      </c>
      <c r="B9" s="24"/>
      <c r="C9" s="6">
        <v>2396121</v>
      </c>
      <c r="D9" s="6">
        <v>0</v>
      </c>
      <c r="E9" s="7">
        <v>2478859</v>
      </c>
      <c r="F9" s="8">
        <v>2478859</v>
      </c>
      <c r="G9" s="8">
        <v>206964</v>
      </c>
      <c r="H9" s="8">
        <v>218555</v>
      </c>
      <c r="I9" s="8">
        <v>217377</v>
      </c>
      <c r="J9" s="8">
        <v>642896</v>
      </c>
      <c r="K9" s="8">
        <v>211074</v>
      </c>
      <c r="L9" s="8">
        <v>218324</v>
      </c>
      <c r="M9" s="8">
        <v>216842</v>
      </c>
      <c r="N9" s="8">
        <v>646240</v>
      </c>
      <c r="O9" s="8">
        <v>212799</v>
      </c>
      <c r="P9" s="8">
        <v>215675</v>
      </c>
      <c r="Q9" s="8">
        <v>220462</v>
      </c>
      <c r="R9" s="8">
        <v>648936</v>
      </c>
      <c r="S9" s="8">
        <v>215222</v>
      </c>
      <c r="T9" s="8">
        <v>207384</v>
      </c>
      <c r="U9" s="8">
        <v>237768</v>
      </c>
      <c r="V9" s="8">
        <v>660374</v>
      </c>
      <c r="W9" s="8">
        <v>2598446</v>
      </c>
      <c r="X9" s="8">
        <v>2478859</v>
      </c>
      <c r="Y9" s="8">
        <v>119587</v>
      </c>
      <c r="Z9" s="2">
        <v>4.82</v>
      </c>
      <c r="AA9" s="6">
        <v>2478859</v>
      </c>
    </row>
    <row r="10" spans="1:27" ht="13.5">
      <c r="A10" s="25" t="s">
        <v>37</v>
      </c>
      <c r="B10" s="24"/>
      <c r="C10" s="6">
        <v>3119131</v>
      </c>
      <c r="D10" s="6">
        <v>0</v>
      </c>
      <c r="E10" s="7">
        <v>3421030</v>
      </c>
      <c r="F10" s="26">
        <v>3421030</v>
      </c>
      <c r="G10" s="26">
        <v>283564</v>
      </c>
      <c r="H10" s="26">
        <v>286416</v>
      </c>
      <c r="I10" s="26">
        <v>286258</v>
      </c>
      <c r="J10" s="26">
        <v>856238</v>
      </c>
      <c r="K10" s="26">
        <v>284157</v>
      </c>
      <c r="L10" s="26">
        <v>284364</v>
      </c>
      <c r="M10" s="26">
        <v>282334</v>
      </c>
      <c r="N10" s="26">
        <v>850855</v>
      </c>
      <c r="O10" s="26">
        <v>283144</v>
      </c>
      <c r="P10" s="26">
        <v>284218</v>
      </c>
      <c r="Q10" s="26">
        <v>284736</v>
      </c>
      <c r="R10" s="26">
        <v>852098</v>
      </c>
      <c r="S10" s="26">
        <v>283745</v>
      </c>
      <c r="T10" s="26">
        <v>285015</v>
      </c>
      <c r="U10" s="26">
        <v>286510</v>
      </c>
      <c r="V10" s="26">
        <v>855270</v>
      </c>
      <c r="W10" s="26">
        <v>3414461</v>
      </c>
      <c r="X10" s="26">
        <v>3421030</v>
      </c>
      <c r="Y10" s="26">
        <v>-6569</v>
      </c>
      <c r="Z10" s="27">
        <v>-0.19</v>
      </c>
      <c r="AA10" s="28">
        <v>3421030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513160</v>
      </c>
      <c r="D12" s="6">
        <v>0</v>
      </c>
      <c r="E12" s="7">
        <v>483118</v>
      </c>
      <c r="F12" s="8">
        <v>483118</v>
      </c>
      <c r="G12" s="8">
        <v>136640</v>
      </c>
      <c r="H12" s="8">
        <v>3782</v>
      </c>
      <c r="I12" s="8">
        <v>17133</v>
      </c>
      <c r="J12" s="8">
        <v>157555</v>
      </c>
      <c r="K12" s="8">
        <v>5142</v>
      </c>
      <c r="L12" s="8">
        <v>6002</v>
      </c>
      <c r="M12" s="8">
        <v>3522</v>
      </c>
      <c r="N12" s="8">
        <v>14666</v>
      </c>
      <c r="O12" s="8">
        <v>151043</v>
      </c>
      <c r="P12" s="8">
        <v>7492</v>
      </c>
      <c r="Q12" s="8">
        <v>28189</v>
      </c>
      <c r="R12" s="8">
        <v>186724</v>
      </c>
      <c r="S12" s="8">
        <v>4472</v>
      </c>
      <c r="T12" s="8">
        <v>3572</v>
      </c>
      <c r="U12" s="8">
        <v>22876</v>
      </c>
      <c r="V12" s="8">
        <v>30920</v>
      </c>
      <c r="W12" s="8">
        <v>389865</v>
      </c>
      <c r="X12" s="8">
        <v>483120</v>
      </c>
      <c r="Y12" s="8">
        <v>-93255</v>
      </c>
      <c r="Z12" s="2">
        <v>-19.3</v>
      </c>
      <c r="AA12" s="6">
        <v>483118</v>
      </c>
    </row>
    <row r="13" spans="1:27" ht="13.5">
      <c r="A13" s="23" t="s">
        <v>40</v>
      </c>
      <c r="B13" s="29"/>
      <c r="C13" s="6">
        <v>1335243</v>
      </c>
      <c r="D13" s="6">
        <v>0</v>
      </c>
      <c r="E13" s="7">
        <v>1297000</v>
      </c>
      <c r="F13" s="8">
        <v>1297000</v>
      </c>
      <c r="G13" s="8">
        <v>17099</v>
      </c>
      <c r="H13" s="8">
        <v>65400</v>
      </c>
      <c r="I13" s="8">
        <v>173520</v>
      </c>
      <c r="J13" s="8">
        <v>256019</v>
      </c>
      <c r="K13" s="8">
        <v>124369</v>
      </c>
      <c r="L13" s="8">
        <v>86118</v>
      </c>
      <c r="M13" s="8">
        <v>172379</v>
      </c>
      <c r="N13" s="8">
        <v>382866</v>
      </c>
      <c r="O13" s="8">
        <v>132282</v>
      </c>
      <c r="P13" s="8">
        <v>62753</v>
      </c>
      <c r="Q13" s="8">
        <v>63315</v>
      </c>
      <c r="R13" s="8">
        <v>258350</v>
      </c>
      <c r="S13" s="8">
        <v>252385</v>
      </c>
      <c r="T13" s="8">
        <v>65129</v>
      </c>
      <c r="U13" s="8">
        <v>378063</v>
      </c>
      <c r="V13" s="8">
        <v>695577</v>
      </c>
      <c r="W13" s="8">
        <v>1592812</v>
      </c>
      <c r="X13" s="8">
        <v>1297000</v>
      </c>
      <c r="Y13" s="8">
        <v>295812</v>
      </c>
      <c r="Z13" s="2">
        <v>22.81</v>
      </c>
      <c r="AA13" s="6">
        <v>1297000</v>
      </c>
    </row>
    <row r="14" spans="1:27" ht="13.5">
      <c r="A14" s="23" t="s">
        <v>41</v>
      </c>
      <c r="B14" s="29"/>
      <c r="C14" s="6">
        <v>2955</v>
      </c>
      <c r="D14" s="6">
        <v>0</v>
      </c>
      <c r="E14" s="7">
        <v>3300</v>
      </c>
      <c r="F14" s="8">
        <v>3300</v>
      </c>
      <c r="G14" s="8">
        <v>229</v>
      </c>
      <c r="H14" s="8">
        <v>226</v>
      </c>
      <c r="I14" s="8">
        <v>224</v>
      </c>
      <c r="J14" s="8">
        <v>679</v>
      </c>
      <c r="K14" s="8">
        <v>0</v>
      </c>
      <c r="L14" s="8">
        <v>440</v>
      </c>
      <c r="M14" s="8">
        <v>216</v>
      </c>
      <c r="N14" s="8">
        <v>656</v>
      </c>
      <c r="O14" s="8">
        <v>213</v>
      </c>
      <c r="P14" s="8">
        <v>210</v>
      </c>
      <c r="Q14" s="8">
        <v>208</v>
      </c>
      <c r="R14" s="8">
        <v>631</v>
      </c>
      <c r="S14" s="8">
        <v>205</v>
      </c>
      <c r="T14" s="8">
        <v>202</v>
      </c>
      <c r="U14" s="8">
        <v>199</v>
      </c>
      <c r="V14" s="8">
        <v>606</v>
      </c>
      <c r="W14" s="8">
        <v>2572</v>
      </c>
      <c r="X14" s="8">
        <v>3300</v>
      </c>
      <c r="Y14" s="8">
        <v>-728</v>
      </c>
      <c r="Z14" s="2">
        <v>-22.06</v>
      </c>
      <c r="AA14" s="6">
        <v>3300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5910</v>
      </c>
      <c r="D16" s="6">
        <v>0</v>
      </c>
      <c r="E16" s="7">
        <v>12230</v>
      </c>
      <c r="F16" s="8">
        <v>12230</v>
      </c>
      <c r="G16" s="8">
        <v>4</v>
      </c>
      <c r="H16" s="8">
        <v>452</v>
      </c>
      <c r="I16" s="8">
        <v>45</v>
      </c>
      <c r="J16" s="8">
        <v>501</v>
      </c>
      <c r="K16" s="8">
        <v>1110</v>
      </c>
      <c r="L16" s="8">
        <v>570</v>
      </c>
      <c r="M16" s="8">
        <v>200</v>
      </c>
      <c r="N16" s="8">
        <v>1880</v>
      </c>
      <c r="O16" s="8">
        <v>0</v>
      </c>
      <c r="P16" s="8">
        <v>843</v>
      </c>
      <c r="Q16" s="8">
        <v>96</v>
      </c>
      <c r="R16" s="8">
        <v>939</v>
      </c>
      <c r="S16" s="8">
        <v>418</v>
      </c>
      <c r="T16" s="8">
        <v>2126</v>
      </c>
      <c r="U16" s="8">
        <v>1016</v>
      </c>
      <c r="V16" s="8">
        <v>3560</v>
      </c>
      <c r="W16" s="8">
        <v>6880</v>
      </c>
      <c r="X16" s="8">
        <v>12230</v>
      </c>
      <c r="Y16" s="8">
        <v>-5350</v>
      </c>
      <c r="Z16" s="2">
        <v>-43.74</v>
      </c>
      <c r="AA16" s="6">
        <v>12230</v>
      </c>
    </row>
    <row r="17" spans="1:27" ht="13.5">
      <c r="A17" s="23" t="s">
        <v>44</v>
      </c>
      <c r="B17" s="29"/>
      <c r="C17" s="6">
        <v>8970</v>
      </c>
      <c r="D17" s="6">
        <v>0</v>
      </c>
      <c r="E17" s="7">
        <v>7420</v>
      </c>
      <c r="F17" s="8">
        <v>7420</v>
      </c>
      <c r="G17" s="8">
        <v>954</v>
      </c>
      <c r="H17" s="8">
        <v>954</v>
      </c>
      <c r="I17" s="8">
        <v>333</v>
      </c>
      <c r="J17" s="8">
        <v>2241</v>
      </c>
      <c r="K17" s="8">
        <v>414</v>
      </c>
      <c r="L17" s="8">
        <v>414</v>
      </c>
      <c r="M17" s="8">
        <v>318</v>
      </c>
      <c r="N17" s="8">
        <v>1146</v>
      </c>
      <c r="O17" s="8">
        <v>636</v>
      </c>
      <c r="P17" s="8">
        <v>954</v>
      </c>
      <c r="Q17" s="8">
        <v>984</v>
      </c>
      <c r="R17" s="8">
        <v>2574</v>
      </c>
      <c r="S17" s="8">
        <v>0</v>
      </c>
      <c r="T17" s="8">
        <v>0</v>
      </c>
      <c r="U17" s="8">
        <v>111</v>
      </c>
      <c r="V17" s="8">
        <v>111</v>
      </c>
      <c r="W17" s="8">
        <v>6072</v>
      </c>
      <c r="X17" s="8">
        <v>7420</v>
      </c>
      <c r="Y17" s="8">
        <v>-1348</v>
      </c>
      <c r="Z17" s="2">
        <v>-18.17</v>
      </c>
      <c r="AA17" s="6">
        <v>7420</v>
      </c>
    </row>
    <row r="18" spans="1:27" ht="13.5">
      <c r="A18" s="25" t="s">
        <v>45</v>
      </c>
      <c r="B18" s="24"/>
      <c r="C18" s="6">
        <v>136904</v>
      </c>
      <c r="D18" s="6">
        <v>0</v>
      </c>
      <c r="E18" s="7">
        <v>97000</v>
      </c>
      <c r="F18" s="8">
        <v>97000</v>
      </c>
      <c r="G18" s="8">
        <v>15805</v>
      </c>
      <c r="H18" s="8">
        <v>13614</v>
      </c>
      <c r="I18" s="8">
        <v>8240</v>
      </c>
      <c r="J18" s="8">
        <v>37659</v>
      </c>
      <c r="K18" s="8">
        <v>8305</v>
      </c>
      <c r="L18" s="8">
        <v>8945</v>
      </c>
      <c r="M18" s="8">
        <v>7552</v>
      </c>
      <c r="N18" s="8">
        <v>24802</v>
      </c>
      <c r="O18" s="8">
        <v>9508</v>
      </c>
      <c r="P18" s="8">
        <v>10989</v>
      </c>
      <c r="Q18" s="8">
        <v>16638</v>
      </c>
      <c r="R18" s="8">
        <v>37135</v>
      </c>
      <c r="S18" s="8">
        <v>7980</v>
      </c>
      <c r="T18" s="8">
        <v>7056</v>
      </c>
      <c r="U18" s="8">
        <v>32717</v>
      </c>
      <c r="V18" s="8">
        <v>47753</v>
      </c>
      <c r="W18" s="8">
        <v>147349</v>
      </c>
      <c r="X18" s="8">
        <v>96999</v>
      </c>
      <c r="Y18" s="8">
        <v>50350</v>
      </c>
      <c r="Z18" s="2">
        <v>51.91</v>
      </c>
      <c r="AA18" s="6">
        <v>97000</v>
      </c>
    </row>
    <row r="19" spans="1:27" ht="13.5">
      <c r="A19" s="23" t="s">
        <v>46</v>
      </c>
      <c r="B19" s="29"/>
      <c r="C19" s="6">
        <v>17905813</v>
      </c>
      <c r="D19" s="6">
        <v>0</v>
      </c>
      <c r="E19" s="7">
        <v>20489000</v>
      </c>
      <c r="F19" s="8">
        <v>20489000</v>
      </c>
      <c r="G19" s="8">
        <v>5976000</v>
      </c>
      <c r="H19" s="8">
        <v>0</v>
      </c>
      <c r="I19" s="8">
        <v>0</v>
      </c>
      <c r="J19" s="8">
        <v>5976000</v>
      </c>
      <c r="K19" s="8">
        <v>0</v>
      </c>
      <c r="L19" s="8">
        <v>0</v>
      </c>
      <c r="M19" s="8">
        <v>5031000</v>
      </c>
      <c r="N19" s="8">
        <v>5031000</v>
      </c>
      <c r="O19" s="8">
        <v>0</v>
      </c>
      <c r="P19" s="8">
        <v>0</v>
      </c>
      <c r="Q19" s="8">
        <v>4089000</v>
      </c>
      <c r="R19" s="8">
        <v>4089000</v>
      </c>
      <c r="S19" s="8">
        <v>0</v>
      </c>
      <c r="T19" s="8">
        <v>0</v>
      </c>
      <c r="U19" s="8">
        <v>4455846</v>
      </c>
      <c r="V19" s="8">
        <v>4455846</v>
      </c>
      <c r="W19" s="8">
        <v>19551846</v>
      </c>
      <c r="X19" s="8">
        <v>20489000</v>
      </c>
      <c r="Y19" s="8">
        <v>-937154</v>
      </c>
      <c r="Z19" s="2">
        <v>-4.57</v>
      </c>
      <c r="AA19" s="6">
        <v>20489000</v>
      </c>
    </row>
    <row r="20" spans="1:27" ht="13.5">
      <c r="A20" s="23" t="s">
        <v>47</v>
      </c>
      <c r="B20" s="29"/>
      <c r="C20" s="6">
        <v>1372948</v>
      </c>
      <c r="D20" s="6">
        <v>0</v>
      </c>
      <c r="E20" s="7">
        <v>7240558</v>
      </c>
      <c r="F20" s="26">
        <v>7240558</v>
      </c>
      <c r="G20" s="26">
        <v>2713</v>
      </c>
      <c r="H20" s="26">
        <v>316405</v>
      </c>
      <c r="I20" s="26">
        <v>146918</v>
      </c>
      <c r="J20" s="26">
        <v>466036</v>
      </c>
      <c r="K20" s="26">
        <v>37019</v>
      </c>
      <c r="L20" s="26">
        <v>51729</v>
      </c>
      <c r="M20" s="26">
        <v>34698</v>
      </c>
      <c r="N20" s="26">
        <v>123446</v>
      </c>
      <c r="O20" s="26">
        <v>17206</v>
      </c>
      <c r="P20" s="26">
        <v>2288</v>
      </c>
      <c r="Q20" s="26">
        <v>40385</v>
      </c>
      <c r="R20" s="26">
        <v>59879</v>
      </c>
      <c r="S20" s="26">
        <v>62563</v>
      </c>
      <c r="T20" s="26">
        <v>36042</v>
      </c>
      <c r="U20" s="26">
        <v>1565287</v>
      </c>
      <c r="V20" s="26">
        <v>1663892</v>
      </c>
      <c r="W20" s="26">
        <v>2313253</v>
      </c>
      <c r="X20" s="26">
        <v>7240556</v>
      </c>
      <c r="Y20" s="26">
        <v>-4927303</v>
      </c>
      <c r="Z20" s="27">
        <v>-68.05</v>
      </c>
      <c r="AA20" s="28">
        <v>7240558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19474</v>
      </c>
      <c r="P21" s="30">
        <v>0</v>
      </c>
      <c r="Q21" s="8">
        <v>0</v>
      </c>
      <c r="R21" s="8">
        <v>19474</v>
      </c>
      <c r="S21" s="8">
        <v>0</v>
      </c>
      <c r="T21" s="8">
        <v>0</v>
      </c>
      <c r="U21" s="8">
        <v>0</v>
      </c>
      <c r="V21" s="8">
        <v>0</v>
      </c>
      <c r="W21" s="30">
        <v>19474</v>
      </c>
      <c r="X21" s="8"/>
      <c r="Y21" s="8">
        <v>19474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42704498</v>
      </c>
      <c r="D22" s="33">
        <f>SUM(D5:D21)</f>
        <v>0</v>
      </c>
      <c r="E22" s="34">
        <f t="shared" si="0"/>
        <v>51979001</v>
      </c>
      <c r="F22" s="35">
        <f t="shared" si="0"/>
        <v>51979001</v>
      </c>
      <c r="G22" s="35">
        <f t="shared" si="0"/>
        <v>11918375</v>
      </c>
      <c r="H22" s="35">
        <f t="shared" si="0"/>
        <v>1847119</v>
      </c>
      <c r="I22" s="35">
        <f t="shared" si="0"/>
        <v>1903333</v>
      </c>
      <c r="J22" s="35">
        <f t="shared" si="0"/>
        <v>15668827</v>
      </c>
      <c r="K22" s="35">
        <f t="shared" si="0"/>
        <v>1693699</v>
      </c>
      <c r="L22" s="35">
        <f t="shared" si="0"/>
        <v>1620904</v>
      </c>
      <c r="M22" s="35">
        <f t="shared" si="0"/>
        <v>6623474</v>
      </c>
      <c r="N22" s="35">
        <f t="shared" si="0"/>
        <v>9938077</v>
      </c>
      <c r="O22" s="35">
        <f t="shared" si="0"/>
        <v>1975453</v>
      </c>
      <c r="P22" s="35">
        <f t="shared" si="0"/>
        <v>1551771</v>
      </c>
      <c r="Q22" s="35">
        <f t="shared" si="0"/>
        <v>5798822</v>
      </c>
      <c r="R22" s="35">
        <f t="shared" si="0"/>
        <v>9326046</v>
      </c>
      <c r="S22" s="35">
        <f t="shared" si="0"/>
        <v>1826697</v>
      </c>
      <c r="T22" s="35">
        <f t="shared" si="0"/>
        <v>1506084</v>
      </c>
      <c r="U22" s="35">
        <f t="shared" si="0"/>
        <v>8132490</v>
      </c>
      <c r="V22" s="35">
        <f t="shared" si="0"/>
        <v>11465271</v>
      </c>
      <c r="W22" s="35">
        <f t="shared" si="0"/>
        <v>46398221</v>
      </c>
      <c r="X22" s="35">
        <f t="shared" si="0"/>
        <v>51979000</v>
      </c>
      <c r="Y22" s="35">
        <f t="shared" si="0"/>
        <v>-5580779</v>
      </c>
      <c r="Z22" s="36">
        <f>+IF(X22&lt;&gt;0,+(Y22/X22)*100,0)</f>
        <v>-10.736603243617616</v>
      </c>
      <c r="AA22" s="33">
        <f>SUM(AA5:AA21)</f>
        <v>51979001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13236780</v>
      </c>
      <c r="D25" s="6">
        <v>0</v>
      </c>
      <c r="E25" s="7">
        <v>15378405</v>
      </c>
      <c r="F25" s="8">
        <v>15378405</v>
      </c>
      <c r="G25" s="8">
        <v>1101935</v>
      </c>
      <c r="H25" s="8">
        <v>1121149</v>
      </c>
      <c r="I25" s="8">
        <v>1096880</v>
      </c>
      <c r="J25" s="8">
        <v>3319964</v>
      </c>
      <c r="K25" s="8">
        <v>1138996</v>
      </c>
      <c r="L25" s="8">
        <v>1123802</v>
      </c>
      <c r="M25" s="8">
        <v>1305756</v>
      </c>
      <c r="N25" s="8">
        <v>3568554</v>
      </c>
      <c r="O25" s="8">
        <v>1194111</v>
      </c>
      <c r="P25" s="8">
        <v>1058578</v>
      </c>
      <c r="Q25" s="8">
        <v>1095159</v>
      </c>
      <c r="R25" s="8">
        <v>3347848</v>
      </c>
      <c r="S25" s="8">
        <v>1063080</v>
      </c>
      <c r="T25" s="8">
        <v>1165098</v>
      </c>
      <c r="U25" s="8">
        <v>3788423</v>
      </c>
      <c r="V25" s="8">
        <v>6016601</v>
      </c>
      <c r="W25" s="8">
        <v>16252967</v>
      </c>
      <c r="X25" s="8">
        <v>15378405</v>
      </c>
      <c r="Y25" s="8">
        <v>874562</v>
      </c>
      <c r="Z25" s="2">
        <v>5.69</v>
      </c>
      <c r="AA25" s="6">
        <v>15378405</v>
      </c>
    </row>
    <row r="26" spans="1:27" ht="13.5">
      <c r="A26" s="25" t="s">
        <v>52</v>
      </c>
      <c r="B26" s="24"/>
      <c r="C26" s="6">
        <v>1912960</v>
      </c>
      <c r="D26" s="6">
        <v>0</v>
      </c>
      <c r="E26" s="7">
        <v>2018982</v>
      </c>
      <c r="F26" s="8">
        <v>2018982</v>
      </c>
      <c r="G26" s="8">
        <v>148093</v>
      </c>
      <c r="H26" s="8">
        <v>148093</v>
      </c>
      <c r="I26" s="8">
        <v>157035</v>
      </c>
      <c r="J26" s="8">
        <v>453221</v>
      </c>
      <c r="K26" s="8">
        <v>156259</v>
      </c>
      <c r="L26" s="8">
        <v>165271</v>
      </c>
      <c r="M26" s="8">
        <v>165955</v>
      </c>
      <c r="N26" s="8">
        <v>487485</v>
      </c>
      <c r="O26" s="8">
        <v>159369</v>
      </c>
      <c r="P26" s="8">
        <v>157704</v>
      </c>
      <c r="Q26" s="8">
        <v>157790</v>
      </c>
      <c r="R26" s="8">
        <v>474863</v>
      </c>
      <c r="S26" s="8">
        <v>156106</v>
      </c>
      <c r="T26" s="8">
        <v>249412</v>
      </c>
      <c r="U26" s="8">
        <v>199023</v>
      </c>
      <c r="V26" s="8">
        <v>604541</v>
      </c>
      <c r="W26" s="8">
        <v>2020110</v>
      </c>
      <c r="X26" s="8">
        <v>2018982</v>
      </c>
      <c r="Y26" s="8">
        <v>1128</v>
      </c>
      <c r="Z26" s="2">
        <v>0.06</v>
      </c>
      <c r="AA26" s="6">
        <v>2018982</v>
      </c>
    </row>
    <row r="27" spans="1:27" ht="13.5">
      <c r="A27" s="25" t="s">
        <v>53</v>
      </c>
      <c r="B27" s="24"/>
      <c r="C27" s="6">
        <v>1449360</v>
      </c>
      <c r="D27" s="6">
        <v>0</v>
      </c>
      <c r="E27" s="7">
        <v>2339502</v>
      </c>
      <c r="F27" s="8">
        <v>2339502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2339502</v>
      </c>
      <c r="Y27" s="8">
        <v>-2339502</v>
      </c>
      <c r="Z27" s="2">
        <v>-100</v>
      </c>
      <c r="AA27" s="6">
        <v>2339502</v>
      </c>
    </row>
    <row r="28" spans="1:27" ht="13.5">
      <c r="A28" s="25" t="s">
        <v>54</v>
      </c>
      <c r="B28" s="24"/>
      <c r="C28" s="6">
        <v>2734043</v>
      </c>
      <c r="D28" s="6">
        <v>0</v>
      </c>
      <c r="E28" s="7">
        <v>3671152</v>
      </c>
      <c r="F28" s="8">
        <v>3671152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2830534</v>
      </c>
      <c r="V28" s="8">
        <v>2830534</v>
      </c>
      <c r="W28" s="8">
        <v>2830534</v>
      </c>
      <c r="X28" s="8">
        <v>3671152</v>
      </c>
      <c r="Y28" s="8">
        <v>-840618</v>
      </c>
      <c r="Z28" s="2">
        <v>-22.9</v>
      </c>
      <c r="AA28" s="6">
        <v>3671152</v>
      </c>
    </row>
    <row r="29" spans="1:27" ht="13.5">
      <c r="A29" s="25" t="s">
        <v>55</v>
      </c>
      <c r="B29" s="24"/>
      <c r="C29" s="6">
        <v>811725</v>
      </c>
      <c r="D29" s="6">
        <v>0</v>
      </c>
      <c r="E29" s="7">
        <v>531013</v>
      </c>
      <c r="F29" s="8">
        <v>531013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728386</v>
      </c>
      <c r="V29" s="8">
        <v>728386</v>
      </c>
      <c r="W29" s="8">
        <v>728386</v>
      </c>
      <c r="X29" s="8">
        <v>531013</v>
      </c>
      <c r="Y29" s="8">
        <v>197373</v>
      </c>
      <c r="Z29" s="2">
        <v>37.17</v>
      </c>
      <c r="AA29" s="6">
        <v>531013</v>
      </c>
    </row>
    <row r="30" spans="1:27" ht="13.5">
      <c r="A30" s="25" t="s">
        <v>56</v>
      </c>
      <c r="B30" s="24"/>
      <c r="C30" s="6">
        <v>7904574</v>
      </c>
      <c r="D30" s="6">
        <v>0</v>
      </c>
      <c r="E30" s="7">
        <v>8543845</v>
      </c>
      <c r="F30" s="8">
        <v>8543845</v>
      </c>
      <c r="G30" s="8">
        <v>644553</v>
      </c>
      <c r="H30" s="8">
        <v>976151</v>
      </c>
      <c r="I30" s="8">
        <v>821610</v>
      </c>
      <c r="J30" s="8">
        <v>2442314</v>
      </c>
      <c r="K30" s="8">
        <v>589260</v>
      </c>
      <c r="L30" s="8">
        <v>637798</v>
      </c>
      <c r="M30" s="8">
        <v>618576</v>
      </c>
      <c r="N30" s="8">
        <v>1845634</v>
      </c>
      <c r="O30" s="8">
        <v>635705</v>
      </c>
      <c r="P30" s="8">
        <v>616324</v>
      </c>
      <c r="Q30" s="8">
        <v>577194</v>
      </c>
      <c r="R30" s="8">
        <v>1829223</v>
      </c>
      <c r="S30" s="8">
        <v>636936</v>
      </c>
      <c r="T30" s="8">
        <v>565122</v>
      </c>
      <c r="U30" s="8">
        <v>1213496</v>
      </c>
      <c r="V30" s="8">
        <v>2415554</v>
      </c>
      <c r="W30" s="8">
        <v>8532725</v>
      </c>
      <c r="X30" s="8">
        <v>8543845</v>
      </c>
      <c r="Y30" s="8">
        <v>-11120</v>
      </c>
      <c r="Z30" s="2">
        <v>-0.13</v>
      </c>
      <c r="AA30" s="6">
        <v>8543845</v>
      </c>
    </row>
    <row r="31" spans="1:27" ht="13.5">
      <c r="A31" s="25" t="s">
        <v>57</v>
      </c>
      <c r="B31" s="24"/>
      <c r="C31" s="6">
        <v>494609</v>
      </c>
      <c r="D31" s="6">
        <v>0</v>
      </c>
      <c r="E31" s="7">
        <v>431200</v>
      </c>
      <c r="F31" s="8">
        <v>431200</v>
      </c>
      <c r="G31" s="8">
        <v>9916</v>
      </c>
      <c r="H31" s="8">
        <v>41181</v>
      </c>
      <c r="I31" s="8">
        <v>38347</v>
      </c>
      <c r="J31" s="8">
        <v>89444</v>
      </c>
      <c r="K31" s="8">
        <v>71594</v>
      </c>
      <c r="L31" s="8">
        <v>37595</v>
      </c>
      <c r="M31" s="8">
        <v>52424</v>
      </c>
      <c r="N31" s="8">
        <v>161613</v>
      </c>
      <c r="O31" s="8">
        <v>24535</v>
      </c>
      <c r="P31" s="8">
        <v>50837</v>
      </c>
      <c r="Q31" s="8">
        <v>67448</v>
      </c>
      <c r="R31" s="8">
        <v>142820</v>
      </c>
      <c r="S31" s="8">
        <v>179517</v>
      </c>
      <c r="T31" s="8">
        <v>36583</v>
      </c>
      <c r="U31" s="8">
        <v>219225</v>
      </c>
      <c r="V31" s="8">
        <v>435325</v>
      </c>
      <c r="W31" s="8">
        <v>829202</v>
      </c>
      <c r="X31" s="8">
        <v>431200</v>
      </c>
      <c r="Y31" s="8">
        <v>398002</v>
      </c>
      <c r="Z31" s="2">
        <v>92.3</v>
      </c>
      <c r="AA31" s="6">
        <v>431200</v>
      </c>
    </row>
    <row r="32" spans="1:27" ht="13.5">
      <c r="A32" s="25" t="s">
        <v>58</v>
      </c>
      <c r="B32" s="24"/>
      <c r="C32" s="6">
        <v>220170</v>
      </c>
      <c r="D32" s="6">
        <v>0</v>
      </c>
      <c r="E32" s="7">
        <v>541400</v>
      </c>
      <c r="F32" s="8">
        <v>541400</v>
      </c>
      <c r="G32" s="8">
        <v>13363</v>
      </c>
      <c r="H32" s="8">
        <v>7163</v>
      </c>
      <c r="I32" s="8">
        <v>3992</v>
      </c>
      <c r="J32" s="8">
        <v>24518</v>
      </c>
      <c r="K32" s="8">
        <v>0</v>
      </c>
      <c r="L32" s="8">
        <v>4081</v>
      </c>
      <c r="M32" s="8">
        <v>19947</v>
      </c>
      <c r="N32" s="8">
        <v>24028</v>
      </c>
      <c r="O32" s="8">
        <v>37663</v>
      </c>
      <c r="P32" s="8">
        <v>68659</v>
      </c>
      <c r="Q32" s="8">
        <v>125367</v>
      </c>
      <c r="R32" s="8">
        <v>231689</v>
      </c>
      <c r="S32" s="8">
        <v>51785</v>
      </c>
      <c r="T32" s="8">
        <v>96026</v>
      </c>
      <c r="U32" s="8">
        <v>1179246</v>
      </c>
      <c r="V32" s="8">
        <v>1327057</v>
      </c>
      <c r="W32" s="8">
        <v>1607292</v>
      </c>
      <c r="X32" s="8">
        <v>541400</v>
      </c>
      <c r="Y32" s="8">
        <v>1065892</v>
      </c>
      <c r="Z32" s="2">
        <v>196.88</v>
      </c>
      <c r="AA32" s="6">
        <v>541400</v>
      </c>
    </row>
    <row r="33" spans="1:27" ht="13.5">
      <c r="A33" s="25" t="s">
        <v>59</v>
      </c>
      <c r="B33" s="24"/>
      <c r="C33" s="6">
        <v>7536185</v>
      </c>
      <c r="D33" s="6">
        <v>0</v>
      </c>
      <c r="E33" s="7">
        <v>8302311</v>
      </c>
      <c r="F33" s="8">
        <v>8302311</v>
      </c>
      <c r="G33" s="8">
        <v>3711438</v>
      </c>
      <c r="H33" s="8">
        <v>0</v>
      </c>
      <c r="I33" s="8">
        <v>0</v>
      </c>
      <c r="J33" s="8">
        <v>3711438</v>
      </c>
      <c r="K33" s="8">
        <v>0</v>
      </c>
      <c r="L33" s="8">
        <v>0</v>
      </c>
      <c r="M33" s="8">
        <v>2766438</v>
      </c>
      <c r="N33" s="8">
        <v>2766438</v>
      </c>
      <c r="O33" s="8">
        <v>0</v>
      </c>
      <c r="P33" s="8">
        <v>0</v>
      </c>
      <c r="Q33" s="8">
        <v>1824435</v>
      </c>
      <c r="R33" s="8">
        <v>1824435</v>
      </c>
      <c r="S33" s="8">
        <v>0</v>
      </c>
      <c r="T33" s="8">
        <v>0</v>
      </c>
      <c r="U33" s="8">
        <v>-283864</v>
      </c>
      <c r="V33" s="8">
        <v>-283864</v>
      </c>
      <c r="W33" s="8">
        <v>8018447</v>
      </c>
      <c r="X33" s="8">
        <v>8302312</v>
      </c>
      <c r="Y33" s="8">
        <v>-283865</v>
      </c>
      <c r="Z33" s="2">
        <v>-3.42</v>
      </c>
      <c r="AA33" s="6">
        <v>8302311</v>
      </c>
    </row>
    <row r="34" spans="1:27" ht="13.5">
      <c r="A34" s="25" t="s">
        <v>60</v>
      </c>
      <c r="B34" s="24"/>
      <c r="C34" s="6">
        <v>10902003</v>
      </c>
      <c r="D34" s="6">
        <v>0</v>
      </c>
      <c r="E34" s="7">
        <v>12019191</v>
      </c>
      <c r="F34" s="8">
        <v>12019191</v>
      </c>
      <c r="G34" s="8">
        <v>693308</v>
      </c>
      <c r="H34" s="8">
        <v>414240</v>
      </c>
      <c r="I34" s="8">
        <v>736679</v>
      </c>
      <c r="J34" s="8">
        <v>1844227</v>
      </c>
      <c r="K34" s="8">
        <v>1046103</v>
      </c>
      <c r="L34" s="8">
        <v>980161</v>
      </c>
      <c r="M34" s="8">
        <v>729972</v>
      </c>
      <c r="N34" s="8">
        <v>2756236</v>
      </c>
      <c r="O34" s="8">
        <v>296361</v>
      </c>
      <c r="P34" s="8">
        <v>251079</v>
      </c>
      <c r="Q34" s="8">
        <v>256689</v>
      </c>
      <c r="R34" s="8">
        <v>804129</v>
      </c>
      <c r="S34" s="8">
        <v>362771</v>
      </c>
      <c r="T34" s="8">
        <v>210687</v>
      </c>
      <c r="U34" s="8">
        <v>1955470</v>
      </c>
      <c r="V34" s="8">
        <v>2528928</v>
      </c>
      <c r="W34" s="8">
        <v>7933520</v>
      </c>
      <c r="X34" s="8">
        <v>13759191</v>
      </c>
      <c r="Y34" s="8">
        <v>-5825671</v>
      </c>
      <c r="Z34" s="2">
        <v>-42.34</v>
      </c>
      <c r="AA34" s="6">
        <v>12019191</v>
      </c>
    </row>
    <row r="35" spans="1:27" ht="13.5">
      <c r="A35" s="23" t="s">
        <v>61</v>
      </c>
      <c r="B35" s="29"/>
      <c r="C35" s="6">
        <v>11885</v>
      </c>
      <c r="D35" s="6">
        <v>0</v>
      </c>
      <c r="E35" s="7">
        <v>2000</v>
      </c>
      <c r="F35" s="8">
        <v>2000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38236</v>
      </c>
      <c r="V35" s="8">
        <v>38236</v>
      </c>
      <c r="W35" s="8">
        <v>38236</v>
      </c>
      <c r="X35" s="8">
        <v>2000</v>
      </c>
      <c r="Y35" s="8">
        <v>36236</v>
      </c>
      <c r="Z35" s="2">
        <v>1811.8</v>
      </c>
      <c r="AA35" s="6">
        <v>2000</v>
      </c>
    </row>
    <row r="36" spans="1:27" ht="12.75">
      <c r="A36" s="40" t="s">
        <v>62</v>
      </c>
      <c r="B36" s="32"/>
      <c r="C36" s="33">
        <f aca="true" t="shared" si="1" ref="C36:Y36">SUM(C25:C35)</f>
        <v>47214294</v>
      </c>
      <c r="D36" s="33">
        <f>SUM(D25:D35)</f>
        <v>0</v>
      </c>
      <c r="E36" s="34">
        <f t="shared" si="1"/>
        <v>53779001</v>
      </c>
      <c r="F36" s="35">
        <f t="shared" si="1"/>
        <v>53779001</v>
      </c>
      <c r="G36" s="35">
        <f t="shared" si="1"/>
        <v>6322606</v>
      </c>
      <c r="H36" s="35">
        <f t="shared" si="1"/>
        <v>2707977</v>
      </c>
      <c r="I36" s="35">
        <f t="shared" si="1"/>
        <v>2854543</v>
      </c>
      <c r="J36" s="35">
        <f t="shared" si="1"/>
        <v>11885126</v>
      </c>
      <c r="K36" s="35">
        <f t="shared" si="1"/>
        <v>3002212</v>
      </c>
      <c r="L36" s="35">
        <f t="shared" si="1"/>
        <v>2948708</v>
      </c>
      <c r="M36" s="35">
        <f t="shared" si="1"/>
        <v>5659068</v>
      </c>
      <c r="N36" s="35">
        <f t="shared" si="1"/>
        <v>11609988</v>
      </c>
      <c r="O36" s="35">
        <f t="shared" si="1"/>
        <v>2347744</v>
      </c>
      <c r="P36" s="35">
        <f t="shared" si="1"/>
        <v>2203181</v>
      </c>
      <c r="Q36" s="35">
        <f t="shared" si="1"/>
        <v>4104082</v>
      </c>
      <c r="R36" s="35">
        <f t="shared" si="1"/>
        <v>8655007</v>
      </c>
      <c r="S36" s="35">
        <f t="shared" si="1"/>
        <v>2450195</v>
      </c>
      <c r="T36" s="35">
        <f t="shared" si="1"/>
        <v>2322928</v>
      </c>
      <c r="U36" s="35">
        <f t="shared" si="1"/>
        <v>11868175</v>
      </c>
      <c r="V36" s="35">
        <f t="shared" si="1"/>
        <v>16641298</v>
      </c>
      <c r="W36" s="35">
        <f t="shared" si="1"/>
        <v>48791419</v>
      </c>
      <c r="X36" s="35">
        <f t="shared" si="1"/>
        <v>55519002</v>
      </c>
      <c r="Y36" s="35">
        <f t="shared" si="1"/>
        <v>-6727583</v>
      </c>
      <c r="Z36" s="36">
        <f>+IF(X36&lt;&gt;0,+(Y36/X36)*100,0)</f>
        <v>-12.117622359278</v>
      </c>
      <c r="AA36" s="33">
        <f>SUM(AA25:AA35)</f>
        <v>53779001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-4509796</v>
      </c>
      <c r="D38" s="46">
        <f>+D22-D36</f>
        <v>0</v>
      </c>
      <c r="E38" s="47">
        <f t="shared" si="2"/>
        <v>-1800000</v>
      </c>
      <c r="F38" s="48">
        <f t="shared" si="2"/>
        <v>-1800000</v>
      </c>
      <c r="G38" s="48">
        <f t="shared" si="2"/>
        <v>5595769</v>
      </c>
      <c r="H38" s="48">
        <f t="shared" si="2"/>
        <v>-860858</v>
      </c>
      <c r="I38" s="48">
        <f t="shared" si="2"/>
        <v>-951210</v>
      </c>
      <c r="J38" s="48">
        <f t="shared" si="2"/>
        <v>3783701</v>
      </c>
      <c r="K38" s="48">
        <f t="shared" si="2"/>
        <v>-1308513</v>
      </c>
      <c r="L38" s="48">
        <f t="shared" si="2"/>
        <v>-1327804</v>
      </c>
      <c r="M38" s="48">
        <f t="shared" si="2"/>
        <v>964406</v>
      </c>
      <c r="N38" s="48">
        <f t="shared" si="2"/>
        <v>-1671911</v>
      </c>
      <c r="O38" s="48">
        <f t="shared" si="2"/>
        <v>-372291</v>
      </c>
      <c r="P38" s="48">
        <f t="shared" si="2"/>
        <v>-651410</v>
      </c>
      <c r="Q38" s="48">
        <f t="shared" si="2"/>
        <v>1694740</v>
      </c>
      <c r="R38" s="48">
        <f t="shared" si="2"/>
        <v>671039</v>
      </c>
      <c r="S38" s="48">
        <f t="shared" si="2"/>
        <v>-623498</v>
      </c>
      <c r="T38" s="48">
        <f t="shared" si="2"/>
        <v>-816844</v>
      </c>
      <c r="U38" s="48">
        <f t="shared" si="2"/>
        <v>-3735685</v>
      </c>
      <c r="V38" s="48">
        <f t="shared" si="2"/>
        <v>-5176027</v>
      </c>
      <c r="W38" s="48">
        <f t="shared" si="2"/>
        <v>-2393198</v>
      </c>
      <c r="X38" s="48">
        <f>IF(F22=F36,0,X22-X36)</f>
        <v>-3540002</v>
      </c>
      <c r="Y38" s="48">
        <f t="shared" si="2"/>
        <v>1146804</v>
      </c>
      <c r="Z38" s="49">
        <f>+IF(X38&lt;&gt;0,+(Y38/X38)*100,0)</f>
        <v>-32.39557491775428</v>
      </c>
      <c r="AA38" s="46">
        <f>+AA22-AA36</f>
        <v>-1800000</v>
      </c>
    </row>
    <row r="39" spans="1:27" ht="13.5">
      <c r="A39" s="23" t="s">
        <v>64</v>
      </c>
      <c r="B39" s="29"/>
      <c r="C39" s="6">
        <v>7357500</v>
      </c>
      <c r="D39" s="6">
        <v>0</v>
      </c>
      <c r="E39" s="7">
        <v>19848000</v>
      </c>
      <c r="F39" s="8">
        <v>19848000</v>
      </c>
      <c r="G39" s="8">
        <v>0</v>
      </c>
      <c r="H39" s="8">
        <v>0</v>
      </c>
      <c r="I39" s="8">
        <v>3301885</v>
      </c>
      <c r="J39" s="8">
        <v>3301885</v>
      </c>
      <c r="K39" s="8">
        <v>0</v>
      </c>
      <c r="L39" s="8">
        <v>0</v>
      </c>
      <c r="M39" s="8">
        <v>690171</v>
      </c>
      <c r="N39" s="8">
        <v>690171</v>
      </c>
      <c r="O39" s="8">
        <v>0</v>
      </c>
      <c r="P39" s="8">
        <v>20153</v>
      </c>
      <c r="Q39" s="8">
        <v>261415</v>
      </c>
      <c r="R39" s="8">
        <v>281568</v>
      </c>
      <c r="S39" s="8">
        <v>0</v>
      </c>
      <c r="T39" s="8">
        <v>0</v>
      </c>
      <c r="U39" s="8">
        <v>5752551</v>
      </c>
      <c r="V39" s="8">
        <v>5752551</v>
      </c>
      <c r="W39" s="8">
        <v>10026175</v>
      </c>
      <c r="X39" s="8">
        <v>19848000</v>
      </c>
      <c r="Y39" s="8">
        <v>-9821825</v>
      </c>
      <c r="Z39" s="2">
        <v>-49.49</v>
      </c>
      <c r="AA39" s="6">
        <v>19848000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2847704</v>
      </c>
      <c r="D42" s="55">
        <f>SUM(D38:D41)</f>
        <v>0</v>
      </c>
      <c r="E42" s="56">
        <f t="shared" si="3"/>
        <v>18048000</v>
      </c>
      <c r="F42" s="57">
        <f t="shared" si="3"/>
        <v>18048000</v>
      </c>
      <c r="G42" s="57">
        <f t="shared" si="3"/>
        <v>5595769</v>
      </c>
      <c r="H42" s="57">
        <f t="shared" si="3"/>
        <v>-860858</v>
      </c>
      <c r="I42" s="57">
        <f t="shared" si="3"/>
        <v>2350675</v>
      </c>
      <c r="J42" s="57">
        <f t="shared" si="3"/>
        <v>7085586</v>
      </c>
      <c r="K42" s="57">
        <f t="shared" si="3"/>
        <v>-1308513</v>
      </c>
      <c r="L42" s="57">
        <f t="shared" si="3"/>
        <v>-1327804</v>
      </c>
      <c r="M42" s="57">
        <f t="shared" si="3"/>
        <v>1654577</v>
      </c>
      <c r="N42" s="57">
        <f t="shared" si="3"/>
        <v>-981740</v>
      </c>
      <c r="O42" s="57">
        <f t="shared" si="3"/>
        <v>-372291</v>
      </c>
      <c r="P42" s="57">
        <f t="shared" si="3"/>
        <v>-631257</v>
      </c>
      <c r="Q42" s="57">
        <f t="shared" si="3"/>
        <v>1956155</v>
      </c>
      <c r="R42" s="57">
        <f t="shared" si="3"/>
        <v>952607</v>
      </c>
      <c r="S42" s="57">
        <f t="shared" si="3"/>
        <v>-623498</v>
      </c>
      <c r="T42" s="57">
        <f t="shared" si="3"/>
        <v>-816844</v>
      </c>
      <c r="U42" s="57">
        <f t="shared" si="3"/>
        <v>2016866</v>
      </c>
      <c r="V42" s="57">
        <f t="shared" si="3"/>
        <v>576524</v>
      </c>
      <c r="W42" s="57">
        <f t="shared" si="3"/>
        <v>7632977</v>
      </c>
      <c r="X42" s="57">
        <f t="shared" si="3"/>
        <v>16307998</v>
      </c>
      <c r="Y42" s="57">
        <f t="shared" si="3"/>
        <v>-8675021</v>
      </c>
      <c r="Z42" s="58">
        <f>+IF(X42&lt;&gt;0,+(Y42/X42)*100,0)</f>
        <v>-53.19488633736648</v>
      </c>
      <c r="AA42" s="55">
        <f>SUM(AA38:AA41)</f>
        <v>18048000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2847704</v>
      </c>
      <c r="D44" s="63">
        <f>+D42-D43</f>
        <v>0</v>
      </c>
      <c r="E44" s="64">
        <f t="shared" si="4"/>
        <v>18048000</v>
      </c>
      <c r="F44" s="65">
        <f t="shared" si="4"/>
        <v>18048000</v>
      </c>
      <c r="G44" s="65">
        <f t="shared" si="4"/>
        <v>5595769</v>
      </c>
      <c r="H44" s="65">
        <f t="shared" si="4"/>
        <v>-860858</v>
      </c>
      <c r="I44" s="65">
        <f t="shared" si="4"/>
        <v>2350675</v>
      </c>
      <c r="J44" s="65">
        <f t="shared" si="4"/>
        <v>7085586</v>
      </c>
      <c r="K44" s="65">
        <f t="shared" si="4"/>
        <v>-1308513</v>
      </c>
      <c r="L44" s="65">
        <f t="shared" si="4"/>
        <v>-1327804</v>
      </c>
      <c r="M44" s="65">
        <f t="shared" si="4"/>
        <v>1654577</v>
      </c>
      <c r="N44" s="65">
        <f t="shared" si="4"/>
        <v>-981740</v>
      </c>
      <c r="O44" s="65">
        <f t="shared" si="4"/>
        <v>-372291</v>
      </c>
      <c r="P44" s="65">
        <f t="shared" si="4"/>
        <v>-631257</v>
      </c>
      <c r="Q44" s="65">
        <f t="shared" si="4"/>
        <v>1956155</v>
      </c>
      <c r="R44" s="65">
        <f t="shared" si="4"/>
        <v>952607</v>
      </c>
      <c r="S44" s="65">
        <f t="shared" si="4"/>
        <v>-623498</v>
      </c>
      <c r="T44" s="65">
        <f t="shared" si="4"/>
        <v>-816844</v>
      </c>
      <c r="U44" s="65">
        <f t="shared" si="4"/>
        <v>2016866</v>
      </c>
      <c r="V44" s="65">
        <f t="shared" si="4"/>
        <v>576524</v>
      </c>
      <c r="W44" s="65">
        <f t="shared" si="4"/>
        <v>7632977</v>
      </c>
      <c r="X44" s="65">
        <f t="shared" si="4"/>
        <v>16307998</v>
      </c>
      <c r="Y44" s="65">
        <f t="shared" si="4"/>
        <v>-8675021</v>
      </c>
      <c r="Z44" s="66">
        <f>+IF(X44&lt;&gt;0,+(Y44/X44)*100,0)</f>
        <v>-53.19488633736648</v>
      </c>
      <c r="AA44" s="63">
        <f>+AA42-AA43</f>
        <v>18048000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2847704</v>
      </c>
      <c r="D46" s="55">
        <f>SUM(D44:D45)</f>
        <v>0</v>
      </c>
      <c r="E46" s="56">
        <f t="shared" si="5"/>
        <v>18048000</v>
      </c>
      <c r="F46" s="57">
        <f t="shared" si="5"/>
        <v>18048000</v>
      </c>
      <c r="G46" s="57">
        <f t="shared" si="5"/>
        <v>5595769</v>
      </c>
      <c r="H46" s="57">
        <f t="shared" si="5"/>
        <v>-860858</v>
      </c>
      <c r="I46" s="57">
        <f t="shared" si="5"/>
        <v>2350675</v>
      </c>
      <c r="J46" s="57">
        <f t="shared" si="5"/>
        <v>7085586</v>
      </c>
      <c r="K46" s="57">
        <f t="shared" si="5"/>
        <v>-1308513</v>
      </c>
      <c r="L46" s="57">
        <f t="shared" si="5"/>
        <v>-1327804</v>
      </c>
      <c r="M46" s="57">
        <f t="shared" si="5"/>
        <v>1654577</v>
      </c>
      <c r="N46" s="57">
        <f t="shared" si="5"/>
        <v>-981740</v>
      </c>
      <c r="O46" s="57">
        <f t="shared" si="5"/>
        <v>-372291</v>
      </c>
      <c r="P46" s="57">
        <f t="shared" si="5"/>
        <v>-631257</v>
      </c>
      <c r="Q46" s="57">
        <f t="shared" si="5"/>
        <v>1956155</v>
      </c>
      <c r="R46" s="57">
        <f t="shared" si="5"/>
        <v>952607</v>
      </c>
      <c r="S46" s="57">
        <f t="shared" si="5"/>
        <v>-623498</v>
      </c>
      <c r="T46" s="57">
        <f t="shared" si="5"/>
        <v>-816844</v>
      </c>
      <c r="U46" s="57">
        <f t="shared" si="5"/>
        <v>2016866</v>
      </c>
      <c r="V46" s="57">
        <f t="shared" si="5"/>
        <v>576524</v>
      </c>
      <c r="W46" s="57">
        <f t="shared" si="5"/>
        <v>7632977</v>
      </c>
      <c r="X46" s="57">
        <f t="shared" si="5"/>
        <v>16307998</v>
      </c>
      <c r="Y46" s="57">
        <f t="shared" si="5"/>
        <v>-8675021</v>
      </c>
      <c r="Z46" s="58">
        <f>+IF(X46&lt;&gt;0,+(Y46/X46)*100,0)</f>
        <v>-53.19488633736648</v>
      </c>
      <c r="AA46" s="55">
        <f>SUM(AA44:AA45)</f>
        <v>18048000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2847704</v>
      </c>
      <c r="D48" s="71">
        <f>SUM(D46:D47)</f>
        <v>0</v>
      </c>
      <c r="E48" s="72">
        <f t="shared" si="6"/>
        <v>18048000</v>
      </c>
      <c r="F48" s="73">
        <f t="shared" si="6"/>
        <v>18048000</v>
      </c>
      <c r="G48" s="73">
        <f t="shared" si="6"/>
        <v>5595769</v>
      </c>
      <c r="H48" s="74">
        <f t="shared" si="6"/>
        <v>-860858</v>
      </c>
      <c r="I48" s="74">
        <f t="shared" si="6"/>
        <v>2350675</v>
      </c>
      <c r="J48" s="74">
        <f t="shared" si="6"/>
        <v>7085586</v>
      </c>
      <c r="K48" s="74">
        <f t="shared" si="6"/>
        <v>-1308513</v>
      </c>
      <c r="L48" s="74">
        <f t="shared" si="6"/>
        <v>-1327804</v>
      </c>
      <c r="M48" s="73">
        <f t="shared" si="6"/>
        <v>1654577</v>
      </c>
      <c r="N48" s="73">
        <f t="shared" si="6"/>
        <v>-981740</v>
      </c>
      <c r="O48" s="74">
        <f t="shared" si="6"/>
        <v>-372291</v>
      </c>
      <c r="P48" s="74">
        <f t="shared" si="6"/>
        <v>-631257</v>
      </c>
      <c r="Q48" s="74">
        <f t="shared" si="6"/>
        <v>1956155</v>
      </c>
      <c r="R48" s="74">
        <f t="shared" si="6"/>
        <v>952607</v>
      </c>
      <c r="S48" s="74">
        <f t="shared" si="6"/>
        <v>-623498</v>
      </c>
      <c r="T48" s="73">
        <f t="shared" si="6"/>
        <v>-816844</v>
      </c>
      <c r="U48" s="73">
        <f t="shared" si="6"/>
        <v>2016866</v>
      </c>
      <c r="V48" s="74">
        <f t="shared" si="6"/>
        <v>576524</v>
      </c>
      <c r="W48" s="74">
        <f t="shared" si="6"/>
        <v>7632977</v>
      </c>
      <c r="X48" s="74">
        <f t="shared" si="6"/>
        <v>16307998</v>
      </c>
      <c r="Y48" s="74">
        <f t="shared" si="6"/>
        <v>-8675021</v>
      </c>
      <c r="Z48" s="75">
        <f>+IF(X48&lt;&gt;0,+(Y48/X48)*100,0)</f>
        <v>-53.19488633736648</v>
      </c>
      <c r="AA48" s="76">
        <f>SUM(AA46:AA47)</f>
        <v>18048000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4499439</v>
      </c>
      <c r="D5" s="6">
        <v>0</v>
      </c>
      <c r="E5" s="7">
        <v>4861787</v>
      </c>
      <c r="F5" s="8">
        <v>4861787</v>
      </c>
      <c r="G5" s="8">
        <v>5199391</v>
      </c>
      <c r="H5" s="8">
        <v>450512</v>
      </c>
      <c r="I5" s="8">
        <v>6952</v>
      </c>
      <c r="J5" s="8">
        <v>5656855</v>
      </c>
      <c r="K5" s="8">
        <v>-9736</v>
      </c>
      <c r="L5" s="8">
        <v>11234</v>
      </c>
      <c r="M5" s="8">
        <v>3094</v>
      </c>
      <c r="N5" s="8">
        <v>4592</v>
      </c>
      <c r="O5" s="8">
        <v>25644</v>
      </c>
      <c r="P5" s="8">
        <v>10196</v>
      </c>
      <c r="Q5" s="8">
        <v>11288</v>
      </c>
      <c r="R5" s="8">
        <v>47128</v>
      </c>
      <c r="S5" s="8">
        <v>11288</v>
      </c>
      <c r="T5" s="8">
        <v>11288</v>
      </c>
      <c r="U5" s="8">
        <v>0</v>
      </c>
      <c r="V5" s="8">
        <v>22576</v>
      </c>
      <c r="W5" s="8">
        <v>5731151</v>
      </c>
      <c r="X5" s="8">
        <v>4861787</v>
      </c>
      <c r="Y5" s="8">
        <v>869364</v>
      </c>
      <c r="Z5" s="2">
        <v>17.88</v>
      </c>
      <c r="AA5" s="6">
        <v>4861787</v>
      </c>
    </row>
    <row r="6" spans="1:27" ht="13.5">
      <c r="A6" s="23" t="s">
        <v>33</v>
      </c>
      <c r="B6" s="24"/>
      <c r="C6" s="6">
        <v>262140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7000273</v>
      </c>
      <c r="D7" s="6">
        <v>0</v>
      </c>
      <c r="E7" s="7">
        <v>8668991</v>
      </c>
      <c r="F7" s="8">
        <v>8668991</v>
      </c>
      <c r="G7" s="8">
        <v>754041</v>
      </c>
      <c r="H7" s="8">
        <v>600910</v>
      </c>
      <c r="I7" s="8">
        <v>771368</v>
      </c>
      <c r="J7" s="8">
        <v>2126319</v>
      </c>
      <c r="K7" s="8">
        <v>681558</v>
      </c>
      <c r="L7" s="8">
        <v>705176</v>
      </c>
      <c r="M7" s="8">
        <v>659836</v>
      </c>
      <c r="N7" s="8">
        <v>2046570</v>
      </c>
      <c r="O7" s="8">
        <v>848645</v>
      </c>
      <c r="P7" s="8">
        <v>570026</v>
      </c>
      <c r="Q7" s="8">
        <v>664777</v>
      </c>
      <c r="R7" s="8">
        <v>2083448</v>
      </c>
      <c r="S7" s="8">
        <v>717775</v>
      </c>
      <c r="T7" s="8">
        <v>712661</v>
      </c>
      <c r="U7" s="8">
        <v>885077</v>
      </c>
      <c r="V7" s="8">
        <v>2315513</v>
      </c>
      <c r="W7" s="8">
        <v>8571850</v>
      </c>
      <c r="X7" s="8">
        <v>8668992</v>
      </c>
      <c r="Y7" s="8">
        <v>-97142</v>
      </c>
      <c r="Z7" s="2">
        <v>-1.12</v>
      </c>
      <c r="AA7" s="6">
        <v>8668991</v>
      </c>
    </row>
    <row r="8" spans="1:27" ht="13.5">
      <c r="A8" s="25" t="s">
        <v>35</v>
      </c>
      <c r="B8" s="24"/>
      <c r="C8" s="6">
        <v>2022283</v>
      </c>
      <c r="D8" s="6">
        <v>0</v>
      </c>
      <c r="E8" s="7">
        <v>2700000</v>
      </c>
      <c r="F8" s="8">
        <v>2700000</v>
      </c>
      <c r="G8" s="8">
        <v>236302</v>
      </c>
      <c r="H8" s="8">
        <v>150025</v>
      </c>
      <c r="I8" s="8">
        <v>153302</v>
      </c>
      <c r="J8" s="8">
        <v>539629</v>
      </c>
      <c r="K8" s="8">
        <v>186962</v>
      </c>
      <c r="L8" s="8">
        <v>189099</v>
      </c>
      <c r="M8" s="8">
        <v>196053</v>
      </c>
      <c r="N8" s="8">
        <v>572114</v>
      </c>
      <c r="O8" s="8">
        <v>255633</v>
      </c>
      <c r="P8" s="8">
        <v>-97965</v>
      </c>
      <c r="Q8" s="8">
        <v>261611</v>
      </c>
      <c r="R8" s="8">
        <v>419279</v>
      </c>
      <c r="S8" s="8">
        <v>222325</v>
      </c>
      <c r="T8" s="8">
        <v>228556</v>
      </c>
      <c r="U8" s="8">
        <v>213860</v>
      </c>
      <c r="V8" s="8">
        <v>664741</v>
      </c>
      <c r="W8" s="8">
        <v>2195763</v>
      </c>
      <c r="X8" s="8">
        <v>2700000</v>
      </c>
      <c r="Y8" s="8">
        <v>-504237</v>
      </c>
      <c r="Z8" s="2">
        <v>-18.68</v>
      </c>
      <c r="AA8" s="6">
        <v>2700000</v>
      </c>
    </row>
    <row r="9" spans="1:27" ht="13.5">
      <c r="A9" s="25" t="s">
        <v>36</v>
      </c>
      <c r="B9" s="24"/>
      <c r="C9" s="6">
        <v>1608151</v>
      </c>
      <c r="D9" s="6">
        <v>0</v>
      </c>
      <c r="E9" s="7">
        <v>3493000</v>
      </c>
      <c r="F9" s="8">
        <v>3493000</v>
      </c>
      <c r="G9" s="8">
        <v>329850</v>
      </c>
      <c r="H9" s="8">
        <v>295738</v>
      </c>
      <c r="I9" s="8">
        <v>316816</v>
      </c>
      <c r="J9" s="8">
        <v>942404</v>
      </c>
      <c r="K9" s="8">
        <v>315844</v>
      </c>
      <c r="L9" s="8">
        <v>308268</v>
      </c>
      <c r="M9" s="8">
        <v>308882</v>
      </c>
      <c r="N9" s="8">
        <v>932994</v>
      </c>
      <c r="O9" s="8">
        <v>306887</v>
      </c>
      <c r="P9" s="8">
        <v>204048</v>
      </c>
      <c r="Q9" s="8">
        <v>243965</v>
      </c>
      <c r="R9" s="8">
        <v>754900</v>
      </c>
      <c r="S9" s="8">
        <v>252445</v>
      </c>
      <c r="T9" s="8">
        <v>244957</v>
      </c>
      <c r="U9" s="8">
        <v>244897</v>
      </c>
      <c r="V9" s="8">
        <v>742299</v>
      </c>
      <c r="W9" s="8">
        <v>3372597</v>
      </c>
      <c r="X9" s="8">
        <v>3492996</v>
      </c>
      <c r="Y9" s="8">
        <v>-120399</v>
      </c>
      <c r="Z9" s="2">
        <v>-3.45</v>
      </c>
      <c r="AA9" s="6">
        <v>3493000</v>
      </c>
    </row>
    <row r="10" spans="1:27" ht="13.5">
      <c r="A10" s="25" t="s">
        <v>37</v>
      </c>
      <c r="B10" s="24"/>
      <c r="C10" s="6">
        <v>1481323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1732515</v>
      </c>
      <c r="Q10" s="26">
        <v>216640</v>
      </c>
      <c r="R10" s="26">
        <v>1949155</v>
      </c>
      <c r="S10" s="26">
        <v>216640</v>
      </c>
      <c r="T10" s="26">
        <v>217009</v>
      </c>
      <c r="U10" s="26">
        <v>216570</v>
      </c>
      <c r="V10" s="26">
        <v>650219</v>
      </c>
      <c r="W10" s="26">
        <v>2599374</v>
      </c>
      <c r="X10" s="26"/>
      <c r="Y10" s="26">
        <v>2599374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695194</v>
      </c>
      <c r="D12" s="6">
        <v>0</v>
      </c>
      <c r="E12" s="7">
        <v>0</v>
      </c>
      <c r="F12" s="8">
        <v>0</v>
      </c>
      <c r="G12" s="8">
        <v>52096</v>
      </c>
      <c r="H12" s="8">
        <v>74833</v>
      </c>
      <c r="I12" s="8">
        <v>45277</v>
      </c>
      <c r="J12" s="8">
        <v>172206</v>
      </c>
      <c r="K12" s="8">
        <v>46111</v>
      </c>
      <c r="L12" s="8">
        <v>43906</v>
      </c>
      <c r="M12" s="8">
        <v>54455</v>
      </c>
      <c r="N12" s="8">
        <v>144472</v>
      </c>
      <c r="O12" s="8">
        <v>45801</v>
      </c>
      <c r="P12" s="8">
        <v>60817</v>
      </c>
      <c r="Q12" s="8">
        <v>42657</v>
      </c>
      <c r="R12" s="8">
        <v>149275</v>
      </c>
      <c r="S12" s="8">
        <v>91983</v>
      </c>
      <c r="T12" s="8">
        <v>42296</v>
      </c>
      <c r="U12" s="8">
        <v>121334</v>
      </c>
      <c r="V12" s="8">
        <v>255613</v>
      </c>
      <c r="W12" s="8">
        <v>721566</v>
      </c>
      <c r="X12" s="8"/>
      <c r="Y12" s="8">
        <v>721566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146147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29180</v>
      </c>
      <c r="J13" s="8">
        <v>29180</v>
      </c>
      <c r="K13" s="8">
        <v>34</v>
      </c>
      <c r="L13" s="8">
        <v>7</v>
      </c>
      <c r="M13" s="8">
        <v>3652</v>
      </c>
      <c r="N13" s="8">
        <v>3693</v>
      </c>
      <c r="O13" s="8">
        <v>13686</v>
      </c>
      <c r="P13" s="8">
        <v>13758</v>
      </c>
      <c r="Q13" s="8">
        <v>12184</v>
      </c>
      <c r="R13" s="8">
        <v>39628</v>
      </c>
      <c r="S13" s="8">
        <v>15012</v>
      </c>
      <c r="T13" s="8">
        <v>13302</v>
      </c>
      <c r="U13" s="8">
        <v>11415</v>
      </c>
      <c r="V13" s="8">
        <v>39729</v>
      </c>
      <c r="W13" s="8">
        <v>112230</v>
      </c>
      <c r="X13" s="8"/>
      <c r="Y13" s="8">
        <v>112230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525780</v>
      </c>
      <c r="D14" s="6">
        <v>0</v>
      </c>
      <c r="E14" s="7">
        <v>0</v>
      </c>
      <c r="F14" s="8">
        <v>0</v>
      </c>
      <c r="G14" s="8">
        <v>67821</v>
      </c>
      <c r="H14" s="8">
        <v>69872</v>
      </c>
      <c r="I14" s="8">
        <v>74762</v>
      </c>
      <c r="J14" s="8">
        <v>212455</v>
      </c>
      <c r="K14" s="8">
        <v>76817</v>
      </c>
      <c r="L14" s="8">
        <v>79291</v>
      </c>
      <c r="M14" s="8">
        <v>78851</v>
      </c>
      <c r="N14" s="8">
        <v>234959</v>
      </c>
      <c r="O14" s="8">
        <v>78192</v>
      </c>
      <c r="P14" s="8">
        <v>81499</v>
      </c>
      <c r="Q14" s="8">
        <v>82023</v>
      </c>
      <c r="R14" s="8">
        <v>241714</v>
      </c>
      <c r="S14" s="8">
        <v>62443</v>
      </c>
      <c r="T14" s="8">
        <v>82113</v>
      </c>
      <c r="U14" s="8">
        <v>81762</v>
      </c>
      <c r="V14" s="8">
        <v>226318</v>
      </c>
      <c r="W14" s="8">
        <v>915446</v>
      </c>
      <c r="X14" s="8"/>
      <c r="Y14" s="8">
        <v>915446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5519</v>
      </c>
      <c r="D16" s="6">
        <v>0</v>
      </c>
      <c r="E16" s="7">
        <v>0</v>
      </c>
      <c r="F16" s="8">
        <v>0</v>
      </c>
      <c r="G16" s="8">
        <v>150</v>
      </c>
      <c r="H16" s="8">
        <v>180</v>
      </c>
      <c r="I16" s="8">
        <v>435</v>
      </c>
      <c r="J16" s="8">
        <v>765</v>
      </c>
      <c r="K16" s="8">
        <v>514</v>
      </c>
      <c r="L16" s="8">
        <v>2109</v>
      </c>
      <c r="M16" s="8">
        <v>104</v>
      </c>
      <c r="N16" s="8">
        <v>2727</v>
      </c>
      <c r="O16" s="8">
        <v>112</v>
      </c>
      <c r="P16" s="8">
        <v>988</v>
      </c>
      <c r="Q16" s="8">
        <v>318</v>
      </c>
      <c r="R16" s="8">
        <v>1418</v>
      </c>
      <c r="S16" s="8">
        <v>107</v>
      </c>
      <c r="T16" s="8">
        <v>122</v>
      </c>
      <c r="U16" s="8">
        <v>278</v>
      </c>
      <c r="V16" s="8">
        <v>507</v>
      </c>
      <c r="W16" s="8">
        <v>5417</v>
      </c>
      <c r="X16" s="8"/>
      <c r="Y16" s="8">
        <v>5417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78792</v>
      </c>
      <c r="D17" s="6">
        <v>0</v>
      </c>
      <c r="E17" s="7">
        <v>0</v>
      </c>
      <c r="F17" s="8">
        <v>0</v>
      </c>
      <c r="G17" s="8">
        <v>0</v>
      </c>
      <c r="H17" s="8">
        <v>20</v>
      </c>
      <c r="I17" s="8">
        <v>12570</v>
      </c>
      <c r="J17" s="8">
        <v>12590</v>
      </c>
      <c r="K17" s="8">
        <v>0</v>
      </c>
      <c r="L17" s="8">
        <v>0</v>
      </c>
      <c r="M17" s="8">
        <v>4290</v>
      </c>
      <c r="N17" s="8">
        <v>4290</v>
      </c>
      <c r="O17" s="8">
        <v>0</v>
      </c>
      <c r="P17" s="8">
        <v>0</v>
      </c>
      <c r="Q17" s="8">
        <v>0</v>
      </c>
      <c r="R17" s="8">
        <v>0</v>
      </c>
      <c r="S17" s="8">
        <v>100</v>
      </c>
      <c r="T17" s="8">
        <v>0</v>
      </c>
      <c r="U17" s="8">
        <v>10914</v>
      </c>
      <c r="V17" s="8">
        <v>11014</v>
      </c>
      <c r="W17" s="8">
        <v>27894</v>
      </c>
      <c r="X17" s="8"/>
      <c r="Y17" s="8">
        <v>27894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220798</v>
      </c>
      <c r="D18" s="6">
        <v>0</v>
      </c>
      <c r="E18" s="7">
        <v>0</v>
      </c>
      <c r="F18" s="8">
        <v>0</v>
      </c>
      <c r="G18" s="8">
        <v>73</v>
      </c>
      <c r="H18" s="8">
        <v>22901</v>
      </c>
      <c r="I18" s="8">
        <v>17484</v>
      </c>
      <c r="J18" s="8">
        <v>40458</v>
      </c>
      <c r="K18" s="8">
        <v>13501</v>
      </c>
      <c r="L18" s="8">
        <v>33493</v>
      </c>
      <c r="M18" s="8">
        <v>17784</v>
      </c>
      <c r="N18" s="8">
        <v>64778</v>
      </c>
      <c r="O18" s="8">
        <v>18092</v>
      </c>
      <c r="P18" s="8">
        <v>24684</v>
      </c>
      <c r="Q18" s="8">
        <v>22775</v>
      </c>
      <c r="R18" s="8">
        <v>65551</v>
      </c>
      <c r="S18" s="8">
        <v>24538</v>
      </c>
      <c r="T18" s="8">
        <v>20459</v>
      </c>
      <c r="U18" s="8">
        <v>15721</v>
      </c>
      <c r="V18" s="8">
        <v>60718</v>
      </c>
      <c r="W18" s="8">
        <v>231505</v>
      </c>
      <c r="X18" s="8"/>
      <c r="Y18" s="8">
        <v>231505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17872328</v>
      </c>
      <c r="D19" s="6">
        <v>0</v>
      </c>
      <c r="E19" s="7">
        <v>17403000</v>
      </c>
      <c r="F19" s="8">
        <v>17403000</v>
      </c>
      <c r="G19" s="8">
        <v>7606000</v>
      </c>
      <c r="H19" s="8">
        <v>1341081</v>
      </c>
      <c r="I19" s="8">
        <v>0</v>
      </c>
      <c r="J19" s="8">
        <v>8947081</v>
      </c>
      <c r="K19" s="8">
        <v>15</v>
      </c>
      <c r="L19" s="8">
        <v>0</v>
      </c>
      <c r="M19" s="8">
        <v>4890000</v>
      </c>
      <c r="N19" s="8">
        <v>4890015</v>
      </c>
      <c r="O19" s="8">
        <v>220</v>
      </c>
      <c r="P19" s="8">
        <v>49734</v>
      </c>
      <c r="Q19" s="8">
        <v>5104722</v>
      </c>
      <c r="R19" s="8">
        <v>5154676</v>
      </c>
      <c r="S19" s="8">
        <v>502444</v>
      </c>
      <c r="T19" s="8">
        <v>0</v>
      </c>
      <c r="U19" s="8">
        <v>0</v>
      </c>
      <c r="V19" s="8">
        <v>502444</v>
      </c>
      <c r="W19" s="8">
        <v>19494216</v>
      </c>
      <c r="X19" s="8">
        <v>17403000</v>
      </c>
      <c r="Y19" s="8">
        <v>2091216</v>
      </c>
      <c r="Z19" s="2">
        <v>12.02</v>
      </c>
      <c r="AA19" s="6">
        <v>17403000</v>
      </c>
    </row>
    <row r="20" spans="1:27" ht="13.5">
      <c r="A20" s="23" t="s">
        <v>47</v>
      </c>
      <c r="B20" s="29"/>
      <c r="C20" s="6">
        <v>275610</v>
      </c>
      <c r="D20" s="6">
        <v>0</v>
      </c>
      <c r="E20" s="7">
        <v>2341228</v>
      </c>
      <c r="F20" s="26">
        <v>2341228</v>
      </c>
      <c r="G20" s="26">
        <v>269521</v>
      </c>
      <c r="H20" s="26">
        <v>12662</v>
      </c>
      <c r="I20" s="26">
        <v>316574</v>
      </c>
      <c r="J20" s="26">
        <v>598757</v>
      </c>
      <c r="K20" s="26">
        <v>310403</v>
      </c>
      <c r="L20" s="26">
        <v>396157</v>
      </c>
      <c r="M20" s="26">
        <v>227600</v>
      </c>
      <c r="N20" s="26">
        <v>934160</v>
      </c>
      <c r="O20" s="26">
        <v>243367</v>
      </c>
      <c r="P20" s="26">
        <v>36200</v>
      </c>
      <c r="Q20" s="26">
        <v>22831</v>
      </c>
      <c r="R20" s="26">
        <v>302398</v>
      </c>
      <c r="S20" s="26">
        <v>21689</v>
      </c>
      <c r="T20" s="26">
        <v>201318</v>
      </c>
      <c r="U20" s="26">
        <v>61520</v>
      </c>
      <c r="V20" s="26">
        <v>284527</v>
      </c>
      <c r="W20" s="26">
        <v>2119842</v>
      </c>
      <c r="X20" s="26">
        <v>2343096</v>
      </c>
      <c r="Y20" s="26">
        <v>-223254</v>
      </c>
      <c r="Z20" s="27">
        <v>-9.53</v>
      </c>
      <c r="AA20" s="28">
        <v>2341228</v>
      </c>
    </row>
    <row r="21" spans="1:27" ht="13.5">
      <c r="A21" s="23" t="s">
        <v>48</v>
      </c>
      <c r="B21" s="29"/>
      <c r="C21" s="6">
        <v>234907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36928684</v>
      </c>
      <c r="D22" s="33">
        <f>SUM(D5:D21)</f>
        <v>0</v>
      </c>
      <c r="E22" s="34">
        <f t="shared" si="0"/>
        <v>39468006</v>
      </c>
      <c r="F22" s="35">
        <f t="shared" si="0"/>
        <v>39468006</v>
      </c>
      <c r="G22" s="35">
        <f t="shared" si="0"/>
        <v>14515245</v>
      </c>
      <c r="H22" s="35">
        <f t="shared" si="0"/>
        <v>3018734</v>
      </c>
      <c r="I22" s="35">
        <f t="shared" si="0"/>
        <v>1744720</v>
      </c>
      <c r="J22" s="35">
        <f t="shared" si="0"/>
        <v>19278699</v>
      </c>
      <c r="K22" s="35">
        <f t="shared" si="0"/>
        <v>1622023</v>
      </c>
      <c r="L22" s="35">
        <f t="shared" si="0"/>
        <v>1768740</v>
      </c>
      <c r="M22" s="35">
        <f t="shared" si="0"/>
        <v>6444601</v>
      </c>
      <c r="N22" s="35">
        <f t="shared" si="0"/>
        <v>9835364</v>
      </c>
      <c r="O22" s="35">
        <f t="shared" si="0"/>
        <v>1836279</v>
      </c>
      <c r="P22" s="35">
        <f t="shared" si="0"/>
        <v>2686500</v>
      </c>
      <c r="Q22" s="35">
        <f t="shared" si="0"/>
        <v>6685791</v>
      </c>
      <c r="R22" s="35">
        <f t="shared" si="0"/>
        <v>11208570</v>
      </c>
      <c r="S22" s="35">
        <f t="shared" si="0"/>
        <v>2138789</v>
      </c>
      <c r="T22" s="35">
        <f t="shared" si="0"/>
        <v>1774081</v>
      </c>
      <c r="U22" s="35">
        <f t="shared" si="0"/>
        <v>1863348</v>
      </c>
      <c r="V22" s="35">
        <f t="shared" si="0"/>
        <v>5776218</v>
      </c>
      <c r="W22" s="35">
        <f t="shared" si="0"/>
        <v>46098851</v>
      </c>
      <c r="X22" s="35">
        <f t="shared" si="0"/>
        <v>39469871</v>
      </c>
      <c r="Y22" s="35">
        <f t="shared" si="0"/>
        <v>6628980</v>
      </c>
      <c r="Z22" s="36">
        <f>+IF(X22&lt;&gt;0,+(Y22/X22)*100,0)</f>
        <v>16.79503842310506</v>
      </c>
      <c r="AA22" s="33">
        <f>SUM(AA5:AA21)</f>
        <v>39468006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17201933</v>
      </c>
      <c r="D25" s="6">
        <v>0</v>
      </c>
      <c r="E25" s="7">
        <v>18157192</v>
      </c>
      <c r="F25" s="8">
        <v>18157192</v>
      </c>
      <c r="G25" s="8">
        <v>1516438</v>
      </c>
      <c r="H25" s="8">
        <v>1513028</v>
      </c>
      <c r="I25" s="8">
        <v>1516285</v>
      </c>
      <c r="J25" s="8">
        <v>4545751</v>
      </c>
      <c r="K25" s="8">
        <v>1694968</v>
      </c>
      <c r="L25" s="8">
        <v>1395449</v>
      </c>
      <c r="M25" s="8">
        <v>2366062</v>
      </c>
      <c r="N25" s="8">
        <v>5456479</v>
      </c>
      <c r="O25" s="8">
        <v>1324583</v>
      </c>
      <c r="P25" s="8">
        <v>1302531</v>
      </c>
      <c r="Q25" s="8">
        <v>1322078</v>
      </c>
      <c r="R25" s="8">
        <v>3949192</v>
      </c>
      <c r="S25" s="8">
        <v>1289411</v>
      </c>
      <c r="T25" s="8">
        <v>1546801</v>
      </c>
      <c r="U25" s="8">
        <v>1479702</v>
      </c>
      <c r="V25" s="8">
        <v>4315914</v>
      </c>
      <c r="W25" s="8">
        <v>18267336</v>
      </c>
      <c r="X25" s="8">
        <v>18157188</v>
      </c>
      <c r="Y25" s="8">
        <v>110148</v>
      </c>
      <c r="Z25" s="2">
        <v>0.61</v>
      </c>
      <c r="AA25" s="6">
        <v>18157192</v>
      </c>
    </row>
    <row r="26" spans="1:27" ht="13.5">
      <c r="A26" s="25" t="s">
        <v>52</v>
      </c>
      <c r="B26" s="24"/>
      <c r="C26" s="6">
        <v>1691001</v>
      </c>
      <c r="D26" s="6">
        <v>0</v>
      </c>
      <c r="E26" s="7">
        <v>1972994</v>
      </c>
      <c r="F26" s="8">
        <v>1972994</v>
      </c>
      <c r="G26" s="8">
        <v>155839</v>
      </c>
      <c r="H26" s="8">
        <v>155839</v>
      </c>
      <c r="I26" s="8">
        <v>155839</v>
      </c>
      <c r="J26" s="8">
        <v>467517</v>
      </c>
      <c r="K26" s="8">
        <v>155839</v>
      </c>
      <c r="L26" s="8">
        <v>155839</v>
      </c>
      <c r="M26" s="8">
        <v>140966</v>
      </c>
      <c r="N26" s="8">
        <v>452644</v>
      </c>
      <c r="O26" s="8">
        <v>138714</v>
      </c>
      <c r="P26" s="8">
        <v>138714</v>
      </c>
      <c r="Q26" s="8">
        <v>125886</v>
      </c>
      <c r="R26" s="8">
        <v>403314</v>
      </c>
      <c r="S26" s="8">
        <v>141472</v>
      </c>
      <c r="T26" s="8">
        <v>155839</v>
      </c>
      <c r="U26" s="8">
        <v>249079</v>
      </c>
      <c r="V26" s="8">
        <v>546390</v>
      </c>
      <c r="W26" s="8">
        <v>1869865</v>
      </c>
      <c r="X26" s="8">
        <v>1972992</v>
      </c>
      <c r="Y26" s="8">
        <v>-103127</v>
      </c>
      <c r="Z26" s="2">
        <v>-5.23</v>
      </c>
      <c r="AA26" s="6">
        <v>1972994</v>
      </c>
    </row>
    <row r="27" spans="1:27" ht="13.5">
      <c r="A27" s="25" t="s">
        <v>53</v>
      </c>
      <c r="B27" s="24"/>
      <c r="C27" s="6">
        <v>1327652</v>
      </c>
      <c r="D27" s="6">
        <v>0</v>
      </c>
      <c r="E27" s="7">
        <v>2841000</v>
      </c>
      <c r="F27" s="8">
        <v>2841000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2841000</v>
      </c>
      <c r="Y27" s="8">
        <v>-2841000</v>
      </c>
      <c r="Z27" s="2">
        <v>-100</v>
      </c>
      <c r="AA27" s="6">
        <v>2841000</v>
      </c>
    </row>
    <row r="28" spans="1:27" ht="13.5">
      <c r="A28" s="25" t="s">
        <v>54</v>
      </c>
      <c r="B28" s="24"/>
      <c r="C28" s="6">
        <v>15464204</v>
      </c>
      <c r="D28" s="6">
        <v>0</v>
      </c>
      <c r="E28" s="7">
        <v>14653000</v>
      </c>
      <c r="F28" s="8">
        <v>14653000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14652804</v>
      </c>
      <c r="Y28" s="8">
        <v>-14652804</v>
      </c>
      <c r="Z28" s="2">
        <v>-100</v>
      </c>
      <c r="AA28" s="6">
        <v>14653000</v>
      </c>
    </row>
    <row r="29" spans="1:27" ht="13.5">
      <c r="A29" s="25" t="s">
        <v>55</v>
      </c>
      <c r="B29" s="24"/>
      <c r="C29" s="6">
        <v>506604</v>
      </c>
      <c r="D29" s="6">
        <v>0</v>
      </c>
      <c r="E29" s="7">
        <v>0</v>
      </c>
      <c r="F29" s="8">
        <v>0</v>
      </c>
      <c r="G29" s="8">
        <v>11855</v>
      </c>
      <c r="H29" s="8">
        <v>11799</v>
      </c>
      <c r="I29" s="8">
        <v>0</v>
      </c>
      <c r="J29" s="8">
        <v>23654</v>
      </c>
      <c r="K29" s="8">
        <v>23066</v>
      </c>
      <c r="L29" s="8">
        <v>11253</v>
      </c>
      <c r="M29" s="8">
        <v>11572</v>
      </c>
      <c r="N29" s="8">
        <v>45891</v>
      </c>
      <c r="O29" s="8">
        <v>11512</v>
      </c>
      <c r="P29" s="8">
        <v>0</v>
      </c>
      <c r="Q29" s="8">
        <v>42184</v>
      </c>
      <c r="R29" s="8">
        <v>53696</v>
      </c>
      <c r="S29" s="8">
        <v>65125</v>
      </c>
      <c r="T29" s="8">
        <v>47277</v>
      </c>
      <c r="U29" s="8">
        <v>46915</v>
      </c>
      <c r="V29" s="8">
        <v>159317</v>
      </c>
      <c r="W29" s="8">
        <v>282558</v>
      </c>
      <c r="X29" s="8"/>
      <c r="Y29" s="8">
        <v>282558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6541859</v>
      </c>
      <c r="D30" s="6">
        <v>0</v>
      </c>
      <c r="E30" s="7">
        <v>6800000</v>
      </c>
      <c r="F30" s="8">
        <v>6800000</v>
      </c>
      <c r="G30" s="8">
        <v>0</v>
      </c>
      <c r="H30" s="8">
        <v>987736</v>
      </c>
      <c r="I30" s="8">
        <v>730225</v>
      </c>
      <c r="J30" s="8">
        <v>1717961</v>
      </c>
      <c r="K30" s="8">
        <v>47222</v>
      </c>
      <c r="L30" s="8">
        <v>503231</v>
      </c>
      <c r="M30" s="8">
        <v>1215978</v>
      </c>
      <c r="N30" s="8">
        <v>1766431</v>
      </c>
      <c r="O30" s="8">
        <v>261174</v>
      </c>
      <c r="P30" s="8">
        <v>334510</v>
      </c>
      <c r="Q30" s="8">
        <v>556998</v>
      </c>
      <c r="R30" s="8">
        <v>1152682</v>
      </c>
      <c r="S30" s="8">
        <v>480552</v>
      </c>
      <c r="T30" s="8">
        <v>501118</v>
      </c>
      <c r="U30" s="8">
        <v>1213352</v>
      </c>
      <c r="V30" s="8">
        <v>2195022</v>
      </c>
      <c r="W30" s="8">
        <v>6832096</v>
      </c>
      <c r="X30" s="8">
        <v>6800004</v>
      </c>
      <c r="Y30" s="8">
        <v>32092</v>
      </c>
      <c r="Z30" s="2">
        <v>0.47</v>
      </c>
      <c r="AA30" s="6">
        <v>6800000</v>
      </c>
    </row>
    <row r="31" spans="1:27" ht="13.5">
      <c r="A31" s="25" t="s">
        <v>57</v>
      </c>
      <c r="B31" s="24"/>
      <c r="C31" s="6">
        <v>956021</v>
      </c>
      <c r="D31" s="6">
        <v>0</v>
      </c>
      <c r="E31" s="7">
        <v>1181450</v>
      </c>
      <c r="F31" s="8">
        <v>1181450</v>
      </c>
      <c r="G31" s="8">
        <v>105723</v>
      </c>
      <c r="H31" s="8">
        <v>1454385</v>
      </c>
      <c r="I31" s="8">
        <v>618444</v>
      </c>
      <c r="J31" s="8">
        <v>2178552</v>
      </c>
      <c r="K31" s="8">
        <v>374984</v>
      </c>
      <c r="L31" s="8">
        <v>502953</v>
      </c>
      <c r="M31" s="8">
        <v>458469</v>
      </c>
      <c r="N31" s="8">
        <v>1336406</v>
      </c>
      <c r="O31" s="8">
        <v>2802417</v>
      </c>
      <c r="P31" s="8">
        <v>603693</v>
      </c>
      <c r="Q31" s="8">
        <v>447517</v>
      </c>
      <c r="R31" s="8">
        <v>3853627</v>
      </c>
      <c r="S31" s="8">
        <v>496989</v>
      </c>
      <c r="T31" s="8">
        <v>339025</v>
      </c>
      <c r="U31" s="8">
        <v>1172201</v>
      </c>
      <c r="V31" s="8">
        <v>2008215</v>
      </c>
      <c r="W31" s="8">
        <v>9376800</v>
      </c>
      <c r="X31" s="8">
        <v>1181700</v>
      </c>
      <c r="Y31" s="8">
        <v>8195100</v>
      </c>
      <c r="Z31" s="2">
        <v>693.5</v>
      </c>
      <c r="AA31" s="6">
        <v>1181450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6226868</v>
      </c>
      <c r="D33" s="6">
        <v>0</v>
      </c>
      <c r="E33" s="7">
        <v>0</v>
      </c>
      <c r="F33" s="8">
        <v>0</v>
      </c>
      <c r="G33" s="8">
        <v>28000</v>
      </c>
      <c r="H33" s="8">
        <v>0</v>
      </c>
      <c r="I33" s="8">
        <v>0</v>
      </c>
      <c r="J33" s="8">
        <v>28000</v>
      </c>
      <c r="K33" s="8">
        <v>0</v>
      </c>
      <c r="L33" s="8">
        <v>0</v>
      </c>
      <c r="M33" s="8">
        <v>1184</v>
      </c>
      <c r="N33" s="8">
        <v>1184</v>
      </c>
      <c r="O33" s="8">
        <v>145</v>
      </c>
      <c r="P33" s="8">
        <v>1864280</v>
      </c>
      <c r="Q33" s="8">
        <v>1234124</v>
      </c>
      <c r="R33" s="8">
        <v>3098549</v>
      </c>
      <c r="S33" s="8">
        <v>682622</v>
      </c>
      <c r="T33" s="8">
        <v>242083</v>
      </c>
      <c r="U33" s="8">
        <v>245692</v>
      </c>
      <c r="V33" s="8">
        <v>1170397</v>
      </c>
      <c r="W33" s="8">
        <v>4298130</v>
      </c>
      <c r="X33" s="8"/>
      <c r="Y33" s="8">
        <v>4298130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3500134</v>
      </c>
      <c r="D34" s="6">
        <v>0</v>
      </c>
      <c r="E34" s="7">
        <v>7481614</v>
      </c>
      <c r="F34" s="8">
        <v>7481614</v>
      </c>
      <c r="G34" s="8">
        <v>189055</v>
      </c>
      <c r="H34" s="8">
        <v>226612</v>
      </c>
      <c r="I34" s="8">
        <v>215836</v>
      </c>
      <c r="J34" s="8">
        <v>631503</v>
      </c>
      <c r="K34" s="8">
        <v>249844</v>
      </c>
      <c r="L34" s="8">
        <v>193771</v>
      </c>
      <c r="M34" s="8">
        <v>319016</v>
      </c>
      <c r="N34" s="8">
        <v>762631</v>
      </c>
      <c r="O34" s="8">
        <v>255561</v>
      </c>
      <c r="P34" s="8">
        <v>240768</v>
      </c>
      <c r="Q34" s="8">
        <v>357477</v>
      </c>
      <c r="R34" s="8">
        <v>853806</v>
      </c>
      <c r="S34" s="8">
        <v>185795</v>
      </c>
      <c r="T34" s="8">
        <v>421726</v>
      </c>
      <c r="U34" s="8">
        <v>286357</v>
      </c>
      <c r="V34" s="8">
        <v>893878</v>
      </c>
      <c r="W34" s="8">
        <v>3141818</v>
      </c>
      <c r="X34" s="8">
        <v>7478988</v>
      </c>
      <c r="Y34" s="8">
        <v>-4337170</v>
      </c>
      <c r="Z34" s="2">
        <v>-57.99</v>
      </c>
      <c r="AA34" s="6">
        <v>7481614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53416276</v>
      </c>
      <c r="D36" s="33">
        <f>SUM(D25:D35)</f>
        <v>0</v>
      </c>
      <c r="E36" s="34">
        <f t="shared" si="1"/>
        <v>53087250</v>
      </c>
      <c r="F36" s="35">
        <f t="shared" si="1"/>
        <v>53087250</v>
      </c>
      <c r="G36" s="35">
        <f t="shared" si="1"/>
        <v>2006910</v>
      </c>
      <c r="H36" s="35">
        <f t="shared" si="1"/>
        <v>4349399</v>
      </c>
      <c r="I36" s="35">
        <f t="shared" si="1"/>
        <v>3236629</v>
      </c>
      <c r="J36" s="35">
        <f t="shared" si="1"/>
        <v>9592938</v>
      </c>
      <c r="K36" s="35">
        <f t="shared" si="1"/>
        <v>2545923</v>
      </c>
      <c r="L36" s="35">
        <f t="shared" si="1"/>
        <v>2762496</v>
      </c>
      <c r="M36" s="35">
        <f t="shared" si="1"/>
        <v>4513247</v>
      </c>
      <c r="N36" s="35">
        <f t="shared" si="1"/>
        <v>9821666</v>
      </c>
      <c r="O36" s="35">
        <f t="shared" si="1"/>
        <v>4794106</v>
      </c>
      <c r="P36" s="35">
        <f t="shared" si="1"/>
        <v>4484496</v>
      </c>
      <c r="Q36" s="35">
        <f t="shared" si="1"/>
        <v>4086264</v>
      </c>
      <c r="R36" s="35">
        <f t="shared" si="1"/>
        <v>13364866</v>
      </c>
      <c r="S36" s="35">
        <f t="shared" si="1"/>
        <v>3341966</v>
      </c>
      <c r="T36" s="35">
        <f t="shared" si="1"/>
        <v>3253869</v>
      </c>
      <c r="U36" s="35">
        <f t="shared" si="1"/>
        <v>4693298</v>
      </c>
      <c r="V36" s="35">
        <f t="shared" si="1"/>
        <v>11289133</v>
      </c>
      <c r="W36" s="35">
        <f t="shared" si="1"/>
        <v>44068603</v>
      </c>
      <c r="X36" s="35">
        <f t="shared" si="1"/>
        <v>53084676</v>
      </c>
      <c r="Y36" s="35">
        <f t="shared" si="1"/>
        <v>-9016073</v>
      </c>
      <c r="Z36" s="36">
        <f>+IF(X36&lt;&gt;0,+(Y36/X36)*100,0)</f>
        <v>-16.98432331017712</v>
      </c>
      <c r="AA36" s="33">
        <f>SUM(AA25:AA35)</f>
        <v>53087250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-16487592</v>
      </c>
      <c r="D38" s="46">
        <f>+D22-D36</f>
        <v>0</v>
      </c>
      <c r="E38" s="47">
        <f t="shared" si="2"/>
        <v>-13619244</v>
      </c>
      <c r="F38" s="48">
        <f t="shared" si="2"/>
        <v>-13619244</v>
      </c>
      <c r="G38" s="48">
        <f t="shared" si="2"/>
        <v>12508335</v>
      </c>
      <c r="H38" s="48">
        <f t="shared" si="2"/>
        <v>-1330665</v>
      </c>
      <c r="I38" s="48">
        <f t="shared" si="2"/>
        <v>-1491909</v>
      </c>
      <c r="J38" s="48">
        <f t="shared" si="2"/>
        <v>9685761</v>
      </c>
      <c r="K38" s="48">
        <f t="shared" si="2"/>
        <v>-923900</v>
      </c>
      <c r="L38" s="48">
        <f t="shared" si="2"/>
        <v>-993756</v>
      </c>
      <c r="M38" s="48">
        <f t="shared" si="2"/>
        <v>1931354</v>
      </c>
      <c r="N38" s="48">
        <f t="shared" si="2"/>
        <v>13698</v>
      </c>
      <c r="O38" s="48">
        <f t="shared" si="2"/>
        <v>-2957827</v>
      </c>
      <c r="P38" s="48">
        <f t="shared" si="2"/>
        <v>-1797996</v>
      </c>
      <c r="Q38" s="48">
        <f t="shared" si="2"/>
        <v>2599527</v>
      </c>
      <c r="R38" s="48">
        <f t="shared" si="2"/>
        <v>-2156296</v>
      </c>
      <c r="S38" s="48">
        <f t="shared" si="2"/>
        <v>-1203177</v>
      </c>
      <c r="T38" s="48">
        <f t="shared" si="2"/>
        <v>-1479788</v>
      </c>
      <c r="U38" s="48">
        <f t="shared" si="2"/>
        <v>-2829950</v>
      </c>
      <c r="V38" s="48">
        <f t="shared" si="2"/>
        <v>-5512915</v>
      </c>
      <c r="W38" s="48">
        <f t="shared" si="2"/>
        <v>2030248</v>
      </c>
      <c r="X38" s="48">
        <f>IF(F22=F36,0,X22-X36)</f>
        <v>-13614805</v>
      </c>
      <c r="Y38" s="48">
        <f t="shared" si="2"/>
        <v>15645053</v>
      </c>
      <c r="Z38" s="49">
        <f>+IF(X38&lt;&gt;0,+(Y38/X38)*100,0)</f>
        <v>-114.9120608043964</v>
      </c>
      <c r="AA38" s="46">
        <f>+AA22-AA36</f>
        <v>-13619244</v>
      </c>
    </row>
    <row r="39" spans="1:27" ht="13.5">
      <c r="A39" s="23" t="s">
        <v>64</v>
      </c>
      <c r="B39" s="29"/>
      <c r="C39" s="6">
        <v>12060137</v>
      </c>
      <c r="D39" s="6">
        <v>0</v>
      </c>
      <c r="E39" s="7">
        <v>0</v>
      </c>
      <c r="F39" s="8">
        <v>0</v>
      </c>
      <c r="G39" s="8">
        <v>7579000</v>
      </c>
      <c r="H39" s="8">
        <v>0</v>
      </c>
      <c r="I39" s="8">
        <v>0</v>
      </c>
      <c r="J39" s="8">
        <v>7579000</v>
      </c>
      <c r="K39" s="8">
        <v>546500</v>
      </c>
      <c r="L39" s="8">
        <v>392636</v>
      </c>
      <c r="M39" s="8">
        <v>1311000</v>
      </c>
      <c r="N39" s="8">
        <v>2250136</v>
      </c>
      <c r="O39" s="8">
        <v>0</v>
      </c>
      <c r="P39" s="8">
        <v>898500</v>
      </c>
      <c r="Q39" s="8">
        <v>0</v>
      </c>
      <c r="R39" s="8">
        <v>898500</v>
      </c>
      <c r="S39" s="8">
        <v>0</v>
      </c>
      <c r="T39" s="8">
        <v>0</v>
      </c>
      <c r="U39" s="8">
        <v>0</v>
      </c>
      <c r="V39" s="8">
        <v>0</v>
      </c>
      <c r="W39" s="8">
        <v>10727636</v>
      </c>
      <c r="X39" s="8"/>
      <c r="Y39" s="8">
        <v>10727636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13620</v>
      </c>
      <c r="H41" s="51">
        <v>612238</v>
      </c>
      <c r="I41" s="51">
        <v>1512914</v>
      </c>
      <c r="J41" s="8">
        <v>2138772</v>
      </c>
      <c r="K41" s="51">
        <v>3549491</v>
      </c>
      <c r="L41" s="51">
        <v>1459375</v>
      </c>
      <c r="M41" s="8">
        <v>347418</v>
      </c>
      <c r="N41" s="51">
        <v>5356284</v>
      </c>
      <c r="O41" s="51">
        <v>84792</v>
      </c>
      <c r="P41" s="51">
        <v>247134</v>
      </c>
      <c r="Q41" s="8">
        <v>232393</v>
      </c>
      <c r="R41" s="51">
        <v>564319</v>
      </c>
      <c r="S41" s="51">
        <v>212836</v>
      </c>
      <c r="T41" s="8">
        <v>384633</v>
      </c>
      <c r="U41" s="51">
        <v>1546404</v>
      </c>
      <c r="V41" s="51">
        <v>2143873</v>
      </c>
      <c r="W41" s="51">
        <v>10203248</v>
      </c>
      <c r="X41" s="8"/>
      <c r="Y41" s="51">
        <v>10203248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-4427455</v>
      </c>
      <c r="D42" s="55">
        <f>SUM(D38:D41)</f>
        <v>0</v>
      </c>
      <c r="E42" s="56">
        <f t="shared" si="3"/>
        <v>-13619244</v>
      </c>
      <c r="F42" s="57">
        <f t="shared" si="3"/>
        <v>-13619244</v>
      </c>
      <c r="G42" s="57">
        <f t="shared" si="3"/>
        <v>20100955</v>
      </c>
      <c r="H42" s="57">
        <f t="shared" si="3"/>
        <v>-718427</v>
      </c>
      <c r="I42" s="57">
        <f t="shared" si="3"/>
        <v>21005</v>
      </c>
      <c r="J42" s="57">
        <f t="shared" si="3"/>
        <v>19403533</v>
      </c>
      <c r="K42" s="57">
        <f t="shared" si="3"/>
        <v>3172091</v>
      </c>
      <c r="L42" s="57">
        <f t="shared" si="3"/>
        <v>858255</v>
      </c>
      <c r="M42" s="57">
        <f t="shared" si="3"/>
        <v>3589772</v>
      </c>
      <c r="N42" s="57">
        <f t="shared" si="3"/>
        <v>7620118</v>
      </c>
      <c r="O42" s="57">
        <f t="shared" si="3"/>
        <v>-2873035</v>
      </c>
      <c r="P42" s="57">
        <f t="shared" si="3"/>
        <v>-652362</v>
      </c>
      <c r="Q42" s="57">
        <f t="shared" si="3"/>
        <v>2831920</v>
      </c>
      <c r="R42" s="57">
        <f t="shared" si="3"/>
        <v>-693477</v>
      </c>
      <c r="S42" s="57">
        <f t="shared" si="3"/>
        <v>-990341</v>
      </c>
      <c r="T42" s="57">
        <f t="shared" si="3"/>
        <v>-1095155</v>
      </c>
      <c r="U42" s="57">
        <f t="shared" si="3"/>
        <v>-1283546</v>
      </c>
      <c r="V42" s="57">
        <f t="shared" si="3"/>
        <v>-3369042</v>
      </c>
      <c r="W42" s="57">
        <f t="shared" si="3"/>
        <v>22961132</v>
      </c>
      <c r="X42" s="57">
        <f t="shared" si="3"/>
        <v>-13614805</v>
      </c>
      <c r="Y42" s="57">
        <f t="shared" si="3"/>
        <v>36575937</v>
      </c>
      <c r="Z42" s="58">
        <f>+IF(X42&lt;&gt;0,+(Y42/X42)*100,0)</f>
        <v>-268.6482619471965</v>
      </c>
      <c r="AA42" s="55">
        <f>SUM(AA38:AA41)</f>
        <v>-13619244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-4427455</v>
      </c>
      <c r="D44" s="63">
        <f>+D42-D43</f>
        <v>0</v>
      </c>
      <c r="E44" s="64">
        <f t="shared" si="4"/>
        <v>-13619244</v>
      </c>
      <c r="F44" s="65">
        <f t="shared" si="4"/>
        <v>-13619244</v>
      </c>
      <c r="G44" s="65">
        <f t="shared" si="4"/>
        <v>20100955</v>
      </c>
      <c r="H44" s="65">
        <f t="shared" si="4"/>
        <v>-718427</v>
      </c>
      <c r="I44" s="65">
        <f t="shared" si="4"/>
        <v>21005</v>
      </c>
      <c r="J44" s="65">
        <f t="shared" si="4"/>
        <v>19403533</v>
      </c>
      <c r="K44" s="65">
        <f t="shared" si="4"/>
        <v>3172091</v>
      </c>
      <c r="L44" s="65">
        <f t="shared" si="4"/>
        <v>858255</v>
      </c>
      <c r="M44" s="65">
        <f t="shared" si="4"/>
        <v>3589772</v>
      </c>
      <c r="N44" s="65">
        <f t="shared" si="4"/>
        <v>7620118</v>
      </c>
      <c r="O44" s="65">
        <f t="shared" si="4"/>
        <v>-2873035</v>
      </c>
      <c r="P44" s="65">
        <f t="shared" si="4"/>
        <v>-652362</v>
      </c>
      <c r="Q44" s="65">
        <f t="shared" si="4"/>
        <v>2831920</v>
      </c>
      <c r="R44" s="65">
        <f t="shared" si="4"/>
        <v>-693477</v>
      </c>
      <c r="S44" s="65">
        <f t="shared" si="4"/>
        <v>-990341</v>
      </c>
      <c r="T44" s="65">
        <f t="shared" si="4"/>
        <v>-1095155</v>
      </c>
      <c r="U44" s="65">
        <f t="shared" si="4"/>
        <v>-1283546</v>
      </c>
      <c r="V44" s="65">
        <f t="shared" si="4"/>
        <v>-3369042</v>
      </c>
      <c r="W44" s="65">
        <f t="shared" si="4"/>
        <v>22961132</v>
      </c>
      <c r="X44" s="65">
        <f t="shared" si="4"/>
        <v>-13614805</v>
      </c>
      <c r="Y44" s="65">
        <f t="shared" si="4"/>
        <v>36575937</v>
      </c>
      <c r="Z44" s="66">
        <f>+IF(X44&lt;&gt;0,+(Y44/X44)*100,0)</f>
        <v>-268.6482619471965</v>
      </c>
      <c r="AA44" s="63">
        <f>+AA42-AA43</f>
        <v>-13619244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-4427455</v>
      </c>
      <c r="D46" s="55">
        <f>SUM(D44:D45)</f>
        <v>0</v>
      </c>
      <c r="E46" s="56">
        <f t="shared" si="5"/>
        <v>-13619244</v>
      </c>
      <c r="F46" s="57">
        <f t="shared" si="5"/>
        <v>-13619244</v>
      </c>
      <c r="G46" s="57">
        <f t="shared" si="5"/>
        <v>20100955</v>
      </c>
      <c r="H46" s="57">
        <f t="shared" si="5"/>
        <v>-718427</v>
      </c>
      <c r="I46" s="57">
        <f t="shared" si="5"/>
        <v>21005</v>
      </c>
      <c r="J46" s="57">
        <f t="shared" si="5"/>
        <v>19403533</v>
      </c>
      <c r="K46" s="57">
        <f t="shared" si="5"/>
        <v>3172091</v>
      </c>
      <c r="L46" s="57">
        <f t="shared" si="5"/>
        <v>858255</v>
      </c>
      <c r="M46" s="57">
        <f t="shared" si="5"/>
        <v>3589772</v>
      </c>
      <c r="N46" s="57">
        <f t="shared" si="5"/>
        <v>7620118</v>
      </c>
      <c r="O46" s="57">
        <f t="shared" si="5"/>
        <v>-2873035</v>
      </c>
      <c r="P46" s="57">
        <f t="shared" si="5"/>
        <v>-652362</v>
      </c>
      <c r="Q46" s="57">
        <f t="shared" si="5"/>
        <v>2831920</v>
      </c>
      <c r="R46" s="57">
        <f t="shared" si="5"/>
        <v>-693477</v>
      </c>
      <c r="S46" s="57">
        <f t="shared" si="5"/>
        <v>-990341</v>
      </c>
      <c r="T46" s="57">
        <f t="shared" si="5"/>
        <v>-1095155</v>
      </c>
      <c r="U46" s="57">
        <f t="shared" si="5"/>
        <v>-1283546</v>
      </c>
      <c r="V46" s="57">
        <f t="shared" si="5"/>
        <v>-3369042</v>
      </c>
      <c r="W46" s="57">
        <f t="shared" si="5"/>
        <v>22961132</v>
      </c>
      <c r="X46" s="57">
        <f t="shared" si="5"/>
        <v>-13614805</v>
      </c>
      <c r="Y46" s="57">
        <f t="shared" si="5"/>
        <v>36575937</v>
      </c>
      <c r="Z46" s="58">
        <f>+IF(X46&lt;&gt;0,+(Y46/X46)*100,0)</f>
        <v>-268.6482619471965</v>
      </c>
      <c r="AA46" s="55">
        <f>SUM(AA44:AA45)</f>
        <v>-13619244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-4427455</v>
      </c>
      <c r="D48" s="71">
        <f>SUM(D46:D47)</f>
        <v>0</v>
      </c>
      <c r="E48" s="72">
        <f t="shared" si="6"/>
        <v>-13619244</v>
      </c>
      <c r="F48" s="73">
        <f t="shared" si="6"/>
        <v>-13619244</v>
      </c>
      <c r="G48" s="73">
        <f t="shared" si="6"/>
        <v>20100955</v>
      </c>
      <c r="H48" s="74">
        <f t="shared" si="6"/>
        <v>-718427</v>
      </c>
      <c r="I48" s="74">
        <f t="shared" si="6"/>
        <v>21005</v>
      </c>
      <c r="J48" s="74">
        <f t="shared" si="6"/>
        <v>19403533</v>
      </c>
      <c r="K48" s="74">
        <f t="shared" si="6"/>
        <v>3172091</v>
      </c>
      <c r="L48" s="74">
        <f t="shared" si="6"/>
        <v>858255</v>
      </c>
      <c r="M48" s="73">
        <f t="shared" si="6"/>
        <v>3589772</v>
      </c>
      <c r="N48" s="73">
        <f t="shared" si="6"/>
        <v>7620118</v>
      </c>
      <c r="O48" s="74">
        <f t="shared" si="6"/>
        <v>-2873035</v>
      </c>
      <c r="P48" s="74">
        <f t="shared" si="6"/>
        <v>-652362</v>
      </c>
      <c r="Q48" s="74">
        <f t="shared" si="6"/>
        <v>2831920</v>
      </c>
      <c r="R48" s="74">
        <f t="shared" si="6"/>
        <v>-693477</v>
      </c>
      <c r="S48" s="74">
        <f t="shared" si="6"/>
        <v>-990341</v>
      </c>
      <c r="T48" s="73">
        <f t="shared" si="6"/>
        <v>-1095155</v>
      </c>
      <c r="U48" s="73">
        <f t="shared" si="6"/>
        <v>-1283546</v>
      </c>
      <c r="V48" s="74">
        <f t="shared" si="6"/>
        <v>-3369042</v>
      </c>
      <c r="W48" s="74">
        <f t="shared" si="6"/>
        <v>22961132</v>
      </c>
      <c r="X48" s="74">
        <f t="shared" si="6"/>
        <v>-13614805</v>
      </c>
      <c r="Y48" s="74">
        <f t="shared" si="6"/>
        <v>36575937</v>
      </c>
      <c r="Z48" s="75">
        <f>+IF(X48&lt;&gt;0,+(Y48/X48)*100,0)</f>
        <v>-268.6482619471965</v>
      </c>
      <c r="AA48" s="76">
        <f>SUM(AA46:AA47)</f>
        <v>-13619244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3452723</v>
      </c>
      <c r="D5" s="6">
        <v>0</v>
      </c>
      <c r="E5" s="7">
        <v>9550000</v>
      </c>
      <c r="F5" s="8">
        <v>9550000</v>
      </c>
      <c r="G5" s="8">
        <v>798000</v>
      </c>
      <c r="H5" s="8">
        <v>3579</v>
      </c>
      <c r="I5" s="8">
        <v>0</v>
      </c>
      <c r="J5" s="8">
        <v>801579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801579</v>
      </c>
      <c r="X5" s="8">
        <v>9550000</v>
      </c>
      <c r="Y5" s="8">
        <v>-8748421</v>
      </c>
      <c r="Z5" s="2">
        <v>-91.61</v>
      </c>
      <c r="AA5" s="6">
        <v>9550000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13214370</v>
      </c>
      <c r="D7" s="6">
        <v>0</v>
      </c>
      <c r="E7" s="7">
        <v>17926500</v>
      </c>
      <c r="F7" s="8">
        <v>17927000</v>
      </c>
      <c r="G7" s="8">
        <v>1480100</v>
      </c>
      <c r="H7" s="8">
        <v>1195228</v>
      </c>
      <c r="I7" s="8">
        <v>1294035</v>
      </c>
      <c r="J7" s="8">
        <v>3969363</v>
      </c>
      <c r="K7" s="8">
        <v>1222744</v>
      </c>
      <c r="L7" s="8">
        <v>973536</v>
      </c>
      <c r="M7" s="8">
        <v>0</v>
      </c>
      <c r="N7" s="8">
        <v>2196280</v>
      </c>
      <c r="O7" s="8">
        <v>1362783</v>
      </c>
      <c r="P7" s="8">
        <v>0</v>
      </c>
      <c r="Q7" s="8">
        <v>0</v>
      </c>
      <c r="R7" s="8">
        <v>1362783</v>
      </c>
      <c r="S7" s="8">
        <v>1335407</v>
      </c>
      <c r="T7" s="8">
        <v>1106483</v>
      </c>
      <c r="U7" s="8">
        <v>1466290</v>
      </c>
      <c r="V7" s="8">
        <v>3908180</v>
      </c>
      <c r="W7" s="8">
        <v>11436606</v>
      </c>
      <c r="X7" s="8">
        <v>17926872</v>
      </c>
      <c r="Y7" s="8">
        <v>-6490266</v>
      </c>
      <c r="Z7" s="2">
        <v>-36.2</v>
      </c>
      <c r="AA7" s="6">
        <v>17927000</v>
      </c>
    </row>
    <row r="8" spans="1:27" ht="13.5">
      <c r="A8" s="25" t="s">
        <v>35</v>
      </c>
      <c r="B8" s="24"/>
      <c r="C8" s="6">
        <v>6117078</v>
      </c>
      <c r="D8" s="6">
        <v>0</v>
      </c>
      <c r="E8" s="7">
        <v>7842000</v>
      </c>
      <c r="F8" s="8">
        <v>7842000</v>
      </c>
      <c r="G8" s="8">
        <v>603728</v>
      </c>
      <c r="H8" s="8">
        <v>524912</v>
      </c>
      <c r="I8" s="8">
        <v>620334</v>
      </c>
      <c r="J8" s="8">
        <v>1748974</v>
      </c>
      <c r="K8" s="8">
        <v>672286</v>
      </c>
      <c r="L8" s="8">
        <v>621683</v>
      </c>
      <c r="M8" s="8">
        <v>0</v>
      </c>
      <c r="N8" s="8">
        <v>1293969</v>
      </c>
      <c r="O8" s="8">
        <v>689849</v>
      </c>
      <c r="P8" s="8">
        <v>0</v>
      </c>
      <c r="Q8" s="8">
        <v>0</v>
      </c>
      <c r="R8" s="8">
        <v>689849</v>
      </c>
      <c r="S8" s="8">
        <v>579035</v>
      </c>
      <c r="T8" s="8">
        <v>626462</v>
      </c>
      <c r="U8" s="8">
        <v>447818</v>
      </c>
      <c r="V8" s="8">
        <v>1653315</v>
      </c>
      <c r="W8" s="8">
        <v>5386107</v>
      </c>
      <c r="X8" s="8">
        <v>7841794</v>
      </c>
      <c r="Y8" s="8">
        <v>-2455687</v>
      </c>
      <c r="Z8" s="2">
        <v>-31.32</v>
      </c>
      <c r="AA8" s="6">
        <v>7842000</v>
      </c>
    </row>
    <row r="9" spans="1:27" ht="13.5">
      <c r="A9" s="25" t="s">
        <v>36</v>
      </c>
      <c r="B9" s="24"/>
      <c r="C9" s="6">
        <v>3839773</v>
      </c>
      <c r="D9" s="6">
        <v>0</v>
      </c>
      <c r="E9" s="7">
        <v>4054000</v>
      </c>
      <c r="F9" s="8">
        <v>4054000</v>
      </c>
      <c r="G9" s="8">
        <v>343939</v>
      </c>
      <c r="H9" s="8">
        <v>348594</v>
      </c>
      <c r="I9" s="8">
        <v>342297</v>
      </c>
      <c r="J9" s="8">
        <v>1034830</v>
      </c>
      <c r="K9" s="8">
        <v>345937</v>
      </c>
      <c r="L9" s="8">
        <v>338763</v>
      </c>
      <c r="M9" s="8">
        <v>0</v>
      </c>
      <c r="N9" s="8">
        <v>684700</v>
      </c>
      <c r="O9" s="8">
        <v>338322</v>
      </c>
      <c r="P9" s="8">
        <v>0</v>
      </c>
      <c r="Q9" s="8">
        <v>0</v>
      </c>
      <c r="R9" s="8">
        <v>338322</v>
      </c>
      <c r="S9" s="8">
        <v>350850</v>
      </c>
      <c r="T9" s="8">
        <v>349324</v>
      </c>
      <c r="U9" s="8">
        <v>350607</v>
      </c>
      <c r="V9" s="8">
        <v>1050781</v>
      </c>
      <c r="W9" s="8">
        <v>3108633</v>
      </c>
      <c r="X9" s="8">
        <v>4054213</v>
      </c>
      <c r="Y9" s="8">
        <v>-945580</v>
      </c>
      <c r="Z9" s="2">
        <v>-23.32</v>
      </c>
      <c r="AA9" s="6">
        <v>4054000</v>
      </c>
    </row>
    <row r="10" spans="1:27" ht="13.5">
      <c r="A10" s="25" t="s">
        <v>37</v>
      </c>
      <c r="B10" s="24"/>
      <c r="C10" s="6">
        <v>5356401</v>
      </c>
      <c r="D10" s="6">
        <v>0</v>
      </c>
      <c r="E10" s="7">
        <v>5964001</v>
      </c>
      <c r="F10" s="26">
        <v>5964000</v>
      </c>
      <c r="G10" s="26">
        <v>486109</v>
      </c>
      <c r="H10" s="26">
        <v>481850</v>
      </c>
      <c r="I10" s="26">
        <v>484132</v>
      </c>
      <c r="J10" s="26">
        <v>1452091</v>
      </c>
      <c r="K10" s="26">
        <v>485511</v>
      </c>
      <c r="L10" s="26">
        <v>485419</v>
      </c>
      <c r="M10" s="26">
        <v>0</v>
      </c>
      <c r="N10" s="26">
        <v>970930</v>
      </c>
      <c r="O10" s="26">
        <v>487243</v>
      </c>
      <c r="P10" s="26">
        <v>0</v>
      </c>
      <c r="Q10" s="26">
        <v>0</v>
      </c>
      <c r="R10" s="26">
        <v>487243</v>
      </c>
      <c r="S10" s="26">
        <v>488656</v>
      </c>
      <c r="T10" s="26">
        <v>485851</v>
      </c>
      <c r="U10" s="26">
        <v>488078</v>
      </c>
      <c r="V10" s="26">
        <v>1462585</v>
      </c>
      <c r="W10" s="26">
        <v>4372849</v>
      </c>
      <c r="X10" s="26">
        <v>5963556</v>
      </c>
      <c r="Y10" s="26">
        <v>-1590707</v>
      </c>
      <c r="Z10" s="27">
        <v>-26.67</v>
      </c>
      <c r="AA10" s="28">
        <v>5964000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321274</v>
      </c>
      <c r="D12" s="6">
        <v>0</v>
      </c>
      <c r="E12" s="7">
        <v>259000</v>
      </c>
      <c r="F12" s="8">
        <v>259000</v>
      </c>
      <c r="G12" s="8">
        <v>5357</v>
      </c>
      <c r="H12" s="8">
        <v>58838</v>
      </c>
      <c r="I12" s="8">
        <v>71053</v>
      </c>
      <c r="J12" s="8">
        <v>135248</v>
      </c>
      <c r="K12" s="8">
        <v>56482</v>
      </c>
      <c r="L12" s="8">
        <v>-139102</v>
      </c>
      <c r="M12" s="8">
        <v>0</v>
      </c>
      <c r="N12" s="8">
        <v>-82620</v>
      </c>
      <c r="O12" s="8">
        <v>12536</v>
      </c>
      <c r="P12" s="8">
        <v>0</v>
      </c>
      <c r="Q12" s="8">
        <v>0</v>
      </c>
      <c r="R12" s="8">
        <v>12536</v>
      </c>
      <c r="S12" s="8">
        <v>12556</v>
      </c>
      <c r="T12" s="8">
        <v>12556</v>
      </c>
      <c r="U12" s="8">
        <v>14233</v>
      </c>
      <c r="V12" s="8">
        <v>39345</v>
      </c>
      <c r="W12" s="8">
        <v>104509</v>
      </c>
      <c r="X12" s="8">
        <v>258542</v>
      </c>
      <c r="Y12" s="8">
        <v>-154033</v>
      </c>
      <c r="Z12" s="2">
        <v>-59.58</v>
      </c>
      <c r="AA12" s="6">
        <v>259000</v>
      </c>
    </row>
    <row r="13" spans="1:27" ht="13.5">
      <c r="A13" s="23" t="s">
        <v>40</v>
      </c>
      <c r="B13" s="29"/>
      <c r="C13" s="6">
        <v>1135531</v>
      </c>
      <c r="D13" s="6">
        <v>0</v>
      </c>
      <c r="E13" s="7">
        <v>27000</v>
      </c>
      <c r="F13" s="8">
        <v>226000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27000</v>
      </c>
      <c r="Y13" s="8">
        <v>-27000</v>
      </c>
      <c r="Z13" s="2">
        <v>-100</v>
      </c>
      <c r="AA13" s="6">
        <v>226000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101000</v>
      </c>
      <c r="G14" s="8">
        <v>0</v>
      </c>
      <c r="H14" s="8">
        <v>10708</v>
      </c>
      <c r="I14" s="8">
        <v>10966</v>
      </c>
      <c r="J14" s="8">
        <v>21674</v>
      </c>
      <c r="K14" s="8">
        <v>10641</v>
      </c>
      <c r="L14" s="8">
        <v>0</v>
      </c>
      <c r="M14" s="8">
        <v>0</v>
      </c>
      <c r="N14" s="8">
        <v>10641</v>
      </c>
      <c r="O14" s="8">
        <v>10078</v>
      </c>
      <c r="P14" s="8">
        <v>0</v>
      </c>
      <c r="Q14" s="8">
        <v>0</v>
      </c>
      <c r="R14" s="8">
        <v>10078</v>
      </c>
      <c r="S14" s="8">
        <v>9587</v>
      </c>
      <c r="T14" s="8">
        <v>9493</v>
      </c>
      <c r="U14" s="8">
        <v>9310</v>
      </c>
      <c r="V14" s="8">
        <v>28390</v>
      </c>
      <c r="W14" s="8">
        <v>70783</v>
      </c>
      <c r="X14" s="8"/>
      <c r="Y14" s="8">
        <v>70783</v>
      </c>
      <c r="Z14" s="2">
        <v>0</v>
      </c>
      <c r="AA14" s="6">
        <v>101000</v>
      </c>
    </row>
    <row r="15" spans="1:27" ht="13.5">
      <c r="A15" s="23" t="s">
        <v>42</v>
      </c>
      <c r="B15" s="29"/>
      <c r="C15" s="6">
        <v>6800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24232</v>
      </c>
      <c r="D16" s="6">
        <v>0</v>
      </c>
      <c r="E16" s="7">
        <v>12000</v>
      </c>
      <c r="F16" s="8">
        <v>12000</v>
      </c>
      <c r="G16" s="8">
        <v>2647</v>
      </c>
      <c r="H16" s="8">
        <v>176</v>
      </c>
      <c r="I16" s="8">
        <v>0</v>
      </c>
      <c r="J16" s="8">
        <v>2823</v>
      </c>
      <c r="K16" s="8">
        <v>2015</v>
      </c>
      <c r="L16" s="8">
        <v>79</v>
      </c>
      <c r="M16" s="8">
        <v>0</v>
      </c>
      <c r="N16" s="8">
        <v>2094</v>
      </c>
      <c r="O16" s="8">
        <v>22</v>
      </c>
      <c r="P16" s="8">
        <v>0</v>
      </c>
      <c r="Q16" s="8">
        <v>0</v>
      </c>
      <c r="R16" s="8">
        <v>22</v>
      </c>
      <c r="S16" s="8">
        <v>18</v>
      </c>
      <c r="T16" s="8">
        <v>88</v>
      </c>
      <c r="U16" s="8">
        <v>1202</v>
      </c>
      <c r="V16" s="8">
        <v>1308</v>
      </c>
      <c r="W16" s="8">
        <v>6247</v>
      </c>
      <c r="X16" s="8">
        <v>11657</v>
      </c>
      <c r="Y16" s="8">
        <v>-5410</v>
      </c>
      <c r="Z16" s="2">
        <v>-46.41</v>
      </c>
      <c r="AA16" s="6">
        <v>12000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405000</v>
      </c>
      <c r="F17" s="8">
        <v>405000</v>
      </c>
      <c r="G17" s="8">
        <v>-328386</v>
      </c>
      <c r="H17" s="8">
        <v>13522</v>
      </c>
      <c r="I17" s="8">
        <v>2055</v>
      </c>
      <c r="J17" s="8">
        <v>-312809</v>
      </c>
      <c r="K17" s="8">
        <v>-694372</v>
      </c>
      <c r="L17" s="8">
        <v>-3145</v>
      </c>
      <c r="M17" s="8">
        <v>0</v>
      </c>
      <c r="N17" s="8">
        <v>-697517</v>
      </c>
      <c r="O17" s="8">
        <v>-9328</v>
      </c>
      <c r="P17" s="8">
        <v>0</v>
      </c>
      <c r="Q17" s="8">
        <v>0</v>
      </c>
      <c r="R17" s="8">
        <v>-9328</v>
      </c>
      <c r="S17" s="8">
        <v>1712</v>
      </c>
      <c r="T17" s="8">
        <v>4616</v>
      </c>
      <c r="U17" s="8">
        <v>1464</v>
      </c>
      <c r="V17" s="8">
        <v>7792</v>
      </c>
      <c r="W17" s="8">
        <v>-1011862</v>
      </c>
      <c r="X17" s="8">
        <v>405000</v>
      </c>
      <c r="Y17" s="8">
        <v>-1416862</v>
      </c>
      <c r="Z17" s="2">
        <v>-349.84</v>
      </c>
      <c r="AA17" s="6">
        <v>405000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414000</v>
      </c>
      <c r="F18" s="8">
        <v>414000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414091</v>
      </c>
      <c r="Y18" s="8">
        <v>-414091</v>
      </c>
      <c r="Z18" s="2">
        <v>-100</v>
      </c>
      <c r="AA18" s="6">
        <v>414000</v>
      </c>
    </row>
    <row r="19" spans="1:27" ht="13.5">
      <c r="A19" s="23" t="s">
        <v>46</v>
      </c>
      <c r="B19" s="29"/>
      <c r="C19" s="6">
        <v>34294728</v>
      </c>
      <c r="D19" s="6">
        <v>0</v>
      </c>
      <c r="E19" s="7">
        <v>20836000</v>
      </c>
      <c r="F19" s="8">
        <v>20836000</v>
      </c>
      <c r="G19" s="8">
        <v>8170000</v>
      </c>
      <c r="H19" s="8">
        <v>672173</v>
      </c>
      <c r="I19" s="8">
        <v>6153557</v>
      </c>
      <c r="J19" s="8">
        <v>14995730</v>
      </c>
      <c r="K19" s="8">
        <v>1187500</v>
      </c>
      <c r="L19" s="8">
        <v>5365000</v>
      </c>
      <c r="M19" s="8">
        <v>0</v>
      </c>
      <c r="N19" s="8">
        <v>6552500</v>
      </c>
      <c r="O19" s="8">
        <v>0</v>
      </c>
      <c r="P19" s="8">
        <v>0</v>
      </c>
      <c r="Q19" s="8">
        <v>0</v>
      </c>
      <c r="R19" s="8">
        <v>0</v>
      </c>
      <c r="S19" s="8">
        <v>183105</v>
      </c>
      <c r="T19" s="8">
        <v>0</v>
      </c>
      <c r="U19" s="8">
        <v>0</v>
      </c>
      <c r="V19" s="8">
        <v>183105</v>
      </c>
      <c r="W19" s="8">
        <v>21731335</v>
      </c>
      <c r="X19" s="8">
        <v>20836000</v>
      </c>
      <c r="Y19" s="8">
        <v>895335</v>
      </c>
      <c r="Z19" s="2">
        <v>4.3</v>
      </c>
      <c r="AA19" s="6">
        <v>20836000</v>
      </c>
    </row>
    <row r="20" spans="1:27" ht="13.5">
      <c r="A20" s="23" t="s">
        <v>47</v>
      </c>
      <c r="B20" s="29"/>
      <c r="C20" s="6">
        <v>1856221</v>
      </c>
      <c r="D20" s="6">
        <v>0</v>
      </c>
      <c r="E20" s="7">
        <v>6821500</v>
      </c>
      <c r="F20" s="26">
        <v>6822000</v>
      </c>
      <c r="G20" s="26">
        <v>64422</v>
      </c>
      <c r="H20" s="26">
        <v>46399</v>
      </c>
      <c r="I20" s="26">
        <v>128068</v>
      </c>
      <c r="J20" s="26">
        <v>238889</v>
      </c>
      <c r="K20" s="26">
        <v>110507</v>
      </c>
      <c r="L20" s="26">
        <v>42884</v>
      </c>
      <c r="M20" s="26">
        <v>0</v>
      </c>
      <c r="N20" s="26">
        <v>153391</v>
      </c>
      <c r="O20" s="26">
        <v>110458</v>
      </c>
      <c r="P20" s="26">
        <v>0</v>
      </c>
      <c r="Q20" s="26">
        <v>0</v>
      </c>
      <c r="R20" s="26">
        <v>110458</v>
      </c>
      <c r="S20" s="26">
        <v>11114</v>
      </c>
      <c r="T20" s="26">
        <v>77087</v>
      </c>
      <c r="U20" s="26">
        <v>238529</v>
      </c>
      <c r="V20" s="26">
        <v>326730</v>
      </c>
      <c r="W20" s="26">
        <v>829468</v>
      </c>
      <c r="X20" s="26">
        <v>6822000</v>
      </c>
      <c r="Y20" s="26">
        <v>-5992532</v>
      </c>
      <c r="Z20" s="27">
        <v>-87.84</v>
      </c>
      <c r="AA20" s="28">
        <v>6822000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69619131</v>
      </c>
      <c r="D22" s="33">
        <f>SUM(D5:D21)</f>
        <v>0</v>
      </c>
      <c r="E22" s="34">
        <f t="shared" si="0"/>
        <v>74111001</v>
      </c>
      <c r="F22" s="35">
        <f t="shared" si="0"/>
        <v>74412000</v>
      </c>
      <c r="G22" s="35">
        <f t="shared" si="0"/>
        <v>11625916</v>
      </c>
      <c r="H22" s="35">
        <f t="shared" si="0"/>
        <v>3355979</v>
      </c>
      <c r="I22" s="35">
        <f t="shared" si="0"/>
        <v>9106497</v>
      </c>
      <c r="J22" s="35">
        <f t="shared" si="0"/>
        <v>24088392</v>
      </c>
      <c r="K22" s="35">
        <f t="shared" si="0"/>
        <v>3399251</v>
      </c>
      <c r="L22" s="35">
        <f t="shared" si="0"/>
        <v>7685117</v>
      </c>
      <c r="M22" s="35">
        <f t="shared" si="0"/>
        <v>0</v>
      </c>
      <c r="N22" s="35">
        <f t="shared" si="0"/>
        <v>11084368</v>
      </c>
      <c r="O22" s="35">
        <f t="shared" si="0"/>
        <v>3001963</v>
      </c>
      <c r="P22" s="35">
        <f t="shared" si="0"/>
        <v>0</v>
      </c>
      <c r="Q22" s="35">
        <f t="shared" si="0"/>
        <v>0</v>
      </c>
      <c r="R22" s="35">
        <f t="shared" si="0"/>
        <v>3001963</v>
      </c>
      <c r="S22" s="35">
        <f t="shared" si="0"/>
        <v>2972040</v>
      </c>
      <c r="T22" s="35">
        <f t="shared" si="0"/>
        <v>2671960</v>
      </c>
      <c r="U22" s="35">
        <f t="shared" si="0"/>
        <v>3017531</v>
      </c>
      <c r="V22" s="35">
        <f t="shared" si="0"/>
        <v>8661531</v>
      </c>
      <c r="W22" s="35">
        <f t="shared" si="0"/>
        <v>46836254</v>
      </c>
      <c r="X22" s="35">
        <f t="shared" si="0"/>
        <v>74110725</v>
      </c>
      <c r="Y22" s="35">
        <f t="shared" si="0"/>
        <v>-27274471</v>
      </c>
      <c r="Z22" s="36">
        <f>+IF(X22&lt;&gt;0,+(Y22/X22)*100,0)</f>
        <v>-36.802326518867545</v>
      </c>
      <c r="AA22" s="33">
        <f>SUM(AA5:AA21)</f>
        <v>74412000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14189312</v>
      </c>
      <c r="D25" s="6">
        <v>0</v>
      </c>
      <c r="E25" s="7">
        <v>19681000</v>
      </c>
      <c r="F25" s="8">
        <v>19681000</v>
      </c>
      <c r="G25" s="8">
        <v>1298391</v>
      </c>
      <c r="H25" s="8">
        <v>1495023</v>
      </c>
      <c r="I25" s="8">
        <v>1552787</v>
      </c>
      <c r="J25" s="8">
        <v>4346201</v>
      </c>
      <c r="K25" s="8">
        <v>1608725</v>
      </c>
      <c r="L25" s="8">
        <v>2173983</v>
      </c>
      <c r="M25" s="8">
        <v>0</v>
      </c>
      <c r="N25" s="8">
        <v>3782708</v>
      </c>
      <c r="O25" s="8">
        <v>1409432</v>
      </c>
      <c r="P25" s="8">
        <v>0</v>
      </c>
      <c r="Q25" s="8">
        <v>0</v>
      </c>
      <c r="R25" s="8">
        <v>1409432</v>
      </c>
      <c r="S25" s="8">
        <v>1479152</v>
      </c>
      <c r="T25" s="8">
        <v>1482914</v>
      </c>
      <c r="U25" s="8">
        <v>1514550</v>
      </c>
      <c r="V25" s="8">
        <v>4476616</v>
      </c>
      <c r="W25" s="8">
        <v>14014957</v>
      </c>
      <c r="X25" s="8">
        <v>19681096</v>
      </c>
      <c r="Y25" s="8">
        <v>-5666139</v>
      </c>
      <c r="Z25" s="2">
        <v>-28.79</v>
      </c>
      <c r="AA25" s="6">
        <v>19681000</v>
      </c>
    </row>
    <row r="26" spans="1:27" ht="13.5">
      <c r="A26" s="25" t="s">
        <v>52</v>
      </c>
      <c r="B26" s="24"/>
      <c r="C26" s="6">
        <v>2121944</v>
      </c>
      <c r="D26" s="6">
        <v>0</v>
      </c>
      <c r="E26" s="7">
        <v>2639000</v>
      </c>
      <c r="F26" s="8">
        <v>2639000</v>
      </c>
      <c r="G26" s="8">
        <v>166160</v>
      </c>
      <c r="H26" s="8">
        <v>174291</v>
      </c>
      <c r="I26" s="8">
        <v>168322</v>
      </c>
      <c r="J26" s="8">
        <v>508773</v>
      </c>
      <c r="K26" s="8">
        <v>168875</v>
      </c>
      <c r="L26" s="8">
        <v>168156</v>
      </c>
      <c r="M26" s="8">
        <v>0</v>
      </c>
      <c r="N26" s="8">
        <v>337031</v>
      </c>
      <c r="O26" s="8">
        <v>163960</v>
      </c>
      <c r="P26" s="8">
        <v>0</v>
      </c>
      <c r="Q26" s="8">
        <v>0</v>
      </c>
      <c r="R26" s="8">
        <v>163960</v>
      </c>
      <c r="S26" s="8">
        <v>141522</v>
      </c>
      <c r="T26" s="8">
        <v>260383</v>
      </c>
      <c r="U26" s="8">
        <v>179019</v>
      </c>
      <c r="V26" s="8">
        <v>580924</v>
      </c>
      <c r="W26" s="8">
        <v>1590688</v>
      </c>
      <c r="X26" s="8">
        <v>2639374</v>
      </c>
      <c r="Y26" s="8">
        <v>-1048686</v>
      </c>
      <c r="Z26" s="2">
        <v>-39.73</v>
      </c>
      <c r="AA26" s="6">
        <v>2639000</v>
      </c>
    </row>
    <row r="27" spans="1:27" ht="13.5">
      <c r="A27" s="25" t="s">
        <v>53</v>
      </c>
      <c r="B27" s="24"/>
      <c r="C27" s="6">
        <v>5639658</v>
      </c>
      <c r="D27" s="6">
        <v>0</v>
      </c>
      <c r="E27" s="7">
        <v>5600000</v>
      </c>
      <c r="F27" s="8">
        <v>5600000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5600000</v>
      </c>
      <c r="Y27" s="8">
        <v>-5600000</v>
      </c>
      <c r="Z27" s="2">
        <v>-100</v>
      </c>
      <c r="AA27" s="6">
        <v>5600000</v>
      </c>
    </row>
    <row r="28" spans="1:27" ht="13.5">
      <c r="A28" s="25" t="s">
        <v>54</v>
      </c>
      <c r="B28" s="24"/>
      <c r="C28" s="6">
        <v>11154464</v>
      </c>
      <c r="D28" s="6">
        <v>0</v>
      </c>
      <c r="E28" s="7">
        <v>5909000</v>
      </c>
      <c r="F28" s="8">
        <v>5228429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5909000</v>
      </c>
      <c r="Y28" s="8">
        <v>-5909000</v>
      </c>
      <c r="Z28" s="2">
        <v>-100</v>
      </c>
      <c r="AA28" s="6">
        <v>5228429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584000</v>
      </c>
      <c r="F29" s="8">
        <v>584000</v>
      </c>
      <c r="G29" s="8">
        <v>107852</v>
      </c>
      <c r="H29" s="8">
        <v>12482</v>
      </c>
      <c r="I29" s="8">
        <v>0</v>
      </c>
      <c r="J29" s="8">
        <v>120334</v>
      </c>
      <c r="K29" s="8">
        <v>12310</v>
      </c>
      <c r="L29" s="8">
        <v>-641</v>
      </c>
      <c r="M29" s="8">
        <v>0</v>
      </c>
      <c r="N29" s="8">
        <v>11669</v>
      </c>
      <c r="O29" s="8">
        <v>10437</v>
      </c>
      <c r="P29" s="8">
        <v>0</v>
      </c>
      <c r="Q29" s="8">
        <v>0</v>
      </c>
      <c r="R29" s="8">
        <v>10437</v>
      </c>
      <c r="S29" s="8">
        <v>8891</v>
      </c>
      <c r="T29" s="8">
        <v>8871</v>
      </c>
      <c r="U29" s="8">
        <v>8113</v>
      </c>
      <c r="V29" s="8">
        <v>25875</v>
      </c>
      <c r="W29" s="8">
        <v>168315</v>
      </c>
      <c r="X29" s="8">
        <v>584000</v>
      </c>
      <c r="Y29" s="8">
        <v>-415685</v>
      </c>
      <c r="Z29" s="2">
        <v>-71.18</v>
      </c>
      <c r="AA29" s="6">
        <v>584000</v>
      </c>
    </row>
    <row r="30" spans="1:27" ht="13.5">
      <c r="A30" s="25" t="s">
        <v>56</v>
      </c>
      <c r="B30" s="24"/>
      <c r="C30" s="6">
        <v>12755592</v>
      </c>
      <c r="D30" s="6">
        <v>0</v>
      </c>
      <c r="E30" s="7">
        <v>14868000</v>
      </c>
      <c r="F30" s="8">
        <v>14868000</v>
      </c>
      <c r="G30" s="8">
        <v>0</v>
      </c>
      <c r="H30" s="8">
        <v>1910843</v>
      </c>
      <c r="I30" s="8">
        <v>1727964</v>
      </c>
      <c r="J30" s="8">
        <v>3638807</v>
      </c>
      <c r="K30" s="8">
        <v>955234</v>
      </c>
      <c r="L30" s="8">
        <v>995443</v>
      </c>
      <c r="M30" s="8">
        <v>0</v>
      </c>
      <c r="N30" s="8">
        <v>1950677</v>
      </c>
      <c r="O30" s="8">
        <v>1364793</v>
      </c>
      <c r="P30" s="8">
        <v>0</v>
      </c>
      <c r="Q30" s="8">
        <v>0</v>
      </c>
      <c r="R30" s="8">
        <v>1364793</v>
      </c>
      <c r="S30" s="8">
        <v>0</v>
      </c>
      <c r="T30" s="8">
        <v>1845889</v>
      </c>
      <c r="U30" s="8">
        <v>1367034</v>
      </c>
      <c r="V30" s="8">
        <v>3212923</v>
      </c>
      <c r="W30" s="8">
        <v>10167200</v>
      </c>
      <c r="X30" s="8">
        <v>14868025</v>
      </c>
      <c r="Y30" s="8">
        <v>-4700825</v>
      </c>
      <c r="Z30" s="2">
        <v>-31.62</v>
      </c>
      <c r="AA30" s="6">
        <v>14868000</v>
      </c>
    </row>
    <row r="31" spans="1:27" ht="13.5">
      <c r="A31" s="25" t="s">
        <v>57</v>
      </c>
      <c r="B31" s="24"/>
      <c r="C31" s="6">
        <v>1442463</v>
      </c>
      <c r="D31" s="6">
        <v>0</v>
      </c>
      <c r="E31" s="7">
        <v>3669000</v>
      </c>
      <c r="F31" s="8">
        <v>3669000</v>
      </c>
      <c r="G31" s="8">
        <v>67693</v>
      </c>
      <c r="H31" s="8">
        <v>127569</v>
      </c>
      <c r="I31" s="8">
        <v>285818</v>
      </c>
      <c r="J31" s="8">
        <v>481080</v>
      </c>
      <c r="K31" s="8">
        <v>75080</v>
      </c>
      <c r="L31" s="8">
        <v>166798</v>
      </c>
      <c r="M31" s="8">
        <v>0</v>
      </c>
      <c r="N31" s="8">
        <v>241878</v>
      </c>
      <c r="O31" s="8">
        <v>266972</v>
      </c>
      <c r="P31" s="8">
        <v>0</v>
      </c>
      <c r="Q31" s="8">
        <v>0</v>
      </c>
      <c r="R31" s="8">
        <v>266972</v>
      </c>
      <c r="S31" s="8">
        <v>0</v>
      </c>
      <c r="T31" s="8">
        <v>143496</v>
      </c>
      <c r="U31" s="8">
        <v>107973</v>
      </c>
      <c r="V31" s="8">
        <v>251469</v>
      </c>
      <c r="W31" s="8">
        <v>1241399</v>
      </c>
      <c r="X31" s="8">
        <v>3668628</v>
      </c>
      <c r="Y31" s="8">
        <v>-2427229</v>
      </c>
      <c r="Z31" s="2">
        <v>-66.16</v>
      </c>
      <c r="AA31" s="6">
        <v>3669000</v>
      </c>
    </row>
    <row r="32" spans="1:27" ht="13.5">
      <c r="A32" s="25" t="s">
        <v>58</v>
      </c>
      <c r="B32" s="24"/>
      <c r="C32" s="6">
        <v>3408647</v>
      </c>
      <c r="D32" s="6">
        <v>0</v>
      </c>
      <c r="E32" s="7">
        <v>4307000</v>
      </c>
      <c r="F32" s="8">
        <v>4307000</v>
      </c>
      <c r="G32" s="8">
        <v>1045109</v>
      </c>
      <c r="H32" s="8">
        <v>436775</v>
      </c>
      <c r="I32" s="8">
        <v>1637649</v>
      </c>
      <c r="J32" s="8">
        <v>3119533</v>
      </c>
      <c r="K32" s="8">
        <v>728267</v>
      </c>
      <c r="L32" s="8">
        <v>1426700</v>
      </c>
      <c r="M32" s="8">
        <v>0</v>
      </c>
      <c r="N32" s="8">
        <v>2154967</v>
      </c>
      <c r="O32" s="8">
        <v>230439</v>
      </c>
      <c r="P32" s="8">
        <v>0</v>
      </c>
      <c r="Q32" s="8">
        <v>0</v>
      </c>
      <c r="R32" s="8">
        <v>230439</v>
      </c>
      <c r="S32" s="8">
        <v>266362</v>
      </c>
      <c r="T32" s="8">
        <v>-237790</v>
      </c>
      <c r="U32" s="8">
        <v>676882</v>
      </c>
      <c r="V32" s="8">
        <v>705454</v>
      </c>
      <c r="W32" s="8">
        <v>6210393</v>
      </c>
      <c r="X32" s="8">
        <v>4307000</v>
      </c>
      <c r="Y32" s="8">
        <v>1903393</v>
      </c>
      <c r="Z32" s="2">
        <v>44.19</v>
      </c>
      <c r="AA32" s="6">
        <v>4307000</v>
      </c>
    </row>
    <row r="33" spans="1:27" ht="13.5">
      <c r="A33" s="25" t="s">
        <v>59</v>
      </c>
      <c r="B33" s="24"/>
      <c r="C33" s="6">
        <v>7256541</v>
      </c>
      <c r="D33" s="6">
        <v>0</v>
      </c>
      <c r="E33" s="7">
        <v>7311000</v>
      </c>
      <c r="F33" s="8">
        <v>7311000</v>
      </c>
      <c r="G33" s="8">
        <v>2348241</v>
      </c>
      <c r="H33" s="8">
        <v>2037282</v>
      </c>
      <c r="I33" s="8">
        <v>3165246</v>
      </c>
      <c r="J33" s="8">
        <v>7550769</v>
      </c>
      <c r="K33" s="8">
        <v>1299157</v>
      </c>
      <c r="L33" s="8">
        <v>1326705</v>
      </c>
      <c r="M33" s="8">
        <v>0</v>
      </c>
      <c r="N33" s="8">
        <v>2625862</v>
      </c>
      <c r="O33" s="8">
        <v>492488</v>
      </c>
      <c r="P33" s="8">
        <v>0</v>
      </c>
      <c r="Q33" s="8">
        <v>0</v>
      </c>
      <c r="R33" s="8">
        <v>492488</v>
      </c>
      <c r="S33" s="8">
        <v>454474</v>
      </c>
      <c r="T33" s="8">
        <v>575129</v>
      </c>
      <c r="U33" s="8">
        <v>1016104</v>
      </c>
      <c r="V33" s="8">
        <v>2045707</v>
      </c>
      <c r="W33" s="8">
        <v>12714826</v>
      </c>
      <c r="X33" s="8">
        <v>7311000</v>
      </c>
      <c r="Y33" s="8">
        <v>5403826</v>
      </c>
      <c r="Z33" s="2">
        <v>73.91</v>
      </c>
      <c r="AA33" s="6">
        <v>7311000</v>
      </c>
    </row>
    <row r="34" spans="1:27" ht="13.5">
      <c r="A34" s="25" t="s">
        <v>60</v>
      </c>
      <c r="B34" s="24"/>
      <c r="C34" s="6">
        <v>8399055</v>
      </c>
      <c r="D34" s="6">
        <v>0</v>
      </c>
      <c r="E34" s="7">
        <v>9543000</v>
      </c>
      <c r="F34" s="8">
        <v>10223821</v>
      </c>
      <c r="G34" s="8">
        <v>597232</v>
      </c>
      <c r="H34" s="8">
        <v>547438</v>
      </c>
      <c r="I34" s="8">
        <v>304917</v>
      </c>
      <c r="J34" s="8">
        <v>1449587</v>
      </c>
      <c r="K34" s="8">
        <v>370837</v>
      </c>
      <c r="L34" s="8">
        <v>448352</v>
      </c>
      <c r="M34" s="8">
        <v>0</v>
      </c>
      <c r="N34" s="8">
        <v>819189</v>
      </c>
      <c r="O34" s="8">
        <v>395040</v>
      </c>
      <c r="P34" s="8">
        <v>0</v>
      </c>
      <c r="Q34" s="8">
        <v>0</v>
      </c>
      <c r="R34" s="8">
        <v>395040</v>
      </c>
      <c r="S34" s="8">
        <v>146696</v>
      </c>
      <c r="T34" s="8">
        <v>360390</v>
      </c>
      <c r="U34" s="8">
        <v>542276</v>
      </c>
      <c r="V34" s="8">
        <v>1049362</v>
      </c>
      <c r="W34" s="8">
        <v>3713178</v>
      </c>
      <c r="X34" s="8">
        <v>9542344</v>
      </c>
      <c r="Y34" s="8">
        <v>-5829166</v>
      </c>
      <c r="Z34" s="2">
        <v>-61.09</v>
      </c>
      <c r="AA34" s="6">
        <v>10223821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-100</v>
      </c>
      <c r="V35" s="8">
        <v>-100</v>
      </c>
      <c r="W35" s="8">
        <v>-100</v>
      </c>
      <c r="X35" s="8"/>
      <c r="Y35" s="8">
        <v>-100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66367676</v>
      </c>
      <c r="D36" s="33">
        <f>SUM(D25:D35)</f>
        <v>0</v>
      </c>
      <c r="E36" s="34">
        <f t="shared" si="1"/>
        <v>74111000</v>
      </c>
      <c r="F36" s="35">
        <f t="shared" si="1"/>
        <v>74111250</v>
      </c>
      <c r="G36" s="35">
        <f t="shared" si="1"/>
        <v>5630678</v>
      </c>
      <c r="H36" s="35">
        <f t="shared" si="1"/>
        <v>6741703</v>
      </c>
      <c r="I36" s="35">
        <f t="shared" si="1"/>
        <v>8842703</v>
      </c>
      <c r="J36" s="35">
        <f t="shared" si="1"/>
        <v>21215084</v>
      </c>
      <c r="K36" s="35">
        <f t="shared" si="1"/>
        <v>5218485</v>
      </c>
      <c r="L36" s="35">
        <f t="shared" si="1"/>
        <v>6705496</v>
      </c>
      <c r="M36" s="35">
        <f t="shared" si="1"/>
        <v>0</v>
      </c>
      <c r="N36" s="35">
        <f t="shared" si="1"/>
        <v>11923981</v>
      </c>
      <c r="O36" s="35">
        <f t="shared" si="1"/>
        <v>4333561</v>
      </c>
      <c r="P36" s="35">
        <f t="shared" si="1"/>
        <v>0</v>
      </c>
      <c r="Q36" s="35">
        <f t="shared" si="1"/>
        <v>0</v>
      </c>
      <c r="R36" s="35">
        <f t="shared" si="1"/>
        <v>4333561</v>
      </c>
      <c r="S36" s="35">
        <f t="shared" si="1"/>
        <v>2497097</v>
      </c>
      <c r="T36" s="35">
        <f t="shared" si="1"/>
        <v>4439282</v>
      </c>
      <c r="U36" s="35">
        <f t="shared" si="1"/>
        <v>5411851</v>
      </c>
      <c r="V36" s="35">
        <f t="shared" si="1"/>
        <v>12348230</v>
      </c>
      <c r="W36" s="35">
        <f t="shared" si="1"/>
        <v>49820856</v>
      </c>
      <c r="X36" s="35">
        <f t="shared" si="1"/>
        <v>74110467</v>
      </c>
      <c r="Y36" s="35">
        <f t="shared" si="1"/>
        <v>-24289611</v>
      </c>
      <c r="Z36" s="36">
        <f>+IF(X36&lt;&gt;0,+(Y36/X36)*100,0)</f>
        <v>-32.77487240769917</v>
      </c>
      <c r="AA36" s="33">
        <f>SUM(AA25:AA35)</f>
        <v>74111250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3251455</v>
      </c>
      <c r="D38" s="46">
        <f>+D22-D36</f>
        <v>0</v>
      </c>
      <c r="E38" s="47">
        <f t="shared" si="2"/>
        <v>1</v>
      </c>
      <c r="F38" s="48">
        <f t="shared" si="2"/>
        <v>300750</v>
      </c>
      <c r="G38" s="48">
        <f t="shared" si="2"/>
        <v>5995238</v>
      </c>
      <c r="H38" s="48">
        <f t="shared" si="2"/>
        <v>-3385724</v>
      </c>
      <c r="I38" s="48">
        <f t="shared" si="2"/>
        <v>263794</v>
      </c>
      <c r="J38" s="48">
        <f t="shared" si="2"/>
        <v>2873308</v>
      </c>
      <c r="K38" s="48">
        <f t="shared" si="2"/>
        <v>-1819234</v>
      </c>
      <c r="L38" s="48">
        <f t="shared" si="2"/>
        <v>979621</v>
      </c>
      <c r="M38" s="48">
        <f t="shared" si="2"/>
        <v>0</v>
      </c>
      <c r="N38" s="48">
        <f t="shared" si="2"/>
        <v>-839613</v>
      </c>
      <c r="O38" s="48">
        <f t="shared" si="2"/>
        <v>-1331598</v>
      </c>
      <c r="P38" s="48">
        <f t="shared" si="2"/>
        <v>0</v>
      </c>
      <c r="Q38" s="48">
        <f t="shared" si="2"/>
        <v>0</v>
      </c>
      <c r="R38" s="48">
        <f t="shared" si="2"/>
        <v>-1331598</v>
      </c>
      <c r="S38" s="48">
        <f t="shared" si="2"/>
        <v>474943</v>
      </c>
      <c r="T38" s="48">
        <f t="shared" si="2"/>
        <v>-1767322</v>
      </c>
      <c r="U38" s="48">
        <f t="shared" si="2"/>
        <v>-2394320</v>
      </c>
      <c r="V38" s="48">
        <f t="shared" si="2"/>
        <v>-3686699</v>
      </c>
      <c r="W38" s="48">
        <f t="shared" si="2"/>
        <v>-2984602</v>
      </c>
      <c r="X38" s="48">
        <f>IF(F22=F36,0,X22-X36)</f>
        <v>258</v>
      </c>
      <c r="Y38" s="48">
        <f t="shared" si="2"/>
        <v>-2984860</v>
      </c>
      <c r="Z38" s="49">
        <f>+IF(X38&lt;&gt;0,+(Y38/X38)*100,0)</f>
        <v>-1156922.4806201549</v>
      </c>
      <c r="AA38" s="46">
        <f>+AA22-AA36</f>
        <v>300750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7843000</v>
      </c>
      <c r="F39" s="8">
        <v>7843000</v>
      </c>
      <c r="G39" s="8">
        <v>5500000</v>
      </c>
      <c r="H39" s="8">
        <v>2383356</v>
      </c>
      <c r="I39" s="8">
        <v>1000</v>
      </c>
      <c r="J39" s="8">
        <v>7884356</v>
      </c>
      <c r="K39" s="8">
        <v>0</v>
      </c>
      <c r="L39" s="8">
        <v>300000</v>
      </c>
      <c r="M39" s="8">
        <v>0</v>
      </c>
      <c r="N39" s="8">
        <v>300000</v>
      </c>
      <c r="O39" s="8">
        <v>1273782</v>
      </c>
      <c r="P39" s="8">
        <v>0</v>
      </c>
      <c r="Q39" s="8">
        <v>0</v>
      </c>
      <c r="R39" s="8">
        <v>1273782</v>
      </c>
      <c r="S39" s="8">
        <v>442051</v>
      </c>
      <c r="T39" s="8">
        <v>0</v>
      </c>
      <c r="U39" s="8">
        <v>0</v>
      </c>
      <c r="V39" s="8">
        <v>442051</v>
      </c>
      <c r="W39" s="8">
        <v>9900189</v>
      </c>
      <c r="X39" s="8">
        <v>7843000</v>
      </c>
      <c r="Y39" s="8">
        <v>2057189</v>
      </c>
      <c r="Z39" s="2">
        <v>26.23</v>
      </c>
      <c r="AA39" s="6">
        <v>7843000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3251455</v>
      </c>
      <c r="D42" s="55">
        <f>SUM(D38:D41)</f>
        <v>0</v>
      </c>
      <c r="E42" s="56">
        <f t="shared" si="3"/>
        <v>7843001</v>
      </c>
      <c r="F42" s="57">
        <f t="shared" si="3"/>
        <v>8143750</v>
      </c>
      <c r="G42" s="57">
        <f t="shared" si="3"/>
        <v>11495238</v>
      </c>
      <c r="H42" s="57">
        <f t="shared" si="3"/>
        <v>-1002368</v>
      </c>
      <c r="I42" s="57">
        <f t="shared" si="3"/>
        <v>264794</v>
      </c>
      <c r="J42" s="57">
        <f t="shared" si="3"/>
        <v>10757664</v>
      </c>
      <c r="K42" s="57">
        <f t="shared" si="3"/>
        <v>-1819234</v>
      </c>
      <c r="L42" s="57">
        <f t="shared" si="3"/>
        <v>1279621</v>
      </c>
      <c r="M42" s="57">
        <f t="shared" si="3"/>
        <v>0</v>
      </c>
      <c r="N42" s="57">
        <f t="shared" si="3"/>
        <v>-539613</v>
      </c>
      <c r="O42" s="57">
        <f t="shared" si="3"/>
        <v>-57816</v>
      </c>
      <c r="P42" s="57">
        <f t="shared" si="3"/>
        <v>0</v>
      </c>
      <c r="Q42" s="57">
        <f t="shared" si="3"/>
        <v>0</v>
      </c>
      <c r="R42" s="57">
        <f t="shared" si="3"/>
        <v>-57816</v>
      </c>
      <c r="S42" s="57">
        <f t="shared" si="3"/>
        <v>916994</v>
      </c>
      <c r="T42" s="57">
        <f t="shared" si="3"/>
        <v>-1767322</v>
      </c>
      <c r="U42" s="57">
        <f t="shared" si="3"/>
        <v>-2394320</v>
      </c>
      <c r="V42" s="57">
        <f t="shared" si="3"/>
        <v>-3244648</v>
      </c>
      <c r="W42" s="57">
        <f t="shared" si="3"/>
        <v>6915587</v>
      </c>
      <c r="X42" s="57">
        <f t="shared" si="3"/>
        <v>7843258</v>
      </c>
      <c r="Y42" s="57">
        <f t="shared" si="3"/>
        <v>-927671</v>
      </c>
      <c r="Z42" s="58">
        <f>+IF(X42&lt;&gt;0,+(Y42/X42)*100,0)</f>
        <v>-11.827623163741393</v>
      </c>
      <c r="AA42" s="55">
        <f>SUM(AA38:AA41)</f>
        <v>8143750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3251455</v>
      </c>
      <c r="D44" s="63">
        <f>+D42-D43</f>
        <v>0</v>
      </c>
      <c r="E44" s="64">
        <f t="shared" si="4"/>
        <v>7843001</v>
      </c>
      <c r="F44" s="65">
        <f t="shared" si="4"/>
        <v>8143750</v>
      </c>
      <c r="G44" s="65">
        <f t="shared" si="4"/>
        <v>11495238</v>
      </c>
      <c r="H44" s="65">
        <f t="shared" si="4"/>
        <v>-1002368</v>
      </c>
      <c r="I44" s="65">
        <f t="shared" si="4"/>
        <v>264794</v>
      </c>
      <c r="J44" s="65">
        <f t="shared" si="4"/>
        <v>10757664</v>
      </c>
      <c r="K44" s="65">
        <f t="shared" si="4"/>
        <v>-1819234</v>
      </c>
      <c r="L44" s="65">
        <f t="shared" si="4"/>
        <v>1279621</v>
      </c>
      <c r="M44" s="65">
        <f t="shared" si="4"/>
        <v>0</v>
      </c>
      <c r="N44" s="65">
        <f t="shared" si="4"/>
        <v>-539613</v>
      </c>
      <c r="O44" s="65">
        <f t="shared" si="4"/>
        <v>-57816</v>
      </c>
      <c r="P44" s="65">
        <f t="shared" si="4"/>
        <v>0</v>
      </c>
      <c r="Q44" s="65">
        <f t="shared" si="4"/>
        <v>0</v>
      </c>
      <c r="R44" s="65">
        <f t="shared" si="4"/>
        <v>-57816</v>
      </c>
      <c r="S44" s="65">
        <f t="shared" si="4"/>
        <v>916994</v>
      </c>
      <c r="T44" s="65">
        <f t="shared" si="4"/>
        <v>-1767322</v>
      </c>
      <c r="U44" s="65">
        <f t="shared" si="4"/>
        <v>-2394320</v>
      </c>
      <c r="V44" s="65">
        <f t="shared" si="4"/>
        <v>-3244648</v>
      </c>
      <c r="W44" s="65">
        <f t="shared" si="4"/>
        <v>6915587</v>
      </c>
      <c r="X44" s="65">
        <f t="shared" si="4"/>
        <v>7843258</v>
      </c>
      <c r="Y44" s="65">
        <f t="shared" si="4"/>
        <v>-927671</v>
      </c>
      <c r="Z44" s="66">
        <f>+IF(X44&lt;&gt;0,+(Y44/X44)*100,0)</f>
        <v>-11.827623163741393</v>
      </c>
      <c r="AA44" s="63">
        <f>+AA42-AA43</f>
        <v>8143750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3251455</v>
      </c>
      <c r="D46" s="55">
        <f>SUM(D44:D45)</f>
        <v>0</v>
      </c>
      <c r="E46" s="56">
        <f t="shared" si="5"/>
        <v>7843001</v>
      </c>
      <c r="F46" s="57">
        <f t="shared" si="5"/>
        <v>8143750</v>
      </c>
      <c r="G46" s="57">
        <f t="shared" si="5"/>
        <v>11495238</v>
      </c>
      <c r="H46" s="57">
        <f t="shared" si="5"/>
        <v>-1002368</v>
      </c>
      <c r="I46" s="57">
        <f t="shared" si="5"/>
        <v>264794</v>
      </c>
      <c r="J46" s="57">
        <f t="shared" si="5"/>
        <v>10757664</v>
      </c>
      <c r="K46" s="57">
        <f t="shared" si="5"/>
        <v>-1819234</v>
      </c>
      <c r="L46" s="57">
        <f t="shared" si="5"/>
        <v>1279621</v>
      </c>
      <c r="M46" s="57">
        <f t="shared" si="5"/>
        <v>0</v>
      </c>
      <c r="N46" s="57">
        <f t="shared" si="5"/>
        <v>-539613</v>
      </c>
      <c r="O46" s="57">
        <f t="shared" si="5"/>
        <v>-57816</v>
      </c>
      <c r="P46" s="57">
        <f t="shared" si="5"/>
        <v>0</v>
      </c>
      <c r="Q46" s="57">
        <f t="shared" si="5"/>
        <v>0</v>
      </c>
      <c r="R46" s="57">
        <f t="shared" si="5"/>
        <v>-57816</v>
      </c>
      <c r="S46" s="57">
        <f t="shared" si="5"/>
        <v>916994</v>
      </c>
      <c r="T46" s="57">
        <f t="shared" si="5"/>
        <v>-1767322</v>
      </c>
      <c r="U46" s="57">
        <f t="shared" si="5"/>
        <v>-2394320</v>
      </c>
      <c r="V46" s="57">
        <f t="shared" si="5"/>
        <v>-3244648</v>
      </c>
      <c r="W46" s="57">
        <f t="shared" si="5"/>
        <v>6915587</v>
      </c>
      <c r="X46" s="57">
        <f t="shared" si="5"/>
        <v>7843258</v>
      </c>
      <c r="Y46" s="57">
        <f t="shared" si="5"/>
        <v>-927671</v>
      </c>
      <c r="Z46" s="58">
        <f>+IF(X46&lt;&gt;0,+(Y46/X46)*100,0)</f>
        <v>-11.827623163741393</v>
      </c>
      <c r="AA46" s="55">
        <f>SUM(AA44:AA45)</f>
        <v>8143750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3251455</v>
      </c>
      <c r="D48" s="71">
        <f>SUM(D46:D47)</f>
        <v>0</v>
      </c>
      <c r="E48" s="72">
        <f t="shared" si="6"/>
        <v>7843001</v>
      </c>
      <c r="F48" s="73">
        <f t="shared" si="6"/>
        <v>8143750</v>
      </c>
      <c r="G48" s="73">
        <f t="shared" si="6"/>
        <v>11495238</v>
      </c>
      <c r="H48" s="74">
        <f t="shared" si="6"/>
        <v>-1002368</v>
      </c>
      <c r="I48" s="74">
        <f t="shared" si="6"/>
        <v>264794</v>
      </c>
      <c r="J48" s="74">
        <f t="shared" si="6"/>
        <v>10757664</v>
      </c>
      <c r="K48" s="74">
        <f t="shared" si="6"/>
        <v>-1819234</v>
      </c>
      <c r="L48" s="74">
        <f t="shared" si="6"/>
        <v>1279621</v>
      </c>
      <c r="M48" s="73">
        <f t="shared" si="6"/>
        <v>0</v>
      </c>
      <c r="N48" s="73">
        <f t="shared" si="6"/>
        <v>-539613</v>
      </c>
      <c r="O48" s="74">
        <f t="shared" si="6"/>
        <v>-57816</v>
      </c>
      <c r="P48" s="74">
        <f t="shared" si="6"/>
        <v>0</v>
      </c>
      <c r="Q48" s="74">
        <f t="shared" si="6"/>
        <v>0</v>
      </c>
      <c r="R48" s="74">
        <f t="shared" si="6"/>
        <v>-57816</v>
      </c>
      <c r="S48" s="74">
        <f t="shared" si="6"/>
        <v>916994</v>
      </c>
      <c r="T48" s="73">
        <f t="shared" si="6"/>
        <v>-1767322</v>
      </c>
      <c r="U48" s="73">
        <f t="shared" si="6"/>
        <v>-2394320</v>
      </c>
      <c r="V48" s="74">
        <f t="shared" si="6"/>
        <v>-3244648</v>
      </c>
      <c r="W48" s="74">
        <f t="shared" si="6"/>
        <v>6915587</v>
      </c>
      <c r="X48" s="74">
        <f t="shared" si="6"/>
        <v>7843258</v>
      </c>
      <c r="Y48" s="74">
        <f t="shared" si="6"/>
        <v>-927671</v>
      </c>
      <c r="Z48" s="75">
        <f>+IF(X48&lt;&gt;0,+(Y48/X48)*100,0)</f>
        <v>-11.827623163741393</v>
      </c>
      <c r="AA48" s="76">
        <f>SUM(AA46:AA47)</f>
        <v>8143750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2810413</v>
      </c>
      <c r="D5" s="6">
        <v>0</v>
      </c>
      <c r="E5" s="7">
        <v>3319410</v>
      </c>
      <c r="F5" s="8">
        <v>3000120</v>
      </c>
      <c r="G5" s="8">
        <v>2999335</v>
      </c>
      <c r="H5" s="8">
        <v>460</v>
      </c>
      <c r="I5" s="8">
        <v>0</v>
      </c>
      <c r="J5" s="8">
        <v>2999795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171</v>
      </c>
      <c r="T5" s="8">
        <v>0</v>
      </c>
      <c r="U5" s="8">
        <v>-24</v>
      </c>
      <c r="V5" s="8">
        <v>147</v>
      </c>
      <c r="W5" s="8">
        <v>2999942</v>
      </c>
      <c r="X5" s="8">
        <v>3319416</v>
      </c>
      <c r="Y5" s="8">
        <v>-319474</v>
      </c>
      <c r="Z5" s="2">
        <v>-9.62</v>
      </c>
      <c r="AA5" s="6">
        <v>3000120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100000</v>
      </c>
      <c r="F6" s="8">
        <v>80000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99996</v>
      </c>
      <c r="Y6" s="8">
        <v>-99996</v>
      </c>
      <c r="Z6" s="2">
        <v>-100</v>
      </c>
      <c r="AA6" s="6">
        <v>80000</v>
      </c>
    </row>
    <row r="7" spans="1:27" ht="13.5">
      <c r="A7" s="25" t="s">
        <v>34</v>
      </c>
      <c r="B7" s="24"/>
      <c r="C7" s="6">
        <v>5742539</v>
      </c>
      <c r="D7" s="6">
        <v>0</v>
      </c>
      <c r="E7" s="7">
        <v>6763170</v>
      </c>
      <c r="F7" s="8">
        <v>6957780</v>
      </c>
      <c r="G7" s="8">
        <v>675384</v>
      </c>
      <c r="H7" s="8">
        <v>604999</v>
      </c>
      <c r="I7" s="8">
        <v>605840</v>
      </c>
      <c r="J7" s="8">
        <v>1886223</v>
      </c>
      <c r="K7" s="8">
        <v>538327</v>
      </c>
      <c r="L7" s="8">
        <v>494540</v>
      </c>
      <c r="M7" s="8">
        <v>467808</v>
      </c>
      <c r="N7" s="8">
        <v>1500675</v>
      </c>
      <c r="O7" s="8">
        <v>648147</v>
      </c>
      <c r="P7" s="8">
        <v>551207</v>
      </c>
      <c r="Q7" s="8">
        <v>572646</v>
      </c>
      <c r="R7" s="8">
        <v>1772000</v>
      </c>
      <c r="S7" s="8">
        <v>343375</v>
      </c>
      <c r="T7" s="8">
        <v>517398</v>
      </c>
      <c r="U7" s="8">
        <v>620016</v>
      </c>
      <c r="V7" s="8">
        <v>1480789</v>
      </c>
      <c r="W7" s="8">
        <v>6639687</v>
      </c>
      <c r="X7" s="8">
        <v>6763176</v>
      </c>
      <c r="Y7" s="8">
        <v>-123489</v>
      </c>
      <c r="Z7" s="2">
        <v>-1.83</v>
      </c>
      <c r="AA7" s="6">
        <v>6957780</v>
      </c>
    </row>
    <row r="8" spans="1:27" ht="13.5">
      <c r="A8" s="25" t="s">
        <v>35</v>
      </c>
      <c r="B8" s="24"/>
      <c r="C8" s="6">
        <v>5680126</v>
      </c>
      <c r="D8" s="6">
        <v>0</v>
      </c>
      <c r="E8" s="7">
        <v>6598810</v>
      </c>
      <c r="F8" s="8">
        <v>6324900</v>
      </c>
      <c r="G8" s="8">
        <v>504434</v>
      </c>
      <c r="H8" s="8">
        <v>305739</v>
      </c>
      <c r="I8" s="8">
        <v>427433</v>
      </c>
      <c r="J8" s="8">
        <v>1237606</v>
      </c>
      <c r="K8" s="8">
        <v>471549</v>
      </c>
      <c r="L8" s="8">
        <v>545341</v>
      </c>
      <c r="M8" s="8">
        <v>476342</v>
      </c>
      <c r="N8" s="8">
        <v>1493232</v>
      </c>
      <c r="O8" s="8">
        <v>620351</v>
      </c>
      <c r="P8" s="8">
        <v>595124</v>
      </c>
      <c r="Q8" s="8">
        <v>572517</v>
      </c>
      <c r="R8" s="8">
        <v>1787992</v>
      </c>
      <c r="S8" s="8">
        <v>489746</v>
      </c>
      <c r="T8" s="8">
        <v>445483</v>
      </c>
      <c r="U8" s="8">
        <v>500088</v>
      </c>
      <c r="V8" s="8">
        <v>1435317</v>
      </c>
      <c r="W8" s="8">
        <v>5954147</v>
      </c>
      <c r="X8" s="8">
        <v>6598812</v>
      </c>
      <c r="Y8" s="8">
        <v>-644665</v>
      </c>
      <c r="Z8" s="2">
        <v>-9.77</v>
      </c>
      <c r="AA8" s="6">
        <v>6324900</v>
      </c>
    </row>
    <row r="9" spans="1:27" ht="13.5">
      <c r="A9" s="25" t="s">
        <v>36</v>
      </c>
      <c r="B9" s="24"/>
      <c r="C9" s="6">
        <v>843192</v>
      </c>
      <c r="D9" s="6">
        <v>0</v>
      </c>
      <c r="E9" s="7">
        <v>1630930</v>
      </c>
      <c r="F9" s="8">
        <v>1015000</v>
      </c>
      <c r="G9" s="8">
        <v>78530</v>
      </c>
      <c r="H9" s="8">
        <v>79992</v>
      </c>
      <c r="I9" s="8">
        <v>62675</v>
      </c>
      <c r="J9" s="8">
        <v>221197</v>
      </c>
      <c r="K9" s="8">
        <v>87015</v>
      </c>
      <c r="L9" s="8">
        <v>79799</v>
      </c>
      <c r="M9" s="8">
        <v>76320</v>
      </c>
      <c r="N9" s="8">
        <v>243134</v>
      </c>
      <c r="O9" s="8">
        <v>79123</v>
      </c>
      <c r="P9" s="8">
        <v>81244</v>
      </c>
      <c r="Q9" s="8">
        <v>80969</v>
      </c>
      <c r="R9" s="8">
        <v>241336</v>
      </c>
      <c r="S9" s="8">
        <v>84563</v>
      </c>
      <c r="T9" s="8">
        <v>89911</v>
      </c>
      <c r="U9" s="8">
        <v>83306</v>
      </c>
      <c r="V9" s="8">
        <v>257780</v>
      </c>
      <c r="W9" s="8">
        <v>963447</v>
      </c>
      <c r="X9" s="8">
        <v>1630932</v>
      </c>
      <c r="Y9" s="8">
        <v>-667485</v>
      </c>
      <c r="Z9" s="2">
        <v>-40.93</v>
      </c>
      <c r="AA9" s="6">
        <v>1015000</v>
      </c>
    </row>
    <row r="10" spans="1:27" ht="13.5">
      <c r="A10" s="25" t="s">
        <v>37</v>
      </c>
      <c r="B10" s="24"/>
      <c r="C10" s="6">
        <v>680061</v>
      </c>
      <c r="D10" s="6">
        <v>0</v>
      </c>
      <c r="E10" s="7">
        <v>763160</v>
      </c>
      <c r="F10" s="26">
        <v>763160</v>
      </c>
      <c r="G10" s="26">
        <v>67531</v>
      </c>
      <c r="H10" s="26">
        <v>67524</v>
      </c>
      <c r="I10" s="26">
        <v>64183</v>
      </c>
      <c r="J10" s="26">
        <v>199238</v>
      </c>
      <c r="K10" s="26">
        <v>68631</v>
      </c>
      <c r="L10" s="26">
        <v>64046</v>
      </c>
      <c r="M10" s="26">
        <v>66528</v>
      </c>
      <c r="N10" s="26">
        <v>199205</v>
      </c>
      <c r="O10" s="26">
        <v>66456</v>
      </c>
      <c r="P10" s="26">
        <v>66350</v>
      </c>
      <c r="Q10" s="26">
        <v>66631</v>
      </c>
      <c r="R10" s="26">
        <v>199437</v>
      </c>
      <c r="S10" s="26">
        <v>66259</v>
      </c>
      <c r="T10" s="26">
        <v>68072</v>
      </c>
      <c r="U10" s="26">
        <v>66986</v>
      </c>
      <c r="V10" s="26">
        <v>201317</v>
      </c>
      <c r="W10" s="26">
        <v>799197</v>
      </c>
      <c r="X10" s="26">
        <v>763164</v>
      </c>
      <c r="Y10" s="26">
        <v>36033</v>
      </c>
      <c r="Z10" s="27">
        <v>4.72</v>
      </c>
      <c r="AA10" s="28">
        <v>763160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48500</v>
      </c>
      <c r="F11" s="8">
        <v>48500</v>
      </c>
      <c r="G11" s="8">
        <v>546</v>
      </c>
      <c r="H11" s="8">
        <v>94</v>
      </c>
      <c r="I11" s="8">
        <v>1014</v>
      </c>
      <c r="J11" s="8">
        <v>1654</v>
      </c>
      <c r="K11" s="8">
        <v>677</v>
      </c>
      <c r="L11" s="8">
        <v>336</v>
      </c>
      <c r="M11" s="8">
        <v>54</v>
      </c>
      <c r="N11" s="8">
        <v>1067</v>
      </c>
      <c r="O11" s="8">
        <v>804</v>
      </c>
      <c r="P11" s="8">
        <v>234</v>
      </c>
      <c r="Q11" s="8">
        <v>264</v>
      </c>
      <c r="R11" s="8">
        <v>1302</v>
      </c>
      <c r="S11" s="8">
        <v>13961</v>
      </c>
      <c r="T11" s="8">
        <v>432</v>
      </c>
      <c r="U11" s="8">
        <v>5764</v>
      </c>
      <c r="V11" s="8">
        <v>20157</v>
      </c>
      <c r="W11" s="8">
        <v>24180</v>
      </c>
      <c r="X11" s="8">
        <v>47496</v>
      </c>
      <c r="Y11" s="8">
        <v>-23316</v>
      </c>
      <c r="Z11" s="2">
        <v>-49.09</v>
      </c>
      <c r="AA11" s="6">
        <v>48500</v>
      </c>
    </row>
    <row r="12" spans="1:27" ht="13.5">
      <c r="A12" s="25" t="s">
        <v>39</v>
      </c>
      <c r="B12" s="29"/>
      <c r="C12" s="6">
        <v>170159</v>
      </c>
      <c r="D12" s="6">
        <v>0</v>
      </c>
      <c r="E12" s="7">
        <v>1082500</v>
      </c>
      <c r="F12" s="8">
        <v>122500</v>
      </c>
      <c r="G12" s="8">
        <v>10016</v>
      </c>
      <c r="H12" s="8">
        <v>10006</v>
      </c>
      <c r="I12" s="8">
        <v>13910</v>
      </c>
      <c r="J12" s="8">
        <v>33932</v>
      </c>
      <c r="K12" s="8">
        <v>10664</v>
      </c>
      <c r="L12" s="8">
        <v>11020</v>
      </c>
      <c r="M12" s="8">
        <v>45163</v>
      </c>
      <c r="N12" s="8">
        <v>66847</v>
      </c>
      <c r="O12" s="8">
        <v>10801</v>
      </c>
      <c r="P12" s="8">
        <v>10693</v>
      </c>
      <c r="Q12" s="8">
        <v>11863</v>
      </c>
      <c r="R12" s="8">
        <v>33357</v>
      </c>
      <c r="S12" s="8">
        <v>10146</v>
      </c>
      <c r="T12" s="8">
        <v>18061</v>
      </c>
      <c r="U12" s="8">
        <v>12144</v>
      </c>
      <c r="V12" s="8">
        <v>40351</v>
      </c>
      <c r="W12" s="8">
        <v>174487</v>
      </c>
      <c r="X12" s="8">
        <v>1082496</v>
      </c>
      <c r="Y12" s="8">
        <v>-908009</v>
      </c>
      <c r="Z12" s="2">
        <v>-83.88</v>
      </c>
      <c r="AA12" s="6">
        <v>122500</v>
      </c>
    </row>
    <row r="13" spans="1:27" ht="13.5">
      <c r="A13" s="23" t="s">
        <v>40</v>
      </c>
      <c r="B13" s="29"/>
      <c r="C13" s="6">
        <v>366699</v>
      </c>
      <c r="D13" s="6">
        <v>0</v>
      </c>
      <c r="E13" s="7">
        <v>200000</v>
      </c>
      <c r="F13" s="8">
        <v>200000</v>
      </c>
      <c r="G13" s="8">
        <v>26634</v>
      </c>
      <c r="H13" s="8">
        <v>0</v>
      </c>
      <c r="I13" s="8">
        <v>59219</v>
      </c>
      <c r="J13" s="8">
        <v>85853</v>
      </c>
      <c r="K13" s="8">
        <v>21718</v>
      </c>
      <c r="L13" s="8">
        <v>0</v>
      </c>
      <c r="M13" s="8">
        <v>30306</v>
      </c>
      <c r="N13" s="8">
        <v>52024</v>
      </c>
      <c r="O13" s="8">
        <v>11023</v>
      </c>
      <c r="P13" s="8">
        <v>6911</v>
      </c>
      <c r="Q13" s="8">
        <v>7997</v>
      </c>
      <c r="R13" s="8">
        <v>25931</v>
      </c>
      <c r="S13" s="8">
        <v>0</v>
      </c>
      <c r="T13" s="8">
        <v>0</v>
      </c>
      <c r="U13" s="8">
        <v>18847</v>
      </c>
      <c r="V13" s="8">
        <v>18847</v>
      </c>
      <c r="W13" s="8">
        <v>182655</v>
      </c>
      <c r="X13" s="8">
        <v>200004</v>
      </c>
      <c r="Y13" s="8">
        <v>-17349</v>
      </c>
      <c r="Z13" s="2">
        <v>-8.67</v>
      </c>
      <c r="AA13" s="6">
        <v>200000</v>
      </c>
    </row>
    <row r="14" spans="1:27" ht="13.5">
      <c r="A14" s="23" t="s">
        <v>41</v>
      </c>
      <c r="B14" s="29"/>
      <c r="C14" s="6">
        <v>2734920</v>
      </c>
      <c r="D14" s="6">
        <v>0</v>
      </c>
      <c r="E14" s="7">
        <v>648000</v>
      </c>
      <c r="F14" s="8">
        <v>648000</v>
      </c>
      <c r="G14" s="8">
        <v>47931</v>
      </c>
      <c r="H14" s="8">
        <v>52763</v>
      </c>
      <c r="I14" s="8">
        <v>56152</v>
      </c>
      <c r="J14" s="8">
        <v>156846</v>
      </c>
      <c r="K14" s="8">
        <v>59035</v>
      </c>
      <c r="L14" s="8">
        <v>66926</v>
      </c>
      <c r="M14" s="8">
        <v>71375</v>
      </c>
      <c r="N14" s="8">
        <v>197336</v>
      </c>
      <c r="O14" s="8">
        <v>74169</v>
      </c>
      <c r="P14" s="8">
        <v>78286</v>
      </c>
      <c r="Q14" s="8">
        <v>82970</v>
      </c>
      <c r="R14" s="8">
        <v>235425</v>
      </c>
      <c r="S14" s="8">
        <v>84965</v>
      </c>
      <c r="T14" s="8">
        <v>89533</v>
      </c>
      <c r="U14" s="8">
        <v>93864</v>
      </c>
      <c r="V14" s="8">
        <v>268362</v>
      </c>
      <c r="W14" s="8">
        <v>857969</v>
      </c>
      <c r="X14" s="8">
        <v>648000</v>
      </c>
      <c r="Y14" s="8">
        <v>209969</v>
      </c>
      <c r="Z14" s="2">
        <v>32.4</v>
      </c>
      <c r="AA14" s="6">
        <v>648000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3050</v>
      </c>
      <c r="D16" s="6">
        <v>0</v>
      </c>
      <c r="E16" s="7">
        <v>30000</v>
      </c>
      <c r="F16" s="8">
        <v>30000</v>
      </c>
      <c r="G16" s="8">
        <v>200</v>
      </c>
      <c r="H16" s="8">
        <v>0</v>
      </c>
      <c r="I16" s="8">
        <v>0</v>
      </c>
      <c r="J16" s="8">
        <v>200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1600</v>
      </c>
      <c r="R16" s="8">
        <v>1600</v>
      </c>
      <c r="S16" s="8">
        <v>1000</v>
      </c>
      <c r="T16" s="8">
        <v>0</v>
      </c>
      <c r="U16" s="8">
        <v>0</v>
      </c>
      <c r="V16" s="8">
        <v>1000</v>
      </c>
      <c r="W16" s="8">
        <v>2800</v>
      </c>
      <c r="X16" s="8">
        <v>30000</v>
      </c>
      <c r="Y16" s="8">
        <v>-27200</v>
      </c>
      <c r="Z16" s="2">
        <v>-90.67</v>
      </c>
      <c r="AA16" s="6">
        <v>30000</v>
      </c>
    </row>
    <row r="17" spans="1:27" ht="13.5">
      <c r="A17" s="23" t="s">
        <v>44</v>
      </c>
      <c r="B17" s="29"/>
      <c r="C17" s="6">
        <v>26787</v>
      </c>
      <c r="D17" s="6">
        <v>0</v>
      </c>
      <c r="E17" s="7">
        <v>35550</v>
      </c>
      <c r="F17" s="8">
        <v>35550</v>
      </c>
      <c r="G17" s="8">
        <v>2714</v>
      </c>
      <c r="H17" s="8">
        <v>1666</v>
      </c>
      <c r="I17" s="8">
        <v>2907</v>
      </c>
      <c r="J17" s="8">
        <v>7287</v>
      </c>
      <c r="K17" s="8">
        <v>1463</v>
      </c>
      <c r="L17" s="8">
        <v>2078</v>
      </c>
      <c r="M17" s="8">
        <v>2388</v>
      </c>
      <c r="N17" s="8">
        <v>5929</v>
      </c>
      <c r="O17" s="8">
        <v>1866</v>
      </c>
      <c r="P17" s="8">
        <v>2044</v>
      </c>
      <c r="Q17" s="8">
        <v>1557</v>
      </c>
      <c r="R17" s="8">
        <v>5467</v>
      </c>
      <c r="S17" s="8">
        <v>837</v>
      </c>
      <c r="T17" s="8">
        <v>809</v>
      </c>
      <c r="U17" s="8">
        <v>3216</v>
      </c>
      <c r="V17" s="8">
        <v>4862</v>
      </c>
      <c r="W17" s="8">
        <v>23545</v>
      </c>
      <c r="X17" s="8">
        <v>35556</v>
      </c>
      <c r="Y17" s="8">
        <v>-12011</v>
      </c>
      <c r="Z17" s="2">
        <v>-33.78</v>
      </c>
      <c r="AA17" s="6">
        <v>35550</v>
      </c>
    </row>
    <row r="18" spans="1:27" ht="13.5">
      <c r="A18" s="25" t="s">
        <v>45</v>
      </c>
      <c r="B18" s="24"/>
      <c r="C18" s="6">
        <v>134019</v>
      </c>
      <c r="D18" s="6">
        <v>0</v>
      </c>
      <c r="E18" s="7">
        <v>135000</v>
      </c>
      <c r="F18" s="8">
        <v>135000</v>
      </c>
      <c r="G18" s="8">
        <v>13548</v>
      </c>
      <c r="H18" s="8">
        <v>11845</v>
      </c>
      <c r="I18" s="8">
        <v>14688</v>
      </c>
      <c r="J18" s="8">
        <v>40081</v>
      </c>
      <c r="K18" s="8">
        <v>10202</v>
      </c>
      <c r="L18" s="8">
        <v>12084</v>
      </c>
      <c r="M18" s="8">
        <v>13832</v>
      </c>
      <c r="N18" s="8">
        <v>36118</v>
      </c>
      <c r="O18" s="8">
        <v>19064</v>
      </c>
      <c r="P18" s="8">
        <v>11161</v>
      </c>
      <c r="Q18" s="8">
        <v>18987</v>
      </c>
      <c r="R18" s="8">
        <v>49212</v>
      </c>
      <c r="S18" s="8">
        <v>14817</v>
      </c>
      <c r="T18" s="8">
        <v>11056</v>
      </c>
      <c r="U18" s="8">
        <v>12389</v>
      </c>
      <c r="V18" s="8">
        <v>38262</v>
      </c>
      <c r="W18" s="8">
        <v>163673</v>
      </c>
      <c r="X18" s="8">
        <v>135000</v>
      </c>
      <c r="Y18" s="8">
        <v>28673</v>
      </c>
      <c r="Z18" s="2">
        <v>21.24</v>
      </c>
      <c r="AA18" s="6">
        <v>135000</v>
      </c>
    </row>
    <row r="19" spans="1:27" ht="13.5">
      <c r="A19" s="23" t="s">
        <v>46</v>
      </c>
      <c r="B19" s="29"/>
      <c r="C19" s="6">
        <v>25299702</v>
      </c>
      <c r="D19" s="6">
        <v>0</v>
      </c>
      <c r="E19" s="7">
        <v>23216180</v>
      </c>
      <c r="F19" s="8">
        <v>24589640</v>
      </c>
      <c r="G19" s="8">
        <v>2006303</v>
      </c>
      <c r="H19" s="8">
        <v>2420160</v>
      </c>
      <c r="I19" s="8">
        <v>3648014</v>
      </c>
      <c r="J19" s="8">
        <v>8074477</v>
      </c>
      <c r="K19" s="8">
        <v>1123686</v>
      </c>
      <c r="L19" s="8">
        <v>332120</v>
      </c>
      <c r="M19" s="8">
        <v>2260187</v>
      </c>
      <c r="N19" s="8">
        <v>3715993</v>
      </c>
      <c r="O19" s="8">
        <v>604308</v>
      </c>
      <c r="P19" s="8">
        <v>5393905</v>
      </c>
      <c r="Q19" s="8">
        <v>1101542</v>
      </c>
      <c r="R19" s="8">
        <v>7099755</v>
      </c>
      <c r="S19" s="8">
        <v>1139781</v>
      </c>
      <c r="T19" s="8">
        <v>3091230</v>
      </c>
      <c r="U19" s="8">
        <v>1690253</v>
      </c>
      <c r="V19" s="8">
        <v>5921264</v>
      </c>
      <c r="W19" s="8">
        <v>24811489</v>
      </c>
      <c r="X19" s="8">
        <v>23216184</v>
      </c>
      <c r="Y19" s="8">
        <v>1595305</v>
      </c>
      <c r="Z19" s="2">
        <v>6.87</v>
      </c>
      <c r="AA19" s="6">
        <v>24589640</v>
      </c>
    </row>
    <row r="20" spans="1:27" ht="13.5">
      <c r="A20" s="23" t="s">
        <v>47</v>
      </c>
      <c r="B20" s="29"/>
      <c r="C20" s="6">
        <v>2169048</v>
      </c>
      <c r="D20" s="6">
        <v>0</v>
      </c>
      <c r="E20" s="7">
        <v>3977530</v>
      </c>
      <c r="F20" s="26">
        <v>8328660</v>
      </c>
      <c r="G20" s="26">
        <v>1691</v>
      </c>
      <c r="H20" s="26">
        <v>384</v>
      </c>
      <c r="I20" s="26">
        <v>4244</v>
      </c>
      <c r="J20" s="26">
        <v>6319</v>
      </c>
      <c r="K20" s="26">
        <v>2645</v>
      </c>
      <c r="L20" s="26">
        <v>1551</v>
      </c>
      <c r="M20" s="26">
        <v>948565</v>
      </c>
      <c r="N20" s="26">
        <v>952761</v>
      </c>
      <c r="O20" s="26">
        <v>3785</v>
      </c>
      <c r="P20" s="26">
        <v>850</v>
      </c>
      <c r="Q20" s="26">
        <v>4428</v>
      </c>
      <c r="R20" s="26">
        <v>9063</v>
      </c>
      <c r="S20" s="26">
        <v>862</v>
      </c>
      <c r="T20" s="26">
        <v>29694</v>
      </c>
      <c r="U20" s="26">
        <v>373</v>
      </c>
      <c r="V20" s="26">
        <v>30929</v>
      </c>
      <c r="W20" s="26">
        <v>999072</v>
      </c>
      <c r="X20" s="26">
        <v>3978528</v>
      </c>
      <c r="Y20" s="26">
        <v>-2979456</v>
      </c>
      <c r="Z20" s="27">
        <v>-74.89</v>
      </c>
      <c r="AA20" s="28">
        <v>8328660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46660715</v>
      </c>
      <c r="D22" s="33">
        <f>SUM(D5:D21)</f>
        <v>0</v>
      </c>
      <c r="E22" s="34">
        <f t="shared" si="0"/>
        <v>48548740</v>
      </c>
      <c r="F22" s="35">
        <f t="shared" si="0"/>
        <v>52278810</v>
      </c>
      <c r="G22" s="35">
        <f t="shared" si="0"/>
        <v>6434797</v>
      </c>
      <c r="H22" s="35">
        <f t="shared" si="0"/>
        <v>3555632</v>
      </c>
      <c r="I22" s="35">
        <f t="shared" si="0"/>
        <v>4960279</v>
      </c>
      <c r="J22" s="35">
        <f t="shared" si="0"/>
        <v>14950708</v>
      </c>
      <c r="K22" s="35">
        <f t="shared" si="0"/>
        <v>2395612</v>
      </c>
      <c r="L22" s="35">
        <f t="shared" si="0"/>
        <v>1609841</v>
      </c>
      <c r="M22" s="35">
        <f t="shared" si="0"/>
        <v>4458868</v>
      </c>
      <c r="N22" s="35">
        <f t="shared" si="0"/>
        <v>8464321</v>
      </c>
      <c r="O22" s="35">
        <f t="shared" si="0"/>
        <v>2139897</v>
      </c>
      <c r="P22" s="35">
        <f t="shared" si="0"/>
        <v>6798009</v>
      </c>
      <c r="Q22" s="35">
        <f t="shared" si="0"/>
        <v>2523971</v>
      </c>
      <c r="R22" s="35">
        <f t="shared" si="0"/>
        <v>11461877</v>
      </c>
      <c r="S22" s="35">
        <f t="shared" si="0"/>
        <v>2250483</v>
      </c>
      <c r="T22" s="35">
        <f t="shared" si="0"/>
        <v>4361679</v>
      </c>
      <c r="U22" s="35">
        <f t="shared" si="0"/>
        <v>3107222</v>
      </c>
      <c r="V22" s="35">
        <f t="shared" si="0"/>
        <v>9719384</v>
      </c>
      <c r="W22" s="35">
        <f t="shared" si="0"/>
        <v>44596290</v>
      </c>
      <c r="X22" s="35">
        <f t="shared" si="0"/>
        <v>48548760</v>
      </c>
      <c r="Y22" s="35">
        <f t="shared" si="0"/>
        <v>-3952470</v>
      </c>
      <c r="Z22" s="36">
        <f>+IF(X22&lt;&gt;0,+(Y22/X22)*100,0)</f>
        <v>-8.14123779886448</v>
      </c>
      <c r="AA22" s="33">
        <f>SUM(AA5:AA21)</f>
        <v>52278810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11146536</v>
      </c>
      <c r="D25" s="6">
        <v>0</v>
      </c>
      <c r="E25" s="7">
        <v>17461430</v>
      </c>
      <c r="F25" s="8">
        <v>15921320</v>
      </c>
      <c r="G25" s="8">
        <v>971547</v>
      </c>
      <c r="H25" s="8">
        <v>951651</v>
      </c>
      <c r="I25" s="8">
        <v>974588</v>
      </c>
      <c r="J25" s="8">
        <v>2897786</v>
      </c>
      <c r="K25" s="8">
        <v>922455</v>
      </c>
      <c r="L25" s="8">
        <v>938212</v>
      </c>
      <c r="M25" s="8">
        <v>953756</v>
      </c>
      <c r="N25" s="8">
        <v>2814423</v>
      </c>
      <c r="O25" s="8">
        <v>1008464</v>
      </c>
      <c r="P25" s="8">
        <v>1005058</v>
      </c>
      <c r="Q25" s="8">
        <v>1023047</v>
      </c>
      <c r="R25" s="8">
        <v>3036569</v>
      </c>
      <c r="S25" s="8">
        <v>897843</v>
      </c>
      <c r="T25" s="8">
        <v>964066</v>
      </c>
      <c r="U25" s="8">
        <v>933864</v>
      </c>
      <c r="V25" s="8">
        <v>2795773</v>
      </c>
      <c r="W25" s="8">
        <v>11544551</v>
      </c>
      <c r="X25" s="8">
        <v>17460984</v>
      </c>
      <c r="Y25" s="8">
        <v>-5916433</v>
      </c>
      <c r="Z25" s="2">
        <v>-33.88</v>
      </c>
      <c r="AA25" s="6">
        <v>15921320</v>
      </c>
    </row>
    <row r="26" spans="1:27" ht="13.5">
      <c r="A26" s="25" t="s">
        <v>52</v>
      </c>
      <c r="B26" s="24"/>
      <c r="C26" s="6">
        <v>1736146</v>
      </c>
      <c r="D26" s="6">
        <v>0</v>
      </c>
      <c r="E26" s="7">
        <v>1858090</v>
      </c>
      <c r="F26" s="8">
        <v>1858090</v>
      </c>
      <c r="G26" s="8">
        <v>144679</v>
      </c>
      <c r="H26" s="8">
        <v>144679</v>
      </c>
      <c r="I26" s="8">
        <v>144679</v>
      </c>
      <c r="J26" s="8">
        <v>434037</v>
      </c>
      <c r="K26" s="8">
        <v>138218</v>
      </c>
      <c r="L26" s="8">
        <v>138218</v>
      </c>
      <c r="M26" s="8">
        <v>144679</v>
      </c>
      <c r="N26" s="8">
        <v>421115</v>
      </c>
      <c r="O26" s="8">
        <v>144679</v>
      </c>
      <c r="P26" s="8">
        <v>144679</v>
      </c>
      <c r="Q26" s="8">
        <v>144679</v>
      </c>
      <c r="R26" s="8">
        <v>434037</v>
      </c>
      <c r="S26" s="8">
        <v>144679</v>
      </c>
      <c r="T26" s="8">
        <v>144679</v>
      </c>
      <c r="U26" s="8">
        <v>144679</v>
      </c>
      <c r="V26" s="8">
        <v>434037</v>
      </c>
      <c r="W26" s="8">
        <v>1723226</v>
      </c>
      <c r="X26" s="8">
        <v>1858092</v>
      </c>
      <c r="Y26" s="8">
        <v>-134866</v>
      </c>
      <c r="Z26" s="2">
        <v>-7.26</v>
      </c>
      <c r="AA26" s="6">
        <v>1858090</v>
      </c>
    </row>
    <row r="27" spans="1:27" ht="13.5">
      <c r="A27" s="25" t="s">
        <v>53</v>
      </c>
      <c r="B27" s="24"/>
      <c r="C27" s="6">
        <v>8933611</v>
      </c>
      <c r="D27" s="6">
        <v>0</v>
      </c>
      <c r="E27" s="7">
        <v>2550000</v>
      </c>
      <c r="F27" s="8">
        <v>2600000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2550000</v>
      </c>
      <c r="Y27" s="8">
        <v>-2550000</v>
      </c>
      <c r="Z27" s="2">
        <v>-100</v>
      </c>
      <c r="AA27" s="6">
        <v>2600000</v>
      </c>
    </row>
    <row r="28" spans="1:27" ht="13.5">
      <c r="A28" s="25" t="s">
        <v>54</v>
      </c>
      <c r="B28" s="24"/>
      <c r="C28" s="6">
        <v>1920134</v>
      </c>
      <c r="D28" s="6">
        <v>0</v>
      </c>
      <c r="E28" s="7">
        <v>2886390</v>
      </c>
      <c r="F28" s="8">
        <v>2263460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1072600</v>
      </c>
      <c r="N28" s="8">
        <v>1072600</v>
      </c>
      <c r="O28" s="8">
        <v>0</v>
      </c>
      <c r="P28" s="8">
        <v>0</v>
      </c>
      <c r="Q28" s="8">
        <v>547418</v>
      </c>
      <c r="R28" s="8">
        <v>547418</v>
      </c>
      <c r="S28" s="8">
        <v>0</v>
      </c>
      <c r="T28" s="8">
        <v>364413</v>
      </c>
      <c r="U28" s="8">
        <v>182093</v>
      </c>
      <c r="V28" s="8">
        <v>546506</v>
      </c>
      <c r="W28" s="8">
        <v>2166524</v>
      </c>
      <c r="X28" s="8">
        <v>2885760</v>
      </c>
      <c r="Y28" s="8">
        <v>-719236</v>
      </c>
      <c r="Z28" s="2">
        <v>-24.92</v>
      </c>
      <c r="AA28" s="6">
        <v>2263460</v>
      </c>
    </row>
    <row r="29" spans="1:27" ht="13.5">
      <c r="A29" s="25" t="s">
        <v>55</v>
      </c>
      <c r="B29" s="24"/>
      <c r="C29" s="6">
        <v>795935</v>
      </c>
      <c r="D29" s="6">
        <v>0</v>
      </c>
      <c r="E29" s="7">
        <v>226000</v>
      </c>
      <c r="F29" s="8">
        <v>376000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72899</v>
      </c>
      <c r="Q29" s="8">
        <v>0</v>
      </c>
      <c r="R29" s="8">
        <v>72899</v>
      </c>
      <c r="S29" s="8">
        <v>0</v>
      </c>
      <c r="T29" s="8">
        <v>75373</v>
      </c>
      <c r="U29" s="8">
        <v>199</v>
      </c>
      <c r="V29" s="8">
        <v>75572</v>
      </c>
      <c r="W29" s="8">
        <v>148471</v>
      </c>
      <c r="X29" s="8">
        <v>225996</v>
      </c>
      <c r="Y29" s="8">
        <v>-77525</v>
      </c>
      <c r="Z29" s="2">
        <v>-34.3</v>
      </c>
      <c r="AA29" s="6">
        <v>376000</v>
      </c>
    </row>
    <row r="30" spans="1:27" ht="13.5">
      <c r="A30" s="25" t="s">
        <v>56</v>
      </c>
      <c r="B30" s="24"/>
      <c r="C30" s="6">
        <v>8116010</v>
      </c>
      <c r="D30" s="6">
        <v>0</v>
      </c>
      <c r="E30" s="7">
        <v>7327200</v>
      </c>
      <c r="F30" s="8">
        <v>8277200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11404</v>
      </c>
      <c r="P30" s="8">
        <v>3653784</v>
      </c>
      <c r="Q30" s="8">
        <v>0</v>
      </c>
      <c r="R30" s="8">
        <v>3665188</v>
      </c>
      <c r="S30" s="8">
        <v>525722</v>
      </c>
      <c r="T30" s="8">
        <v>889074</v>
      </c>
      <c r="U30" s="8">
        <v>0</v>
      </c>
      <c r="V30" s="8">
        <v>1414796</v>
      </c>
      <c r="W30" s="8">
        <v>5079984</v>
      </c>
      <c r="X30" s="8">
        <v>7327200</v>
      </c>
      <c r="Y30" s="8">
        <v>-2247216</v>
      </c>
      <c r="Z30" s="2">
        <v>-30.67</v>
      </c>
      <c r="AA30" s="6">
        <v>8277200</v>
      </c>
    </row>
    <row r="31" spans="1:27" ht="13.5">
      <c r="A31" s="25" t="s">
        <v>57</v>
      </c>
      <c r="B31" s="24"/>
      <c r="C31" s="6">
        <v>1258148</v>
      </c>
      <c r="D31" s="6">
        <v>0</v>
      </c>
      <c r="E31" s="7">
        <v>1633490</v>
      </c>
      <c r="F31" s="8">
        <v>1870800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1633488</v>
      </c>
      <c r="Y31" s="8">
        <v>-1633488</v>
      </c>
      <c r="Z31" s="2">
        <v>-100</v>
      </c>
      <c r="AA31" s="6">
        <v>1870800</v>
      </c>
    </row>
    <row r="32" spans="1:27" ht="13.5">
      <c r="A32" s="25" t="s">
        <v>58</v>
      </c>
      <c r="B32" s="24"/>
      <c r="C32" s="6">
        <v>289230</v>
      </c>
      <c r="D32" s="6">
        <v>0</v>
      </c>
      <c r="E32" s="7">
        <v>5000</v>
      </c>
      <c r="F32" s="8">
        <v>165000</v>
      </c>
      <c r="G32" s="8">
        <v>0</v>
      </c>
      <c r="H32" s="8">
        <v>21360</v>
      </c>
      <c r="I32" s="8">
        <v>7257</v>
      </c>
      <c r="J32" s="8">
        <v>28617</v>
      </c>
      <c r="K32" s="8">
        <v>27768</v>
      </c>
      <c r="L32" s="8">
        <v>50093</v>
      </c>
      <c r="M32" s="8">
        <v>0</v>
      </c>
      <c r="N32" s="8">
        <v>77861</v>
      </c>
      <c r="O32" s="8">
        <v>8728</v>
      </c>
      <c r="P32" s="8">
        <v>42555</v>
      </c>
      <c r="Q32" s="8">
        <v>0</v>
      </c>
      <c r="R32" s="8">
        <v>51283</v>
      </c>
      <c r="S32" s="8">
        <v>24450</v>
      </c>
      <c r="T32" s="8">
        <v>16905</v>
      </c>
      <c r="U32" s="8">
        <v>10746</v>
      </c>
      <c r="V32" s="8">
        <v>52101</v>
      </c>
      <c r="W32" s="8">
        <v>209862</v>
      </c>
      <c r="X32" s="8">
        <v>5004</v>
      </c>
      <c r="Y32" s="8">
        <v>204858</v>
      </c>
      <c r="Z32" s="2">
        <v>4093.88</v>
      </c>
      <c r="AA32" s="6">
        <v>165000</v>
      </c>
    </row>
    <row r="33" spans="1:27" ht="13.5">
      <c r="A33" s="25" t="s">
        <v>59</v>
      </c>
      <c r="B33" s="24"/>
      <c r="C33" s="6">
        <v>11652041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17231150</v>
      </c>
      <c r="D34" s="6">
        <v>0</v>
      </c>
      <c r="E34" s="7">
        <v>15013190</v>
      </c>
      <c r="F34" s="8">
        <v>19045090</v>
      </c>
      <c r="G34" s="8">
        <v>1305280</v>
      </c>
      <c r="H34" s="8">
        <v>1410864</v>
      </c>
      <c r="I34" s="8">
        <v>1356547</v>
      </c>
      <c r="J34" s="8">
        <v>4072691</v>
      </c>
      <c r="K34" s="8">
        <v>1563738</v>
      </c>
      <c r="L34" s="8">
        <v>764602</v>
      </c>
      <c r="M34" s="8">
        <v>2527873</v>
      </c>
      <c r="N34" s="8">
        <v>4856213</v>
      </c>
      <c r="O34" s="8">
        <v>1138589</v>
      </c>
      <c r="P34" s="8">
        <v>1277206</v>
      </c>
      <c r="Q34" s="8">
        <v>1537249</v>
      </c>
      <c r="R34" s="8">
        <v>3953044</v>
      </c>
      <c r="S34" s="8">
        <v>1649595</v>
      </c>
      <c r="T34" s="8">
        <v>1059387</v>
      </c>
      <c r="U34" s="8">
        <v>2408296</v>
      </c>
      <c r="V34" s="8">
        <v>5117278</v>
      </c>
      <c r="W34" s="8">
        <v>17999226</v>
      </c>
      <c r="X34" s="8">
        <v>15013284</v>
      </c>
      <c r="Y34" s="8">
        <v>2985942</v>
      </c>
      <c r="Z34" s="2">
        <v>19.89</v>
      </c>
      <c r="AA34" s="6">
        <v>19045090</v>
      </c>
    </row>
    <row r="35" spans="1:27" ht="13.5">
      <c r="A35" s="23" t="s">
        <v>61</v>
      </c>
      <c r="B35" s="29"/>
      <c r="C35" s="6">
        <v>33843</v>
      </c>
      <c r="D35" s="6">
        <v>0</v>
      </c>
      <c r="E35" s="7">
        <v>25000</v>
      </c>
      <c r="F35" s="8">
        <v>25000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24996</v>
      </c>
      <c r="Y35" s="8">
        <v>-24996</v>
      </c>
      <c r="Z35" s="2">
        <v>-100</v>
      </c>
      <c r="AA35" s="6">
        <v>25000</v>
      </c>
    </row>
    <row r="36" spans="1:27" ht="12.75">
      <c r="A36" s="40" t="s">
        <v>62</v>
      </c>
      <c r="B36" s="32"/>
      <c r="C36" s="33">
        <f aca="true" t="shared" si="1" ref="C36:Y36">SUM(C25:C35)</f>
        <v>63112784</v>
      </c>
      <c r="D36" s="33">
        <f>SUM(D25:D35)</f>
        <v>0</v>
      </c>
      <c r="E36" s="34">
        <f t="shared" si="1"/>
        <v>48985790</v>
      </c>
      <c r="F36" s="35">
        <f t="shared" si="1"/>
        <v>52401960</v>
      </c>
      <c r="G36" s="35">
        <f t="shared" si="1"/>
        <v>2421506</v>
      </c>
      <c r="H36" s="35">
        <f t="shared" si="1"/>
        <v>2528554</v>
      </c>
      <c r="I36" s="35">
        <f t="shared" si="1"/>
        <v>2483071</v>
      </c>
      <c r="J36" s="35">
        <f t="shared" si="1"/>
        <v>7433131</v>
      </c>
      <c r="K36" s="35">
        <f t="shared" si="1"/>
        <v>2652179</v>
      </c>
      <c r="L36" s="35">
        <f t="shared" si="1"/>
        <v>1891125</v>
      </c>
      <c r="M36" s="35">
        <f t="shared" si="1"/>
        <v>4698908</v>
      </c>
      <c r="N36" s="35">
        <f t="shared" si="1"/>
        <v>9242212</v>
      </c>
      <c r="O36" s="35">
        <f t="shared" si="1"/>
        <v>2311864</v>
      </c>
      <c r="P36" s="35">
        <f t="shared" si="1"/>
        <v>6196181</v>
      </c>
      <c r="Q36" s="35">
        <f t="shared" si="1"/>
        <v>3252393</v>
      </c>
      <c r="R36" s="35">
        <f t="shared" si="1"/>
        <v>11760438</v>
      </c>
      <c r="S36" s="35">
        <f t="shared" si="1"/>
        <v>3242289</v>
      </c>
      <c r="T36" s="35">
        <f t="shared" si="1"/>
        <v>3513897</v>
      </c>
      <c r="U36" s="35">
        <f t="shared" si="1"/>
        <v>3679877</v>
      </c>
      <c r="V36" s="35">
        <f t="shared" si="1"/>
        <v>10436063</v>
      </c>
      <c r="W36" s="35">
        <f t="shared" si="1"/>
        <v>38871844</v>
      </c>
      <c r="X36" s="35">
        <f t="shared" si="1"/>
        <v>48984804</v>
      </c>
      <c r="Y36" s="35">
        <f t="shared" si="1"/>
        <v>-10112960</v>
      </c>
      <c r="Z36" s="36">
        <f>+IF(X36&lt;&gt;0,+(Y36/X36)*100,0)</f>
        <v>-20.64509638540148</v>
      </c>
      <c r="AA36" s="33">
        <f>SUM(AA25:AA35)</f>
        <v>52401960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-16452069</v>
      </c>
      <c r="D38" s="46">
        <f>+D22-D36</f>
        <v>0</v>
      </c>
      <c r="E38" s="47">
        <f t="shared" si="2"/>
        <v>-437050</v>
      </c>
      <c r="F38" s="48">
        <f t="shared" si="2"/>
        <v>-123150</v>
      </c>
      <c r="G38" s="48">
        <f t="shared" si="2"/>
        <v>4013291</v>
      </c>
      <c r="H38" s="48">
        <f t="shared" si="2"/>
        <v>1027078</v>
      </c>
      <c r="I38" s="48">
        <f t="shared" si="2"/>
        <v>2477208</v>
      </c>
      <c r="J38" s="48">
        <f t="shared" si="2"/>
        <v>7517577</v>
      </c>
      <c r="K38" s="48">
        <f t="shared" si="2"/>
        <v>-256567</v>
      </c>
      <c r="L38" s="48">
        <f t="shared" si="2"/>
        <v>-281284</v>
      </c>
      <c r="M38" s="48">
        <f t="shared" si="2"/>
        <v>-240040</v>
      </c>
      <c r="N38" s="48">
        <f t="shared" si="2"/>
        <v>-777891</v>
      </c>
      <c r="O38" s="48">
        <f t="shared" si="2"/>
        <v>-171967</v>
      </c>
      <c r="P38" s="48">
        <f t="shared" si="2"/>
        <v>601828</v>
      </c>
      <c r="Q38" s="48">
        <f t="shared" si="2"/>
        <v>-728422</v>
      </c>
      <c r="R38" s="48">
        <f t="shared" si="2"/>
        <v>-298561</v>
      </c>
      <c r="S38" s="48">
        <f t="shared" si="2"/>
        <v>-991806</v>
      </c>
      <c r="T38" s="48">
        <f t="shared" si="2"/>
        <v>847782</v>
      </c>
      <c r="U38" s="48">
        <f t="shared" si="2"/>
        <v>-572655</v>
      </c>
      <c r="V38" s="48">
        <f t="shared" si="2"/>
        <v>-716679</v>
      </c>
      <c r="W38" s="48">
        <f t="shared" si="2"/>
        <v>5724446</v>
      </c>
      <c r="X38" s="48">
        <f>IF(F22=F36,0,X22-X36)</f>
        <v>-436044</v>
      </c>
      <c r="Y38" s="48">
        <f t="shared" si="2"/>
        <v>6160490</v>
      </c>
      <c r="Z38" s="49">
        <f>+IF(X38&lt;&gt;0,+(Y38/X38)*100,0)</f>
        <v>-1412.8138444744109</v>
      </c>
      <c r="AA38" s="46">
        <f>+AA22-AA36</f>
        <v>-123150</v>
      </c>
    </row>
    <row r="39" spans="1:27" ht="13.5">
      <c r="A39" s="23" t="s">
        <v>64</v>
      </c>
      <c r="B39" s="29"/>
      <c r="C39" s="6">
        <v>10837449</v>
      </c>
      <c r="D39" s="6">
        <v>0</v>
      </c>
      <c r="E39" s="7">
        <v>19897440</v>
      </c>
      <c r="F39" s="8">
        <v>19056900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9867693</v>
      </c>
      <c r="N39" s="8">
        <v>9867693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9867693</v>
      </c>
      <c r="X39" s="8">
        <v>19897440</v>
      </c>
      <c r="Y39" s="8">
        <v>-10029747</v>
      </c>
      <c r="Z39" s="2">
        <v>-50.41</v>
      </c>
      <c r="AA39" s="6">
        <v>19056900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-5614620</v>
      </c>
      <c r="D42" s="55">
        <f>SUM(D38:D41)</f>
        <v>0</v>
      </c>
      <c r="E42" s="56">
        <f t="shared" si="3"/>
        <v>19460390</v>
      </c>
      <c r="F42" s="57">
        <f t="shared" si="3"/>
        <v>18933750</v>
      </c>
      <c r="G42" s="57">
        <f t="shared" si="3"/>
        <v>4013291</v>
      </c>
      <c r="H42" s="57">
        <f t="shared" si="3"/>
        <v>1027078</v>
      </c>
      <c r="I42" s="57">
        <f t="shared" si="3"/>
        <v>2477208</v>
      </c>
      <c r="J42" s="57">
        <f t="shared" si="3"/>
        <v>7517577</v>
      </c>
      <c r="K42" s="57">
        <f t="shared" si="3"/>
        <v>-256567</v>
      </c>
      <c r="L42" s="57">
        <f t="shared" si="3"/>
        <v>-281284</v>
      </c>
      <c r="M42" s="57">
        <f t="shared" si="3"/>
        <v>9627653</v>
      </c>
      <c r="N42" s="57">
        <f t="shared" si="3"/>
        <v>9089802</v>
      </c>
      <c r="O42" s="57">
        <f t="shared" si="3"/>
        <v>-171967</v>
      </c>
      <c r="P42" s="57">
        <f t="shared" si="3"/>
        <v>601828</v>
      </c>
      <c r="Q42" s="57">
        <f t="shared" si="3"/>
        <v>-728422</v>
      </c>
      <c r="R42" s="57">
        <f t="shared" si="3"/>
        <v>-298561</v>
      </c>
      <c r="S42" s="57">
        <f t="shared" si="3"/>
        <v>-991806</v>
      </c>
      <c r="T42" s="57">
        <f t="shared" si="3"/>
        <v>847782</v>
      </c>
      <c r="U42" s="57">
        <f t="shared" si="3"/>
        <v>-572655</v>
      </c>
      <c r="V42" s="57">
        <f t="shared" si="3"/>
        <v>-716679</v>
      </c>
      <c r="W42" s="57">
        <f t="shared" si="3"/>
        <v>15592139</v>
      </c>
      <c r="X42" s="57">
        <f t="shared" si="3"/>
        <v>19461396</v>
      </c>
      <c r="Y42" s="57">
        <f t="shared" si="3"/>
        <v>-3869257</v>
      </c>
      <c r="Z42" s="58">
        <f>+IF(X42&lt;&gt;0,+(Y42/X42)*100,0)</f>
        <v>-19.881703244720985</v>
      </c>
      <c r="AA42" s="55">
        <f>SUM(AA38:AA41)</f>
        <v>18933750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-5614620</v>
      </c>
      <c r="D44" s="63">
        <f>+D42-D43</f>
        <v>0</v>
      </c>
      <c r="E44" s="64">
        <f t="shared" si="4"/>
        <v>19460390</v>
      </c>
      <c r="F44" s="65">
        <f t="shared" si="4"/>
        <v>18933750</v>
      </c>
      <c r="G44" s="65">
        <f t="shared" si="4"/>
        <v>4013291</v>
      </c>
      <c r="H44" s="65">
        <f t="shared" si="4"/>
        <v>1027078</v>
      </c>
      <c r="I44" s="65">
        <f t="shared" si="4"/>
        <v>2477208</v>
      </c>
      <c r="J44" s="65">
        <f t="shared" si="4"/>
        <v>7517577</v>
      </c>
      <c r="K44" s="65">
        <f t="shared" si="4"/>
        <v>-256567</v>
      </c>
      <c r="L44" s="65">
        <f t="shared" si="4"/>
        <v>-281284</v>
      </c>
      <c r="M44" s="65">
        <f t="shared" si="4"/>
        <v>9627653</v>
      </c>
      <c r="N44" s="65">
        <f t="shared" si="4"/>
        <v>9089802</v>
      </c>
      <c r="O44" s="65">
        <f t="shared" si="4"/>
        <v>-171967</v>
      </c>
      <c r="P44" s="65">
        <f t="shared" si="4"/>
        <v>601828</v>
      </c>
      <c r="Q44" s="65">
        <f t="shared" si="4"/>
        <v>-728422</v>
      </c>
      <c r="R44" s="65">
        <f t="shared" si="4"/>
        <v>-298561</v>
      </c>
      <c r="S44" s="65">
        <f t="shared" si="4"/>
        <v>-991806</v>
      </c>
      <c r="T44" s="65">
        <f t="shared" si="4"/>
        <v>847782</v>
      </c>
      <c r="U44" s="65">
        <f t="shared" si="4"/>
        <v>-572655</v>
      </c>
      <c r="V44" s="65">
        <f t="shared" si="4"/>
        <v>-716679</v>
      </c>
      <c r="W44" s="65">
        <f t="shared" si="4"/>
        <v>15592139</v>
      </c>
      <c r="X44" s="65">
        <f t="shared" si="4"/>
        <v>19461396</v>
      </c>
      <c r="Y44" s="65">
        <f t="shared" si="4"/>
        <v>-3869257</v>
      </c>
      <c r="Z44" s="66">
        <f>+IF(X44&lt;&gt;0,+(Y44/X44)*100,0)</f>
        <v>-19.881703244720985</v>
      </c>
      <c r="AA44" s="63">
        <f>+AA42-AA43</f>
        <v>18933750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-5614620</v>
      </c>
      <c r="D46" s="55">
        <f>SUM(D44:D45)</f>
        <v>0</v>
      </c>
      <c r="E46" s="56">
        <f t="shared" si="5"/>
        <v>19460390</v>
      </c>
      <c r="F46" s="57">
        <f t="shared" si="5"/>
        <v>18933750</v>
      </c>
      <c r="G46" s="57">
        <f t="shared" si="5"/>
        <v>4013291</v>
      </c>
      <c r="H46" s="57">
        <f t="shared" si="5"/>
        <v>1027078</v>
      </c>
      <c r="I46" s="57">
        <f t="shared" si="5"/>
        <v>2477208</v>
      </c>
      <c r="J46" s="57">
        <f t="shared" si="5"/>
        <v>7517577</v>
      </c>
      <c r="K46" s="57">
        <f t="shared" si="5"/>
        <v>-256567</v>
      </c>
      <c r="L46" s="57">
        <f t="shared" si="5"/>
        <v>-281284</v>
      </c>
      <c r="M46" s="57">
        <f t="shared" si="5"/>
        <v>9627653</v>
      </c>
      <c r="N46" s="57">
        <f t="shared" si="5"/>
        <v>9089802</v>
      </c>
      <c r="O46" s="57">
        <f t="shared" si="5"/>
        <v>-171967</v>
      </c>
      <c r="P46" s="57">
        <f t="shared" si="5"/>
        <v>601828</v>
      </c>
      <c r="Q46" s="57">
        <f t="shared" si="5"/>
        <v>-728422</v>
      </c>
      <c r="R46" s="57">
        <f t="shared" si="5"/>
        <v>-298561</v>
      </c>
      <c r="S46" s="57">
        <f t="shared" si="5"/>
        <v>-991806</v>
      </c>
      <c r="T46" s="57">
        <f t="shared" si="5"/>
        <v>847782</v>
      </c>
      <c r="U46" s="57">
        <f t="shared" si="5"/>
        <v>-572655</v>
      </c>
      <c r="V46" s="57">
        <f t="shared" si="5"/>
        <v>-716679</v>
      </c>
      <c r="W46" s="57">
        <f t="shared" si="5"/>
        <v>15592139</v>
      </c>
      <c r="X46" s="57">
        <f t="shared" si="5"/>
        <v>19461396</v>
      </c>
      <c r="Y46" s="57">
        <f t="shared" si="5"/>
        <v>-3869257</v>
      </c>
      <c r="Z46" s="58">
        <f>+IF(X46&lt;&gt;0,+(Y46/X46)*100,0)</f>
        <v>-19.881703244720985</v>
      </c>
      <c r="AA46" s="55">
        <f>SUM(AA44:AA45)</f>
        <v>18933750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-5614620</v>
      </c>
      <c r="D48" s="71">
        <f>SUM(D46:D47)</f>
        <v>0</v>
      </c>
      <c r="E48" s="72">
        <f t="shared" si="6"/>
        <v>19460390</v>
      </c>
      <c r="F48" s="73">
        <f t="shared" si="6"/>
        <v>18933750</v>
      </c>
      <c r="G48" s="73">
        <f t="shared" si="6"/>
        <v>4013291</v>
      </c>
      <c r="H48" s="74">
        <f t="shared" si="6"/>
        <v>1027078</v>
      </c>
      <c r="I48" s="74">
        <f t="shared" si="6"/>
        <v>2477208</v>
      </c>
      <c r="J48" s="74">
        <f t="shared" si="6"/>
        <v>7517577</v>
      </c>
      <c r="K48" s="74">
        <f t="shared" si="6"/>
        <v>-256567</v>
      </c>
      <c r="L48" s="74">
        <f t="shared" si="6"/>
        <v>-281284</v>
      </c>
      <c r="M48" s="73">
        <f t="shared" si="6"/>
        <v>9627653</v>
      </c>
      <c r="N48" s="73">
        <f t="shared" si="6"/>
        <v>9089802</v>
      </c>
      <c r="O48" s="74">
        <f t="shared" si="6"/>
        <v>-171967</v>
      </c>
      <c r="P48" s="74">
        <f t="shared" si="6"/>
        <v>601828</v>
      </c>
      <c r="Q48" s="74">
        <f t="shared" si="6"/>
        <v>-728422</v>
      </c>
      <c r="R48" s="74">
        <f t="shared" si="6"/>
        <v>-298561</v>
      </c>
      <c r="S48" s="74">
        <f t="shared" si="6"/>
        <v>-991806</v>
      </c>
      <c r="T48" s="73">
        <f t="shared" si="6"/>
        <v>847782</v>
      </c>
      <c r="U48" s="73">
        <f t="shared" si="6"/>
        <v>-572655</v>
      </c>
      <c r="V48" s="74">
        <f t="shared" si="6"/>
        <v>-716679</v>
      </c>
      <c r="W48" s="74">
        <f t="shared" si="6"/>
        <v>15592139</v>
      </c>
      <c r="X48" s="74">
        <f t="shared" si="6"/>
        <v>19461396</v>
      </c>
      <c r="Y48" s="74">
        <f t="shared" si="6"/>
        <v>-3869257</v>
      </c>
      <c r="Z48" s="75">
        <f>+IF(X48&lt;&gt;0,+(Y48/X48)*100,0)</f>
        <v>-19.881703244720985</v>
      </c>
      <c r="AA48" s="76">
        <f>SUM(AA46:AA47)</f>
        <v>18933750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4522649</v>
      </c>
      <c r="D5" s="6">
        <v>0</v>
      </c>
      <c r="E5" s="7">
        <v>4897564</v>
      </c>
      <c r="F5" s="8">
        <v>4897563</v>
      </c>
      <c r="G5" s="8">
        <v>346598</v>
      </c>
      <c r="H5" s="8">
        <v>346598</v>
      </c>
      <c r="I5" s="8">
        <v>311123</v>
      </c>
      <c r="J5" s="8">
        <v>1004319</v>
      </c>
      <c r="K5" s="8">
        <v>364098</v>
      </c>
      <c r="L5" s="8">
        <v>346598</v>
      </c>
      <c r="M5" s="8">
        <v>335853</v>
      </c>
      <c r="N5" s="8">
        <v>1046549</v>
      </c>
      <c r="O5" s="8">
        <v>336908</v>
      </c>
      <c r="P5" s="8">
        <v>345908</v>
      </c>
      <c r="Q5" s="8">
        <v>-3589</v>
      </c>
      <c r="R5" s="8">
        <v>679227</v>
      </c>
      <c r="S5" s="8">
        <v>-3589</v>
      </c>
      <c r="T5" s="8">
        <v>-3589</v>
      </c>
      <c r="U5" s="8">
        <v>-3589</v>
      </c>
      <c r="V5" s="8">
        <v>-10767</v>
      </c>
      <c r="W5" s="8">
        <v>2719328</v>
      </c>
      <c r="X5" s="8">
        <v>4897563</v>
      </c>
      <c r="Y5" s="8">
        <v>-2178235</v>
      </c>
      <c r="Z5" s="2">
        <v>-44.48</v>
      </c>
      <c r="AA5" s="6">
        <v>4897563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1000000</v>
      </c>
      <c r="F6" s="8">
        <v>700000</v>
      </c>
      <c r="G6" s="8">
        <v>96155</v>
      </c>
      <c r="H6" s="8">
        <v>91719</v>
      </c>
      <c r="I6" s="8">
        <v>-124778</v>
      </c>
      <c r="J6" s="8">
        <v>63096</v>
      </c>
      <c r="K6" s="8">
        <v>81643</v>
      </c>
      <c r="L6" s="8">
        <v>95378</v>
      </c>
      <c r="M6" s="8">
        <v>97205</v>
      </c>
      <c r="N6" s="8">
        <v>274226</v>
      </c>
      <c r="O6" s="8">
        <v>83223</v>
      </c>
      <c r="P6" s="8">
        <v>99274</v>
      </c>
      <c r="Q6" s="8">
        <v>-728</v>
      </c>
      <c r="R6" s="8">
        <v>181769</v>
      </c>
      <c r="S6" s="8">
        <v>-728</v>
      </c>
      <c r="T6" s="8">
        <v>-728</v>
      </c>
      <c r="U6" s="8">
        <v>-728</v>
      </c>
      <c r="V6" s="8">
        <v>-2184</v>
      </c>
      <c r="W6" s="8">
        <v>516907</v>
      </c>
      <c r="X6" s="8">
        <v>1000000</v>
      </c>
      <c r="Y6" s="8">
        <v>-483093</v>
      </c>
      <c r="Z6" s="2">
        <v>-48.31</v>
      </c>
      <c r="AA6" s="6">
        <v>700000</v>
      </c>
    </row>
    <row r="7" spans="1:27" ht="13.5">
      <c r="A7" s="25" t="s">
        <v>34</v>
      </c>
      <c r="B7" s="24"/>
      <c r="C7" s="6">
        <v>13322720</v>
      </c>
      <c r="D7" s="6">
        <v>0</v>
      </c>
      <c r="E7" s="7">
        <v>15181372</v>
      </c>
      <c r="F7" s="8">
        <v>17471168</v>
      </c>
      <c r="G7" s="8">
        <v>1497760</v>
      </c>
      <c r="H7" s="8">
        <v>686</v>
      </c>
      <c r="I7" s="8">
        <v>1181267</v>
      </c>
      <c r="J7" s="8">
        <v>2679713</v>
      </c>
      <c r="K7" s="8">
        <v>2429259</v>
      </c>
      <c r="L7" s="8">
        <v>1548338</v>
      </c>
      <c r="M7" s="8">
        <v>1429184</v>
      </c>
      <c r="N7" s="8">
        <v>5406781</v>
      </c>
      <c r="O7" s="8">
        <v>1758645</v>
      </c>
      <c r="P7" s="8">
        <v>1244220</v>
      </c>
      <c r="Q7" s="8">
        <v>140862</v>
      </c>
      <c r="R7" s="8">
        <v>3143727</v>
      </c>
      <c r="S7" s="8">
        <v>140862</v>
      </c>
      <c r="T7" s="8">
        <v>140862</v>
      </c>
      <c r="U7" s="8">
        <v>140862</v>
      </c>
      <c r="V7" s="8">
        <v>422586</v>
      </c>
      <c r="W7" s="8">
        <v>11652807</v>
      </c>
      <c r="X7" s="8">
        <v>15181372</v>
      </c>
      <c r="Y7" s="8">
        <v>-3528565</v>
      </c>
      <c r="Z7" s="2">
        <v>-23.24</v>
      </c>
      <c r="AA7" s="6">
        <v>17471168</v>
      </c>
    </row>
    <row r="8" spans="1:27" ht="13.5">
      <c r="A8" s="25" t="s">
        <v>35</v>
      </c>
      <c r="B8" s="24"/>
      <c r="C8" s="6">
        <v>6164179</v>
      </c>
      <c r="D8" s="6">
        <v>0</v>
      </c>
      <c r="E8" s="7">
        <v>6296065</v>
      </c>
      <c r="F8" s="8">
        <v>5846492</v>
      </c>
      <c r="G8" s="8">
        <v>481764</v>
      </c>
      <c r="H8" s="8">
        <v>435737</v>
      </c>
      <c r="I8" s="8">
        <v>174832</v>
      </c>
      <c r="J8" s="8">
        <v>1092333</v>
      </c>
      <c r="K8" s="8">
        <v>419783</v>
      </c>
      <c r="L8" s="8">
        <v>512591</v>
      </c>
      <c r="M8" s="8">
        <v>669663</v>
      </c>
      <c r="N8" s="8">
        <v>1602037</v>
      </c>
      <c r="O8" s="8">
        <v>451420</v>
      </c>
      <c r="P8" s="8">
        <v>605639</v>
      </c>
      <c r="Q8" s="8">
        <v>-162208</v>
      </c>
      <c r="R8" s="8">
        <v>894851</v>
      </c>
      <c r="S8" s="8">
        <v>-162208</v>
      </c>
      <c r="T8" s="8">
        <v>-162208</v>
      </c>
      <c r="U8" s="8">
        <v>-162208</v>
      </c>
      <c r="V8" s="8">
        <v>-486624</v>
      </c>
      <c r="W8" s="8">
        <v>3102597</v>
      </c>
      <c r="X8" s="8">
        <v>6296065</v>
      </c>
      <c r="Y8" s="8">
        <v>-3193468</v>
      </c>
      <c r="Z8" s="2">
        <v>-50.72</v>
      </c>
      <c r="AA8" s="6">
        <v>5846492</v>
      </c>
    </row>
    <row r="9" spans="1:27" ht="13.5">
      <c r="A9" s="25" t="s">
        <v>36</v>
      </c>
      <c r="B9" s="24"/>
      <c r="C9" s="6">
        <v>1099498</v>
      </c>
      <c r="D9" s="6">
        <v>0</v>
      </c>
      <c r="E9" s="7">
        <v>4226683</v>
      </c>
      <c r="F9" s="8">
        <v>4428683</v>
      </c>
      <c r="G9" s="8">
        <v>324557</v>
      </c>
      <c r="H9" s="8">
        <v>325360</v>
      </c>
      <c r="I9" s="8">
        <v>328076</v>
      </c>
      <c r="J9" s="8">
        <v>977993</v>
      </c>
      <c r="K9" s="8">
        <v>327610</v>
      </c>
      <c r="L9" s="8">
        <v>328613</v>
      </c>
      <c r="M9" s="8">
        <v>332309</v>
      </c>
      <c r="N9" s="8">
        <v>988532</v>
      </c>
      <c r="O9" s="8">
        <v>326555</v>
      </c>
      <c r="P9" s="8">
        <v>328981</v>
      </c>
      <c r="Q9" s="8">
        <v>6590</v>
      </c>
      <c r="R9" s="8">
        <v>662126</v>
      </c>
      <c r="S9" s="8">
        <v>6590</v>
      </c>
      <c r="T9" s="8">
        <v>6590</v>
      </c>
      <c r="U9" s="8">
        <v>6590</v>
      </c>
      <c r="V9" s="8">
        <v>19770</v>
      </c>
      <c r="W9" s="8">
        <v>2648421</v>
      </c>
      <c r="X9" s="8">
        <v>4226683</v>
      </c>
      <c r="Y9" s="8">
        <v>-1578262</v>
      </c>
      <c r="Z9" s="2">
        <v>-37.34</v>
      </c>
      <c r="AA9" s="6">
        <v>4428683</v>
      </c>
    </row>
    <row r="10" spans="1:27" ht="13.5">
      <c r="A10" s="25" t="s">
        <v>37</v>
      </c>
      <c r="B10" s="24"/>
      <c r="C10" s="6">
        <v>3492264</v>
      </c>
      <c r="D10" s="6">
        <v>0</v>
      </c>
      <c r="E10" s="7">
        <v>3751236</v>
      </c>
      <c r="F10" s="26">
        <v>3751236</v>
      </c>
      <c r="G10" s="26">
        <v>309945</v>
      </c>
      <c r="H10" s="26">
        <v>309395</v>
      </c>
      <c r="I10" s="26">
        <v>321255</v>
      </c>
      <c r="J10" s="26">
        <v>940595</v>
      </c>
      <c r="K10" s="26">
        <v>310724</v>
      </c>
      <c r="L10" s="26">
        <v>311006</v>
      </c>
      <c r="M10" s="26">
        <v>306590</v>
      </c>
      <c r="N10" s="26">
        <v>928320</v>
      </c>
      <c r="O10" s="26">
        <v>309363</v>
      </c>
      <c r="P10" s="26">
        <v>312699</v>
      </c>
      <c r="Q10" s="26">
        <v>180</v>
      </c>
      <c r="R10" s="26">
        <v>622242</v>
      </c>
      <c r="S10" s="26">
        <v>180</v>
      </c>
      <c r="T10" s="26">
        <v>180</v>
      </c>
      <c r="U10" s="26">
        <v>180</v>
      </c>
      <c r="V10" s="26">
        <v>540</v>
      </c>
      <c r="W10" s="26">
        <v>2491697</v>
      </c>
      <c r="X10" s="26">
        <v>3751236</v>
      </c>
      <c r="Y10" s="26">
        <v>-1259539</v>
      </c>
      <c r="Z10" s="27">
        <v>-33.58</v>
      </c>
      <c r="AA10" s="28">
        <v>3751236</v>
      </c>
    </row>
    <row r="11" spans="1:27" ht="13.5">
      <c r="A11" s="25" t="s">
        <v>38</v>
      </c>
      <c r="B11" s="29"/>
      <c r="C11" s="6">
        <v>18478</v>
      </c>
      <c r="D11" s="6">
        <v>0</v>
      </c>
      <c r="E11" s="7">
        <v>0</v>
      </c>
      <c r="F11" s="8">
        <v>0</v>
      </c>
      <c r="G11" s="8">
        <v>2150</v>
      </c>
      <c r="H11" s="8">
        <v>1609</v>
      </c>
      <c r="I11" s="8">
        <v>5367</v>
      </c>
      <c r="J11" s="8">
        <v>9126</v>
      </c>
      <c r="K11" s="8">
        <v>3282</v>
      </c>
      <c r="L11" s="8">
        <v>2817</v>
      </c>
      <c r="M11" s="8">
        <v>5475</v>
      </c>
      <c r="N11" s="8">
        <v>11574</v>
      </c>
      <c r="O11" s="8">
        <v>3425</v>
      </c>
      <c r="P11" s="8">
        <v>3346</v>
      </c>
      <c r="Q11" s="8">
        <v>3465</v>
      </c>
      <c r="R11" s="8">
        <v>10236</v>
      </c>
      <c r="S11" s="8">
        <v>3465</v>
      </c>
      <c r="T11" s="8">
        <v>3465</v>
      </c>
      <c r="U11" s="8">
        <v>3465</v>
      </c>
      <c r="V11" s="8">
        <v>10395</v>
      </c>
      <c r="W11" s="8">
        <v>41331</v>
      </c>
      <c r="X11" s="8"/>
      <c r="Y11" s="8">
        <v>41331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52995</v>
      </c>
      <c r="D12" s="6">
        <v>0</v>
      </c>
      <c r="E12" s="7">
        <v>60000</v>
      </c>
      <c r="F12" s="8">
        <v>30000</v>
      </c>
      <c r="G12" s="8">
        <v>1885</v>
      </c>
      <c r="H12" s="8">
        <v>1249</v>
      </c>
      <c r="I12" s="8">
        <v>3749</v>
      </c>
      <c r="J12" s="8">
        <v>6883</v>
      </c>
      <c r="K12" s="8">
        <v>4119</v>
      </c>
      <c r="L12" s="8">
        <v>2681</v>
      </c>
      <c r="M12" s="8">
        <v>2267</v>
      </c>
      <c r="N12" s="8">
        <v>9067</v>
      </c>
      <c r="O12" s="8">
        <v>1886</v>
      </c>
      <c r="P12" s="8">
        <v>1647</v>
      </c>
      <c r="Q12" s="8">
        <v>1156</v>
      </c>
      <c r="R12" s="8">
        <v>4689</v>
      </c>
      <c r="S12" s="8">
        <v>1156</v>
      </c>
      <c r="T12" s="8">
        <v>1156</v>
      </c>
      <c r="U12" s="8">
        <v>1156</v>
      </c>
      <c r="V12" s="8">
        <v>3468</v>
      </c>
      <c r="W12" s="8">
        <v>24107</v>
      </c>
      <c r="X12" s="8">
        <v>60000</v>
      </c>
      <c r="Y12" s="8">
        <v>-35893</v>
      </c>
      <c r="Z12" s="2">
        <v>-59.82</v>
      </c>
      <c r="AA12" s="6">
        <v>30000</v>
      </c>
    </row>
    <row r="13" spans="1:27" ht="13.5">
      <c r="A13" s="23" t="s">
        <v>40</v>
      </c>
      <c r="B13" s="29"/>
      <c r="C13" s="6">
        <v>240183</v>
      </c>
      <c r="D13" s="6">
        <v>0</v>
      </c>
      <c r="E13" s="7">
        <v>1003500</v>
      </c>
      <c r="F13" s="8">
        <v>323302</v>
      </c>
      <c r="G13" s="8">
        <v>0</v>
      </c>
      <c r="H13" s="8">
        <v>12073</v>
      </c>
      <c r="I13" s="8">
        <v>7965</v>
      </c>
      <c r="J13" s="8">
        <v>20038</v>
      </c>
      <c r="K13" s="8">
        <v>1836</v>
      </c>
      <c r="L13" s="8">
        <v>5448</v>
      </c>
      <c r="M13" s="8">
        <v>6102</v>
      </c>
      <c r="N13" s="8">
        <v>13386</v>
      </c>
      <c r="O13" s="8">
        <v>3524</v>
      </c>
      <c r="P13" s="8">
        <v>0</v>
      </c>
      <c r="Q13" s="8">
        <v>0</v>
      </c>
      <c r="R13" s="8">
        <v>3524</v>
      </c>
      <c r="S13" s="8">
        <v>0</v>
      </c>
      <c r="T13" s="8">
        <v>0</v>
      </c>
      <c r="U13" s="8">
        <v>0</v>
      </c>
      <c r="V13" s="8">
        <v>0</v>
      </c>
      <c r="W13" s="8">
        <v>36948</v>
      </c>
      <c r="X13" s="8">
        <v>1003500</v>
      </c>
      <c r="Y13" s="8">
        <v>-966552</v>
      </c>
      <c r="Z13" s="2">
        <v>-96.32</v>
      </c>
      <c r="AA13" s="6">
        <v>323302</v>
      </c>
    </row>
    <row r="14" spans="1:27" ht="13.5">
      <c r="A14" s="23" t="s">
        <v>41</v>
      </c>
      <c r="B14" s="29"/>
      <c r="C14" s="6">
        <v>5199344</v>
      </c>
      <c r="D14" s="6">
        <v>0</v>
      </c>
      <c r="E14" s="7">
        <v>6490000</v>
      </c>
      <c r="F14" s="8">
        <v>6635000</v>
      </c>
      <c r="G14" s="8">
        <v>397063</v>
      </c>
      <c r="H14" s="8">
        <v>377075</v>
      </c>
      <c r="I14" s="8">
        <v>-2822</v>
      </c>
      <c r="J14" s="8">
        <v>771316</v>
      </c>
      <c r="K14" s="8">
        <v>397759</v>
      </c>
      <c r="L14" s="8">
        <v>401914</v>
      </c>
      <c r="M14" s="8">
        <v>413208</v>
      </c>
      <c r="N14" s="8">
        <v>1212881</v>
      </c>
      <c r="O14" s="8">
        <v>415632</v>
      </c>
      <c r="P14" s="8">
        <v>431282</v>
      </c>
      <c r="Q14" s="8">
        <v>-327</v>
      </c>
      <c r="R14" s="8">
        <v>846587</v>
      </c>
      <c r="S14" s="8">
        <v>-327</v>
      </c>
      <c r="T14" s="8">
        <v>-327</v>
      </c>
      <c r="U14" s="8">
        <v>-327</v>
      </c>
      <c r="V14" s="8">
        <v>-981</v>
      </c>
      <c r="W14" s="8">
        <v>2829803</v>
      </c>
      <c r="X14" s="8">
        <v>6490000</v>
      </c>
      <c r="Y14" s="8">
        <v>-3660197</v>
      </c>
      <c r="Z14" s="2">
        <v>-56.4</v>
      </c>
      <c r="AA14" s="6">
        <v>6635000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202461</v>
      </c>
      <c r="D16" s="6">
        <v>0</v>
      </c>
      <c r="E16" s="7">
        <v>1012500</v>
      </c>
      <c r="F16" s="8">
        <v>158750</v>
      </c>
      <c r="G16" s="8">
        <v>5750</v>
      </c>
      <c r="H16" s="8">
        <v>25382</v>
      </c>
      <c r="I16" s="8">
        <v>700</v>
      </c>
      <c r="J16" s="8">
        <v>31832</v>
      </c>
      <c r="K16" s="8">
        <v>9470</v>
      </c>
      <c r="L16" s="8">
        <v>3100</v>
      </c>
      <c r="M16" s="8">
        <v>100</v>
      </c>
      <c r="N16" s="8">
        <v>12670</v>
      </c>
      <c r="O16" s="8">
        <v>7750</v>
      </c>
      <c r="P16" s="8">
        <v>4150</v>
      </c>
      <c r="Q16" s="8">
        <v>1363</v>
      </c>
      <c r="R16" s="8">
        <v>13263</v>
      </c>
      <c r="S16" s="8">
        <v>1363</v>
      </c>
      <c r="T16" s="8">
        <v>1363</v>
      </c>
      <c r="U16" s="8">
        <v>1363</v>
      </c>
      <c r="V16" s="8">
        <v>4089</v>
      </c>
      <c r="W16" s="8">
        <v>61854</v>
      </c>
      <c r="X16" s="8">
        <v>1012500</v>
      </c>
      <c r="Y16" s="8">
        <v>-950646</v>
      </c>
      <c r="Z16" s="2">
        <v>-93.89</v>
      </c>
      <c r="AA16" s="6">
        <v>158750</v>
      </c>
    </row>
    <row r="17" spans="1:27" ht="13.5">
      <c r="A17" s="23" t="s">
        <v>44</v>
      </c>
      <c r="B17" s="29"/>
      <c r="C17" s="6">
        <v>397059</v>
      </c>
      <c r="D17" s="6">
        <v>0</v>
      </c>
      <c r="E17" s="7">
        <v>426500</v>
      </c>
      <c r="F17" s="8">
        <v>438500</v>
      </c>
      <c r="G17" s="8">
        <v>27495</v>
      </c>
      <c r="H17" s="8">
        <v>18792</v>
      </c>
      <c r="I17" s="8">
        <v>23983</v>
      </c>
      <c r="J17" s="8">
        <v>70270</v>
      </c>
      <c r="K17" s="8">
        <v>53497</v>
      </c>
      <c r="L17" s="8">
        <v>33064</v>
      </c>
      <c r="M17" s="8">
        <v>20977</v>
      </c>
      <c r="N17" s="8">
        <v>107538</v>
      </c>
      <c r="O17" s="8">
        <v>30104</v>
      </c>
      <c r="P17" s="8">
        <v>17835</v>
      </c>
      <c r="Q17" s="8">
        <v>33549</v>
      </c>
      <c r="R17" s="8">
        <v>81488</v>
      </c>
      <c r="S17" s="8">
        <v>33549</v>
      </c>
      <c r="T17" s="8">
        <v>33549</v>
      </c>
      <c r="U17" s="8">
        <v>33549</v>
      </c>
      <c r="V17" s="8">
        <v>100647</v>
      </c>
      <c r="W17" s="8">
        <v>359943</v>
      </c>
      <c r="X17" s="8">
        <v>426500</v>
      </c>
      <c r="Y17" s="8">
        <v>-66557</v>
      </c>
      <c r="Z17" s="2">
        <v>-15.61</v>
      </c>
      <c r="AA17" s="6">
        <v>438500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12500</v>
      </c>
      <c r="F18" s="8">
        <v>6250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12500</v>
      </c>
      <c r="Y18" s="8">
        <v>-12500</v>
      </c>
      <c r="Z18" s="2">
        <v>-100</v>
      </c>
      <c r="AA18" s="6">
        <v>6250</v>
      </c>
    </row>
    <row r="19" spans="1:27" ht="13.5">
      <c r="A19" s="23" t="s">
        <v>46</v>
      </c>
      <c r="B19" s="29"/>
      <c r="C19" s="6">
        <v>35560105</v>
      </c>
      <c r="D19" s="6">
        <v>0</v>
      </c>
      <c r="E19" s="7">
        <v>39351000</v>
      </c>
      <c r="F19" s="8">
        <v>30328692</v>
      </c>
      <c r="G19" s="8">
        <v>0</v>
      </c>
      <c r="H19" s="8">
        <v>14573970</v>
      </c>
      <c r="I19" s="8">
        <v>1473000</v>
      </c>
      <c r="J19" s="8">
        <v>16046970</v>
      </c>
      <c r="K19" s="8">
        <v>55387</v>
      </c>
      <c r="L19" s="8">
        <v>528085</v>
      </c>
      <c r="M19" s="8">
        <v>7535988</v>
      </c>
      <c r="N19" s="8">
        <v>8119460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24166430</v>
      </c>
      <c r="X19" s="8">
        <v>39351000</v>
      </c>
      <c r="Y19" s="8">
        <v>-15184570</v>
      </c>
      <c r="Z19" s="2">
        <v>-38.59</v>
      </c>
      <c r="AA19" s="6">
        <v>30328692</v>
      </c>
    </row>
    <row r="20" spans="1:27" ht="13.5">
      <c r="A20" s="23" t="s">
        <v>47</v>
      </c>
      <c r="B20" s="29"/>
      <c r="C20" s="6">
        <v>8069405</v>
      </c>
      <c r="D20" s="6">
        <v>0</v>
      </c>
      <c r="E20" s="7">
        <v>618500</v>
      </c>
      <c r="F20" s="26">
        <v>1414951</v>
      </c>
      <c r="G20" s="26">
        <v>39363</v>
      </c>
      <c r="H20" s="26">
        <v>25462</v>
      </c>
      <c r="I20" s="26">
        <v>51324</v>
      </c>
      <c r="J20" s="26">
        <v>116149</v>
      </c>
      <c r="K20" s="26">
        <v>8868</v>
      </c>
      <c r="L20" s="26">
        <v>6946</v>
      </c>
      <c r="M20" s="26">
        <v>7174</v>
      </c>
      <c r="N20" s="26">
        <v>22988</v>
      </c>
      <c r="O20" s="26">
        <v>11714</v>
      </c>
      <c r="P20" s="26">
        <v>7876</v>
      </c>
      <c r="Q20" s="26">
        <v>6263</v>
      </c>
      <c r="R20" s="26">
        <v>25853</v>
      </c>
      <c r="S20" s="26">
        <v>6263</v>
      </c>
      <c r="T20" s="26">
        <v>6263</v>
      </c>
      <c r="U20" s="26">
        <v>6263</v>
      </c>
      <c r="V20" s="26">
        <v>18789</v>
      </c>
      <c r="W20" s="26">
        <v>183779</v>
      </c>
      <c r="X20" s="26">
        <v>618500</v>
      </c>
      <c r="Y20" s="26">
        <v>-434721</v>
      </c>
      <c r="Z20" s="27">
        <v>-70.29</v>
      </c>
      <c r="AA20" s="28">
        <v>1414951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1987630</v>
      </c>
      <c r="F21" s="8">
        <v>200000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1987630</v>
      </c>
      <c r="Y21" s="8">
        <v>-1987630</v>
      </c>
      <c r="Z21" s="2">
        <v>-100</v>
      </c>
      <c r="AA21" s="6">
        <v>200000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78341340</v>
      </c>
      <c r="D22" s="33">
        <f>SUM(D5:D21)</f>
        <v>0</v>
      </c>
      <c r="E22" s="34">
        <f t="shared" si="0"/>
        <v>86315050</v>
      </c>
      <c r="F22" s="35">
        <f t="shared" si="0"/>
        <v>76630587</v>
      </c>
      <c r="G22" s="35">
        <f t="shared" si="0"/>
        <v>3530485</v>
      </c>
      <c r="H22" s="35">
        <f t="shared" si="0"/>
        <v>16545107</v>
      </c>
      <c r="I22" s="35">
        <f t="shared" si="0"/>
        <v>3755041</v>
      </c>
      <c r="J22" s="35">
        <f t="shared" si="0"/>
        <v>23830633</v>
      </c>
      <c r="K22" s="35">
        <f t="shared" si="0"/>
        <v>4467335</v>
      </c>
      <c r="L22" s="35">
        <f t="shared" si="0"/>
        <v>4126579</v>
      </c>
      <c r="M22" s="35">
        <f t="shared" si="0"/>
        <v>11162095</v>
      </c>
      <c r="N22" s="35">
        <f t="shared" si="0"/>
        <v>19756009</v>
      </c>
      <c r="O22" s="35">
        <f t="shared" si="0"/>
        <v>3740149</v>
      </c>
      <c r="P22" s="35">
        <f t="shared" si="0"/>
        <v>3402857</v>
      </c>
      <c r="Q22" s="35">
        <f t="shared" si="0"/>
        <v>26576</v>
      </c>
      <c r="R22" s="35">
        <f t="shared" si="0"/>
        <v>7169582</v>
      </c>
      <c r="S22" s="35">
        <f t="shared" si="0"/>
        <v>26576</v>
      </c>
      <c r="T22" s="35">
        <f t="shared" si="0"/>
        <v>26576</v>
      </c>
      <c r="U22" s="35">
        <f t="shared" si="0"/>
        <v>26576</v>
      </c>
      <c r="V22" s="35">
        <f t="shared" si="0"/>
        <v>79728</v>
      </c>
      <c r="W22" s="35">
        <f t="shared" si="0"/>
        <v>50835952</v>
      </c>
      <c r="X22" s="35">
        <f t="shared" si="0"/>
        <v>86315049</v>
      </c>
      <c r="Y22" s="35">
        <f t="shared" si="0"/>
        <v>-35479097</v>
      </c>
      <c r="Z22" s="36">
        <f>+IF(X22&lt;&gt;0,+(Y22/X22)*100,0)</f>
        <v>-41.10418450900723</v>
      </c>
      <c r="AA22" s="33">
        <f>SUM(AA5:AA21)</f>
        <v>76630587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27695417</v>
      </c>
      <c r="D25" s="6">
        <v>0</v>
      </c>
      <c r="E25" s="7">
        <v>33857392</v>
      </c>
      <c r="F25" s="8">
        <v>32690049</v>
      </c>
      <c r="G25" s="8">
        <v>2470002</v>
      </c>
      <c r="H25" s="8">
        <v>2452668</v>
      </c>
      <c r="I25" s="8">
        <v>2407990</v>
      </c>
      <c r="J25" s="8">
        <v>7330660</v>
      </c>
      <c r="K25" s="8">
        <v>2486527</v>
      </c>
      <c r="L25" s="8">
        <v>3822507</v>
      </c>
      <c r="M25" s="8">
        <v>1915945</v>
      </c>
      <c r="N25" s="8">
        <v>8224979</v>
      </c>
      <c r="O25" s="8">
        <v>2316254</v>
      </c>
      <c r="P25" s="8">
        <v>2455804</v>
      </c>
      <c r="Q25" s="8">
        <v>2386463</v>
      </c>
      <c r="R25" s="8">
        <v>7158521</v>
      </c>
      <c r="S25" s="8">
        <v>2386463</v>
      </c>
      <c r="T25" s="8">
        <v>2386463</v>
      </c>
      <c r="U25" s="8">
        <v>2386463</v>
      </c>
      <c r="V25" s="8">
        <v>7159389</v>
      </c>
      <c r="W25" s="8">
        <v>29873549</v>
      </c>
      <c r="X25" s="8">
        <v>33857392</v>
      </c>
      <c r="Y25" s="8">
        <v>-3983843</v>
      </c>
      <c r="Z25" s="2">
        <v>-11.77</v>
      </c>
      <c r="AA25" s="6">
        <v>32690049</v>
      </c>
    </row>
    <row r="26" spans="1:27" ht="13.5">
      <c r="A26" s="25" t="s">
        <v>52</v>
      </c>
      <c r="B26" s="24"/>
      <c r="C26" s="6">
        <v>2893211</v>
      </c>
      <c r="D26" s="6">
        <v>0</v>
      </c>
      <c r="E26" s="7">
        <v>3119260</v>
      </c>
      <c r="F26" s="8">
        <v>3119260</v>
      </c>
      <c r="G26" s="8">
        <v>232087</v>
      </c>
      <c r="H26" s="8">
        <v>231848</v>
      </c>
      <c r="I26" s="8">
        <v>237445</v>
      </c>
      <c r="J26" s="8">
        <v>701380</v>
      </c>
      <c r="K26" s="8">
        <v>238909</v>
      </c>
      <c r="L26" s="8">
        <v>237103</v>
      </c>
      <c r="M26" s="8">
        <v>237832</v>
      </c>
      <c r="N26" s="8">
        <v>713844</v>
      </c>
      <c r="O26" s="8">
        <v>237103</v>
      </c>
      <c r="P26" s="8">
        <v>247964</v>
      </c>
      <c r="Q26" s="8">
        <v>243658</v>
      </c>
      <c r="R26" s="8">
        <v>728725</v>
      </c>
      <c r="S26" s="8">
        <v>243658</v>
      </c>
      <c r="T26" s="8">
        <v>243658</v>
      </c>
      <c r="U26" s="8">
        <v>243658</v>
      </c>
      <c r="V26" s="8">
        <v>730974</v>
      </c>
      <c r="W26" s="8">
        <v>2874923</v>
      </c>
      <c r="X26" s="8">
        <v>3119260</v>
      </c>
      <c r="Y26" s="8">
        <v>-244337</v>
      </c>
      <c r="Z26" s="2">
        <v>-7.83</v>
      </c>
      <c r="AA26" s="6">
        <v>3119260</v>
      </c>
    </row>
    <row r="27" spans="1:27" ht="13.5">
      <c r="A27" s="25" t="s">
        <v>53</v>
      </c>
      <c r="B27" s="24"/>
      <c r="C27" s="6">
        <v>2637393</v>
      </c>
      <c r="D27" s="6">
        <v>0</v>
      </c>
      <c r="E27" s="7">
        <v>18852959</v>
      </c>
      <c r="F27" s="8">
        <v>18852959</v>
      </c>
      <c r="G27" s="8">
        <v>0</v>
      </c>
      <c r="H27" s="8">
        <v>0</v>
      </c>
      <c r="I27" s="8">
        <v>4713240</v>
      </c>
      <c r="J27" s="8">
        <v>4713240</v>
      </c>
      <c r="K27" s="8">
        <v>0</v>
      </c>
      <c r="L27" s="8">
        <v>0</v>
      </c>
      <c r="M27" s="8">
        <v>4713240</v>
      </c>
      <c r="N27" s="8">
        <v>4713240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9426480</v>
      </c>
      <c r="X27" s="8">
        <v>18852959</v>
      </c>
      <c r="Y27" s="8">
        <v>-9426479</v>
      </c>
      <c r="Z27" s="2">
        <v>-50</v>
      </c>
      <c r="AA27" s="6">
        <v>18852959</v>
      </c>
    </row>
    <row r="28" spans="1:27" ht="13.5">
      <c r="A28" s="25" t="s">
        <v>54</v>
      </c>
      <c r="B28" s="24"/>
      <c r="C28" s="6">
        <v>19626349</v>
      </c>
      <c r="D28" s="6">
        <v>0</v>
      </c>
      <c r="E28" s="7">
        <v>11186314</v>
      </c>
      <c r="F28" s="8">
        <v>11186314</v>
      </c>
      <c r="G28" s="8">
        <v>0</v>
      </c>
      <c r="H28" s="8">
        <v>0</v>
      </c>
      <c r="I28" s="8">
        <v>2796579</v>
      </c>
      <c r="J28" s="8">
        <v>2796579</v>
      </c>
      <c r="K28" s="8">
        <v>0</v>
      </c>
      <c r="L28" s="8">
        <v>0</v>
      </c>
      <c r="M28" s="8">
        <v>2796579</v>
      </c>
      <c r="N28" s="8">
        <v>2796579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5593158</v>
      </c>
      <c r="X28" s="8">
        <v>11186314</v>
      </c>
      <c r="Y28" s="8">
        <v>-5593156</v>
      </c>
      <c r="Z28" s="2">
        <v>-50</v>
      </c>
      <c r="AA28" s="6">
        <v>11186314</v>
      </c>
    </row>
    <row r="29" spans="1:27" ht="13.5">
      <c r="A29" s="25" t="s">
        <v>55</v>
      </c>
      <c r="B29" s="24"/>
      <c r="C29" s="6">
        <v>992194</v>
      </c>
      <c r="D29" s="6">
        <v>0</v>
      </c>
      <c r="E29" s="7">
        <v>100000</v>
      </c>
      <c r="F29" s="8">
        <v>100000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100000</v>
      </c>
      <c r="Y29" s="8">
        <v>-100000</v>
      </c>
      <c r="Z29" s="2">
        <v>-100</v>
      </c>
      <c r="AA29" s="6">
        <v>100000</v>
      </c>
    </row>
    <row r="30" spans="1:27" ht="13.5">
      <c r="A30" s="25" t="s">
        <v>56</v>
      </c>
      <c r="B30" s="24"/>
      <c r="C30" s="6">
        <v>16626554</v>
      </c>
      <c r="D30" s="6">
        <v>0</v>
      </c>
      <c r="E30" s="7">
        <v>16739713</v>
      </c>
      <c r="F30" s="8">
        <v>13839713</v>
      </c>
      <c r="G30" s="8">
        <v>1085930</v>
      </c>
      <c r="H30" s="8">
        <v>1085930</v>
      </c>
      <c r="I30" s="8">
        <v>-1085930</v>
      </c>
      <c r="J30" s="8">
        <v>1085930</v>
      </c>
      <c r="K30" s="8">
        <v>1299626</v>
      </c>
      <c r="L30" s="8">
        <v>0</v>
      </c>
      <c r="M30" s="8">
        <v>438596</v>
      </c>
      <c r="N30" s="8">
        <v>1738222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2824152</v>
      </c>
      <c r="X30" s="8">
        <v>16739713</v>
      </c>
      <c r="Y30" s="8">
        <v>-13915561</v>
      </c>
      <c r="Z30" s="2">
        <v>-83.13</v>
      </c>
      <c r="AA30" s="6">
        <v>13839713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1459577</v>
      </c>
      <c r="D32" s="6">
        <v>0</v>
      </c>
      <c r="E32" s="7">
        <v>2842000</v>
      </c>
      <c r="F32" s="8">
        <v>2177500</v>
      </c>
      <c r="G32" s="8">
        <v>41260</v>
      </c>
      <c r="H32" s="8">
        <v>352414</v>
      </c>
      <c r="I32" s="8">
        <v>80022</v>
      </c>
      <c r="J32" s="8">
        <v>473696</v>
      </c>
      <c r="K32" s="8">
        <v>191590</v>
      </c>
      <c r="L32" s="8">
        <v>119730</v>
      </c>
      <c r="M32" s="8">
        <v>90454</v>
      </c>
      <c r="N32" s="8">
        <v>401774</v>
      </c>
      <c r="O32" s="8">
        <v>68577</v>
      </c>
      <c r="P32" s="8">
        <v>24630</v>
      </c>
      <c r="Q32" s="8">
        <v>17121</v>
      </c>
      <c r="R32" s="8">
        <v>110328</v>
      </c>
      <c r="S32" s="8">
        <v>17121</v>
      </c>
      <c r="T32" s="8">
        <v>17121</v>
      </c>
      <c r="U32" s="8">
        <v>17121</v>
      </c>
      <c r="V32" s="8">
        <v>51363</v>
      </c>
      <c r="W32" s="8">
        <v>1037161</v>
      </c>
      <c r="X32" s="8">
        <v>2842000</v>
      </c>
      <c r="Y32" s="8">
        <v>-1804839</v>
      </c>
      <c r="Z32" s="2">
        <v>-63.51</v>
      </c>
      <c r="AA32" s="6">
        <v>2177500</v>
      </c>
    </row>
    <row r="33" spans="1:27" ht="13.5">
      <c r="A33" s="25" t="s">
        <v>59</v>
      </c>
      <c r="B33" s="24"/>
      <c r="C33" s="6">
        <v>3042182</v>
      </c>
      <c r="D33" s="6">
        <v>0</v>
      </c>
      <c r="E33" s="7">
        <v>6761000</v>
      </c>
      <c r="F33" s="8">
        <v>6761000</v>
      </c>
      <c r="G33" s="8">
        <v>2573</v>
      </c>
      <c r="H33" s="8">
        <v>100492</v>
      </c>
      <c r="I33" s="8">
        <v>141034</v>
      </c>
      <c r="J33" s="8">
        <v>244099</v>
      </c>
      <c r="K33" s="8">
        <v>599604</v>
      </c>
      <c r="L33" s="8">
        <v>501946</v>
      </c>
      <c r="M33" s="8">
        <v>958758</v>
      </c>
      <c r="N33" s="8">
        <v>2060308</v>
      </c>
      <c r="O33" s="8">
        <v>42445</v>
      </c>
      <c r="P33" s="8">
        <v>12208</v>
      </c>
      <c r="Q33" s="8">
        <v>162635</v>
      </c>
      <c r="R33" s="8">
        <v>217288</v>
      </c>
      <c r="S33" s="8">
        <v>162635</v>
      </c>
      <c r="T33" s="8">
        <v>162635</v>
      </c>
      <c r="U33" s="8">
        <v>162635</v>
      </c>
      <c r="V33" s="8">
        <v>487905</v>
      </c>
      <c r="W33" s="8">
        <v>3009600</v>
      </c>
      <c r="X33" s="8">
        <v>6761000</v>
      </c>
      <c r="Y33" s="8">
        <v>-3751400</v>
      </c>
      <c r="Z33" s="2">
        <v>-55.49</v>
      </c>
      <c r="AA33" s="6">
        <v>6761000</v>
      </c>
    </row>
    <row r="34" spans="1:27" ht="13.5">
      <c r="A34" s="25" t="s">
        <v>60</v>
      </c>
      <c r="B34" s="24"/>
      <c r="C34" s="6">
        <v>20609939</v>
      </c>
      <c r="D34" s="6">
        <v>0</v>
      </c>
      <c r="E34" s="7">
        <v>21829507</v>
      </c>
      <c r="F34" s="8">
        <v>17135488</v>
      </c>
      <c r="G34" s="8">
        <v>238521</v>
      </c>
      <c r="H34" s="8">
        <v>855288</v>
      </c>
      <c r="I34" s="8">
        <v>1058669</v>
      </c>
      <c r="J34" s="8">
        <v>2152478</v>
      </c>
      <c r="K34" s="8">
        <v>1279351</v>
      </c>
      <c r="L34" s="8">
        <v>1128584</v>
      </c>
      <c r="M34" s="8">
        <v>1015408</v>
      </c>
      <c r="N34" s="8">
        <v>3423343</v>
      </c>
      <c r="O34" s="8">
        <v>527064</v>
      </c>
      <c r="P34" s="8">
        <v>459107</v>
      </c>
      <c r="Q34" s="8">
        <v>188892</v>
      </c>
      <c r="R34" s="8">
        <v>1175063</v>
      </c>
      <c r="S34" s="8">
        <v>188892</v>
      </c>
      <c r="T34" s="8">
        <v>188892</v>
      </c>
      <c r="U34" s="8">
        <v>188892</v>
      </c>
      <c r="V34" s="8">
        <v>566676</v>
      </c>
      <c r="W34" s="8">
        <v>7317560</v>
      </c>
      <c r="X34" s="8">
        <v>21829507</v>
      </c>
      <c r="Y34" s="8">
        <v>-14511947</v>
      </c>
      <c r="Z34" s="2">
        <v>-66.48</v>
      </c>
      <c r="AA34" s="6">
        <v>17135488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95582816</v>
      </c>
      <c r="D36" s="33">
        <f>SUM(D25:D35)</f>
        <v>0</v>
      </c>
      <c r="E36" s="34">
        <f t="shared" si="1"/>
        <v>115288145</v>
      </c>
      <c r="F36" s="35">
        <f t="shared" si="1"/>
        <v>105862283</v>
      </c>
      <c r="G36" s="35">
        <f t="shared" si="1"/>
        <v>4070373</v>
      </c>
      <c r="H36" s="35">
        <f t="shared" si="1"/>
        <v>5078640</v>
      </c>
      <c r="I36" s="35">
        <f t="shared" si="1"/>
        <v>10349049</v>
      </c>
      <c r="J36" s="35">
        <f t="shared" si="1"/>
        <v>19498062</v>
      </c>
      <c r="K36" s="35">
        <f t="shared" si="1"/>
        <v>6095607</v>
      </c>
      <c r="L36" s="35">
        <f t="shared" si="1"/>
        <v>5809870</v>
      </c>
      <c r="M36" s="35">
        <f t="shared" si="1"/>
        <v>12166812</v>
      </c>
      <c r="N36" s="35">
        <f t="shared" si="1"/>
        <v>24072289</v>
      </c>
      <c r="O36" s="35">
        <f t="shared" si="1"/>
        <v>3191443</v>
      </c>
      <c r="P36" s="35">
        <f t="shared" si="1"/>
        <v>3199713</v>
      </c>
      <c r="Q36" s="35">
        <f t="shared" si="1"/>
        <v>2998769</v>
      </c>
      <c r="R36" s="35">
        <f t="shared" si="1"/>
        <v>9389925</v>
      </c>
      <c r="S36" s="35">
        <f t="shared" si="1"/>
        <v>2998769</v>
      </c>
      <c r="T36" s="35">
        <f t="shared" si="1"/>
        <v>2998769</v>
      </c>
      <c r="U36" s="35">
        <f t="shared" si="1"/>
        <v>2998769</v>
      </c>
      <c r="V36" s="35">
        <f t="shared" si="1"/>
        <v>8996307</v>
      </c>
      <c r="W36" s="35">
        <f t="shared" si="1"/>
        <v>61956583</v>
      </c>
      <c r="X36" s="35">
        <f t="shared" si="1"/>
        <v>115288145</v>
      </c>
      <c r="Y36" s="35">
        <f t="shared" si="1"/>
        <v>-53331562</v>
      </c>
      <c r="Z36" s="36">
        <f>+IF(X36&lt;&gt;0,+(Y36/X36)*100,0)</f>
        <v>-46.25936344105458</v>
      </c>
      <c r="AA36" s="33">
        <f>SUM(AA25:AA35)</f>
        <v>105862283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-17241476</v>
      </c>
      <c r="D38" s="46">
        <f>+D22-D36</f>
        <v>0</v>
      </c>
      <c r="E38" s="47">
        <f t="shared" si="2"/>
        <v>-28973095</v>
      </c>
      <c r="F38" s="48">
        <f t="shared" si="2"/>
        <v>-29231696</v>
      </c>
      <c r="G38" s="48">
        <f t="shared" si="2"/>
        <v>-539888</v>
      </c>
      <c r="H38" s="48">
        <f t="shared" si="2"/>
        <v>11466467</v>
      </c>
      <c r="I38" s="48">
        <f t="shared" si="2"/>
        <v>-6594008</v>
      </c>
      <c r="J38" s="48">
        <f t="shared" si="2"/>
        <v>4332571</v>
      </c>
      <c r="K38" s="48">
        <f t="shared" si="2"/>
        <v>-1628272</v>
      </c>
      <c r="L38" s="48">
        <f t="shared" si="2"/>
        <v>-1683291</v>
      </c>
      <c r="M38" s="48">
        <f t="shared" si="2"/>
        <v>-1004717</v>
      </c>
      <c r="N38" s="48">
        <f t="shared" si="2"/>
        <v>-4316280</v>
      </c>
      <c r="O38" s="48">
        <f t="shared" si="2"/>
        <v>548706</v>
      </c>
      <c r="P38" s="48">
        <f t="shared" si="2"/>
        <v>203144</v>
      </c>
      <c r="Q38" s="48">
        <f t="shared" si="2"/>
        <v>-2972193</v>
      </c>
      <c r="R38" s="48">
        <f t="shared" si="2"/>
        <v>-2220343</v>
      </c>
      <c r="S38" s="48">
        <f t="shared" si="2"/>
        <v>-2972193</v>
      </c>
      <c r="T38" s="48">
        <f t="shared" si="2"/>
        <v>-2972193</v>
      </c>
      <c r="U38" s="48">
        <f t="shared" si="2"/>
        <v>-2972193</v>
      </c>
      <c r="V38" s="48">
        <f t="shared" si="2"/>
        <v>-8916579</v>
      </c>
      <c r="W38" s="48">
        <f t="shared" si="2"/>
        <v>-11120631</v>
      </c>
      <c r="X38" s="48">
        <f>IF(F22=F36,0,X22-X36)</f>
        <v>-28973096</v>
      </c>
      <c r="Y38" s="48">
        <f t="shared" si="2"/>
        <v>17852465</v>
      </c>
      <c r="Z38" s="49">
        <f>+IF(X38&lt;&gt;0,+(Y38/X38)*100,0)</f>
        <v>-61.61738807616556</v>
      </c>
      <c r="AA38" s="46">
        <f>+AA22-AA36</f>
        <v>-29231696</v>
      </c>
    </row>
    <row r="39" spans="1:27" ht="13.5">
      <c r="A39" s="23" t="s">
        <v>64</v>
      </c>
      <c r="B39" s="29"/>
      <c r="C39" s="6">
        <v>12776803</v>
      </c>
      <c r="D39" s="6">
        <v>0</v>
      </c>
      <c r="E39" s="7">
        <v>22287000</v>
      </c>
      <c r="F39" s="8">
        <v>21487000</v>
      </c>
      <c r="G39" s="8">
        <v>0</v>
      </c>
      <c r="H39" s="8">
        <v>3236000</v>
      </c>
      <c r="I39" s="8">
        <v>0</v>
      </c>
      <c r="J39" s="8">
        <v>3236000</v>
      </c>
      <c r="K39" s="8">
        <v>0</v>
      </c>
      <c r="L39" s="8">
        <v>4315000</v>
      </c>
      <c r="M39" s="8">
        <v>0</v>
      </c>
      <c r="N39" s="8">
        <v>4315000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7551000</v>
      </c>
      <c r="X39" s="8">
        <v>22287000</v>
      </c>
      <c r="Y39" s="8">
        <v>-14736000</v>
      </c>
      <c r="Z39" s="2">
        <v>-66.12</v>
      </c>
      <c r="AA39" s="6">
        <v>21487000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-4464673</v>
      </c>
      <c r="D42" s="55">
        <f>SUM(D38:D41)</f>
        <v>0</v>
      </c>
      <c r="E42" s="56">
        <f t="shared" si="3"/>
        <v>-6686095</v>
      </c>
      <c r="F42" s="57">
        <f t="shared" si="3"/>
        <v>-7744696</v>
      </c>
      <c r="G42" s="57">
        <f t="shared" si="3"/>
        <v>-539888</v>
      </c>
      <c r="H42" s="57">
        <f t="shared" si="3"/>
        <v>14702467</v>
      </c>
      <c r="I42" s="57">
        <f t="shared" si="3"/>
        <v>-6594008</v>
      </c>
      <c r="J42" s="57">
        <f t="shared" si="3"/>
        <v>7568571</v>
      </c>
      <c r="K42" s="57">
        <f t="shared" si="3"/>
        <v>-1628272</v>
      </c>
      <c r="L42" s="57">
        <f t="shared" si="3"/>
        <v>2631709</v>
      </c>
      <c r="M42" s="57">
        <f t="shared" si="3"/>
        <v>-1004717</v>
      </c>
      <c r="N42" s="57">
        <f t="shared" si="3"/>
        <v>-1280</v>
      </c>
      <c r="O42" s="57">
        <f t="shared" si="3"/>
        <v>548706</v>
      </c>
      <c r="P42" s="57">
        <f t="shared" si="3"/>
        <v>203144</v>
      </c>
      <c r="Q42" s="57">
        <f t="shared" si="3"/>
        <v>-2972193</v>
      </c>
      <c r="R42" s="57">
        <f t="shared" si="3"/>
        <v>-2220343</v>
      </c>
      <c r="S42" s="57">
        <f t="shared" si="3"/>
        <v>-2972193</v>
      </c>
      <c r="T42" s="57">
        <f t="shared" si="3"/>
        <v>-2972193</v>
      </c>
      <c r="U42" s="57">
        <f t="shared" si="3"/>
        <v>-2972193</v>
      </c>
      <c r="V42" s="57">
        <f t="shared" si="3"/>
        <v>-8916579</v>
      </c>
      <c r="W42" s="57">
        <f t="shared" si="3"/>
        <v>-3569631</v>
      </c>
      <c r="X42" s="57">
        <f t="shared" si="3"/>
        <v>-6686096</v>
      </c>
      <c r="Y42" s="57">
        <f t="shared" si="3"/>
        <v>3116465</v>
      </c>
      <c r="Z42" s="58">
        <f>+IF(X42&lt;&gt;0,+(Y42/X42)*100,0)</f>
        <v>-46.611131518303054</v>
      </c>
      <c r="AA42" s="55">
        <f>SUM(AA38:AA41)</f>
        <v>-7744696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-4464673</v>
      </c>
      <c r="D44" s="63">
        <f>+D42-D43</f>
        <v>0</v>
      </c>
      <c r="E44" s="64">
        <f t="shared" si="4"/>
        <v>-6686095</v>
      </c>
      <c r="F44" s="65">
        <f t="shared" si="4"/>
        <v>-7744696</v>
      </c>
      <c r="G44" s="65">
        <f t="shared" si="4"/>
        <v>-539888</v>
      </c>
      <c r="H44" s="65">
        <f t="shared" si="4"/>
        <v>14702467</v>
      </c>
      <c r="I44" s="65">
        <f t="shared" si="4"/>
        <v>-6594008</v>
      </c>
      <c r="J44" s="65">
        <f t="shared" si="4"/>
        <v>7568571</v>
      </c>
      <c r="K44" s="65">
        <f t="shared" si="4"/>
        <v>-1628272</v>
      </c>
      <c r="L44" s="65">
        <f t="shared" si="4"/>
        <v>2631709</v>
      </c>
      <c r="M44" s="65">
        <f t="shared" si="4"/>
        <v>-1004717</v>
      </c>
      <c r="N44" s="65">
        <f t="shared" si="4"/>
        <v>-1280</v>
      </c>
      <c r="O44" s="65">
        <f t="shared" si="4"/>
        <v>548706</v>
      </c>
      <c r="P44" s="65">
        <f t="shared" si="4"/>
        <v>203144</v>
      </c>
      <c r="Q44" s="65">
        <f t="shared" si="4"/>
        <v>-2972193</v>
      </c>
      <c r="R44" s="65">
        <f t="shared" si="4"/>
        <v>-2220343</v>
      </c>
      <c r="S44" s="65">
        <f t="shared" si="4"/>
        <v>-2972193</v>
      </c>
      <c r="T44" s="65">
        <f t="shared" si="4"/>
        <v>-2972193</v>
      </c>
      <c r="U44" s="65">
        <f t="shared" si="4"/>
        <v>-2972193</v>
      </c>
      <c r="V44" s="65">
        <f t="shared" si="4"/>
        <v>-8916579</v>
      </c>
      <c r="W44" s="65">
        <f t="shared" si="4"/>
        <v>-3569631</v>
      </c>
      <c r="X44" s="65">
        <f t="shared" si="4"/>
        <v>-6686096</v>
      </c>
      <c r="Y44" s="65">
        <f t="shared" si="4"/>
        <v>3116465</v>
      </c>
      <c r="Z44" s="66">
        <f>+IF(X44&lt;&gt;0,+(Y44/X44)*100,0)</f>
        <v>-46.611131518303054</v>
      </c>
      <c r="AA44" s="63">
        <f>+AA42-AA43</f>
        <v>-7744696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-4464673</v>
      </c>
      <c r="D46" s="55">
        <f>SUM(D44:D45)</f>
        <v>0</v>
      </c>
      <c r="E46" s="56">
        <f t="shared" si="5"/>
        <v>-6686095</v>
      </c>
      <c r="F46" s="57">
        <f t="shared" si="5"/>
        <v>-7744696</v>
      </c>
      <c r="G46" s="57">
        <f t="shared" si="5"/>
        <v>-539888</v>
      </c>
      <c r="H46" s="57">
        <f t="shared" si="5"/>
        <v>14702467</v>
      </c>
      <c r="I46" s="57">
        <f t="shared" si="5"/>
        <v>-6594008</v>
      </c>
      <c r="J46" s="57">
        <f t="shared" si="5"/>
        <v>7568571</v>
      </c>
      <c r="K46" s="57">
        <f t="shared" si="5"/>
        <v>-1628272</v>
      </c>
      <c r="L46" s="57">
        <f t="shared" si="5"/>
        <v>2631709</v>
      </c>
      <c r="M46" s="57">
        <f t="shared" si="5"/>
        <v>-1004717</v>
      </c>
      <c r="N46" s="57">
        <f t="shared" si="5"/>
        <v>-1280</v>
      </c>
      <c r="O46" s="57">
        <f t="shared" si="5"/>
        <v>548706</v>
      </c>
      <c r="P46" s="57">
        <f t="shared" si="5"/>
        <v>203144</v>
      </c>
      <c r="Q46" s="57">
        <f t="shared" si="5"/>
        <v>-2972193</v>
      </c>
      <c r="R46" s="57">
        <f t="shared" si="5"/>
        <v>-2220343</v>
      </c>
      <c r="S46" s="57">
        <f t="shared" si="5"/>
        <v>-2972193</v>
      </c>
      <c r="T46" s="57">
        <f t="shared" si="5"/>
        <v>-2972193</v>
      </c>
      <c r="U46" s="57">
        <f t="shared" si="5"/>
        <v>-2972193</v>
      </c>
      <c r="V46" s="57">
        <f t="shared" si="5"/>
        <v>-8916579</v>
      </c>
      <c r="W46" s="57">
        <f t="shared" si="5"/>
        <v>-3569631</v>
      </c>
      <c r="X46" s="57">
        <f t="shared" si="5"/>
        <v>-6686096</v>
      </c>
      <c r="Y46" s="57">
        <f t="shared" si="5"/>
        <v>3116465</v>
      </c>
      <c r="Z46" s="58">
        <f>+IF(X46&lt;&gt;0,+(Y46/X46)*100,0)</f>
        <v>-46.611131518303054</v>
      </c>
      <c r="AA46" s="55">
        <f>SUM(AA44:AA45)</f>
        <v>-7744696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-4464673</v>
      </c>
      <c r="D48" s="71">
        <f>SUM(D46:D47)</f>
        <v>0</v>
      </c>
      <c r="E48" s="72">
        <f t="shared" si="6"/>
        <v>-6686095</v>
      </c>
      <c r="F48" s="73">
        <f t="shared" si="6"/>
        <v>-7744696</v>
      </c>
      <c r="G48" s="73">
        <f t="shared" si="6"/>
        <v>-539888</v>
      </c>
      <c r="H48" s="74">
        <f t="shared" si="6"/>
        <v>14702467</v>
      </c>
      <c r="I48" s="74">
        <f t="shared" si="6"/>
        <v>-6594008</v>
      </c>
      <c r="J48" s="74">
        <f t="shared" si="6"/>
        <v>7568571</v>
      </c>
      <c r="K48" s="74">
        <f t="shared" si="6"/>
        <v>-1628272</v>
      </c>
      <c r="L48" s="74">
        <f t="shared" si="6"/>
        <v>2631709</v>
      </c>
      <c r="M48" s="73">
        <f t="shared" si="6"/>
        <v>-1004717</v>
      </c>
      <c r="N48" s="73">
        <f t="shared" si="6"/>
        <v>-1280</v>
      </c>
      <c r="O48" s="74">
        <f t="shared" si="6"/>
        <v>548706</v>
      </c>
      <c r="P48" s="74">
        <f t="shared" si="6"/>
        <v>203144</v>
      </c>
      <c r="Q48" s="74">
        <f t="shared" si="6"/>
        <v>-2972193</v>
      </c>
      <c r="R48" s="74">
        <f t="shared" si="6"/>
        <v>-2220343</v>
      </c>
      <c r="S48" s="74">
        <f t="shared" si="6"/>
        <v>-2972193</v>
      </c>
      <c r="T48" s="73">
        <f t="shared" si="6"/>
        <v>-2972193</v>
      </c>
      <c r="U48" s="73">
        <f t="shared" si="6"/>
        <v>-2972193</v>
      </c>
      <c r="V48" s="74">
        <f t="shared" si="6"/>
        <v>-8916579</v>
      </c>
      <c r="W48" s="74">
        <f t="shared" si="6"/>
        <v>-3569631</v>
      </c>
      <c r="X48" s="74">
        <f t="shared" si="6"/>
        <v>-6686096</v>
      </c>
      <c r="Y48" s="74">
        <f t="shared" si="6"/>
        <v>3116465</v>
      </c>
      <c r="Z48" s="75">
        <f>+IF(X48&lt;&gt;0,+(Y48/X48)*100,0)</f>
        <v>-46.611131518303054</v>
      </c>
      <c r="AA48" s="76">
        <f>SUM(AA46:AA47)</f>
        <v>-7744696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980409</v>
      </c>
      <c r="D5" s="6">
        <v>0</v>
      </c>
      <c r="E5" s="7">
        <v>1513994</v>
      </c>
      <c r="F5" s="8">
        <v>2386314</v>
      </c>
      <c r="G5" s="8">
        <v>1413680</v>
      </c>
      <c r="H5" s="8">
        <v>19</v>
      </c>
      <c r="I5" s="8">
        <v>17125</v>
      </c>
      <c r="J5" s="8">
        <v>1430824</v>
      </c>
      <c r="K5" s="8">
        <v>99208</v>
      </c>
      <c r="L5" s="8">
        <v>8111</v>
      </c>
      <c r="M5" s="8">
        <v>19</v>
      </c>
      <c r="N5" s="8">
        <v>107338</v>
      </c>
      <c r="O5" s="8">
        <v>19</v>
      </c>
      <c r="P5" s="8">
        <v>1379</v>
      </c>
      <c r="Q5" s="8">
        <v>9205</v>
      </c>
      <c r="R5" s="8">
        <v>10603</v>
      </c>
      <c r="S5" s="8">
        <v>11423</v>
      </c>
      <c r="T5" s="8">
        <v>5759</v>
      </c>
      <c r="U5" s="8">
        <v>19</v>
      </c>
      <c r="V5" s="8">
        <v>17201</v>
      </c>
      <c r="W5" s="8">
        <v>1565966</v>
      </c>
      <c r="X5" s="8">
        <v>1513992</v>
      </c>
      <c r="Y5" s="8">
        <v>51974</v>
      </c>
      <c r="Z5" s="2">
        <v>3.43</v>
      </c>
      <c r="AA5" s="6">
        <v>2386314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1008764</v>
      </c>
      <c r="D8" s="6">
        <v>0</v>
      </c>
      <c r="E8" s="7">
        <v>1379596</v>
      </c>
      <c r="F8" s="8">
        <v>1379596</v>
      </c>
      <c r="G8" s="8">
        <v>73423</v>
      </c>
      <c r="H8" s="8">
        <v>73889</v>
      </c>
      <c r="I8" s="8">
        <v>75232</v>
      </c>
      <c r="J8" s="8">
        <v>222544</v>
      </c>
      <c r="K8" s="8">
        <v>86770</v>
      </c>
      <c r="L8" s="8">
        <v>90344</v>
      </c>
      <c r="M8" s="8">
        <v>74149</v>
      </c>
      <c r="N8" s="8">
        <v>251263</v>
      </c>
      <c r="O8" s="8">
        <v>85775</v>
      </c>
      <c r="P8" s="8">
        <v>62282</v>
      </c>
      <c r="Q8" s="8">
        <v>82616</v>
      </c>
      <c r="R8" s="8">
        <v>230673</v>
      </c>
      <c r="S8" s="8">
        <v>63109</v>
      </c>
      <c r="T8" s="8">
        <v>63620</v>
      </c>
      <c r="U8" s="8">
        <v>67778</v>
      </c>
      <c r="V8" s="8">
        <v>194507</v>
      </c>
      <c r="W8" s="8">
        <v>898987</v>
      </c>
      <c r="X8" s="8">
        <v>1379592</v>
      </c>
      <c r="Y8" s="8">
        <v>-480605</v>
      </c>
      <c r="Z8" s="2">
        <v>-34.84</v>
      </c>
      <c r="AA8" s="6">
        <v>1379596</v>
      </c>
    </row>
    <row r="9" spans="1:27" ht="13.5">
      <c r="A9" s="25" t="s">
        <v>36</v>
      </c>
      <c r="B9" s="24"/>
      <c r="C9" s="6">
        <v>555795</v>
      </c>
      <c r="D9" s="6">
        <v>0</v>
      </c>
      <c r="E9" s="7">
        <v>2571447</v>
      </c>
      <c r="F9" s="8">
        <v>2571447</v>
      </c>
      <c r="G9" s="8">
        <v>58453</v>
      </c>
      <c r="H9" s="8">
        <v>58556</v>
      </c>
      <c r="I9" s="8">
        <v>59448</v>
      </c>
      <c r="J9" s="8">
        <v>176457</v>
      </c>
      <c r="K9" s="8">
        <v>58664</v>
      </c>
      <c r="L9" s="8">
        <v>58725</v>
      </c>
      <c r="M9" s="8">
        <v>58725</v>
      </c>
      <c r="N9" s="8">
        <v>176114</v>
      </c>
      <c r="O9" s="8">
        <v>58561</v>
      </c>
      <c r="P9" s="8">
        <v>58664</v>
      </c>
      <c r="Q9" s="8">
        <v>58978</v>
      </c>
      <c r="R9" s="8">
        <v>176203</v>
      </c>
      <c r="S9" s="8">
        <v>59249</v>
      </c>
      <c r="T9" s="8">
        <v>59842</v>
      </c>
      <c r="U9" s="8">
        <v>77010</v>
      </c>
      <c r="V9" s="8">
        <v>196101</v>
      </c>
      <c r="W9" s="8">
        <v>724875</v>
      </c>
      <c r="X9" s="8">
        <v>2571444</v>
      </c>
      <c r="Y9" s="8">
        <v>-1846569</v>
      </c>
      <c r="Z9" s="2">
        <v>-71.81</v>
      </c>
      <c r="AA9" s="6">
        <v>2571447</v>
      </c>
    </row>
    <row r="10" spans="1:27" ht="13.5">
      <c r="A10" s="25" t="s">
        <v>37</v>
      </c>
      <c r="B10" s="24"/>
      <c r="C10" s="6">
        <v>934004</v>
      </c>
      <c r="D10" s="6">
        <v>0</v>
      </c>
      <c r="E10" s="7">
        <v>1469138</v>
      </c>
      <c r="F10" s="26">
        <v>1469138</v>
      </c>
      <c r="G10" s="26">
        <v>87668</v>
      </c>
      <c r="H10" s="26">
        <v>87668</v>
      </c>
      <c r="I10" s="26">
        <v>87668</v>
      </c>
      <c r="J10" s="26">
        <v>263004</v>
      </c>
      <c r="K10" s="26">
        <v>87740</v>
      </c>
      <c r="L10" s="26">
        <v>87740</v>
      </c>
      <c r="M10" s="26">
        <v>87740</v>
      </c>
      <c r="N10" s="26">
        <v>263220</v>
      </c>
      <c r="O10" s="26">
        <v>87668</v>
      </c>
      <c r="P10" s="26">
        <v>87812</v>
      </c>
      <c r="Q10" s="26">
        <v>87884</v>
      </c>
      <c r="R10" s="26">
        <v>263364</v>
      </c>
      <c r="S10" s="26">
        <v>88028</v>
      </c>
      <c r="T10" s="26">
        <v>88387</v>
      </c>
      <c r="U10" s="26">
        <v>88387</v>
      </c>
      <c r="V10" s="26">
        <v>264802</v>
      </c>
      <c r="W10" s="26">
        <v>1054390</v>
      </c>
      <c r="X10" s="26">
        <v>1469136</v>
      </c>
      <c r="Y10" s="26">
        <v>-414746</v>
      </c>
      <c r="Z10" s="27">
        <v>-28.23</v>
      </c>
      <c r="AA10" s="28">
        <v>1469138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730128</v>
      </c>
      <c r="D12" s="6">
        <v>0</v>
      </c>
      <c r="E12" s="7">
        <v>1072591</v>
      </c>
      <c r="F12" s="8">
        <v>1072591</v>
      </c>
      <c r="G12" s="8">
        <v>54032</v>
      </c>
      <c r="H12" s="8">
        <v>31628</v>
      </c>
      <c r="I12" s="8">
        <v>61172</v>
      </c>
      <c r="J12" s="8">
        <v>146832</v>
      </c>
      <c r="K12" s="8">
        <v>51126</v>
      </c>
      <c r="L12" s="8">
        <v>51498</v>
      </c>
      <c r="M12" s="8">
        <v>175148</v>
      </c>
      <c r="N12" s="8">
        <v>277772</v>
      </c>
      <c r="O12" s="8">
        <v>66842</v>
      </c>
      <c r="P12" s="8">
        <v>45487</v>
      </c>
      <c r="Q12" s="8">
        <v>48504</v>
      </c>
      <c r="R12" s="8">
        <v>160833</v>
      </c>
      <c r="S12" s="8">
        <v>244015</v>
      </c>
      <c r="T12" s="8">
        <v>124</v>
      </c>
      <c r="U12" s="8">
        <v>42731</v>
      </c>
      <c r="V12" s="8">
        <v>286870</v>
      </c>
      <c r="W12" s="8">
        <v>872307</v>
      </c>
      <c r="X12" s="8">
        <v>1072596</v>
      </c>
      <c r="Y12" s="8">
        <v>-200289</v>
      </c>
      <c r="Z12" s="2">
        <v>-18.67</v>
      </c>
      <c r="AA12" s="6">
        <v>1072591</v>
      </c>
    </row>
    <row r="13" spans="1:27" ht="13.5">
      <c r="A13" s="23" t="s">
        <v>40</v>
      </c>
      <c r="B13" s="29"/>
      <c r="C13" s="6">
        <v>450562</v>
      </c>
      <c r="D13" s="6">
        <v>0</v>
      </c>
      <c r="E13" s="7">
        <v>400000</v>
      </c>
      <c r="F13" s="8">
        <v>400000</v>
      </c>
      <c r="G13" s="8">
        <v>46625</v>
      </c>
      <c r="H13" s="8">
        <v>105</v>
      </c>
      <c r="I13" s="8">
        <v>0</v>
      </c>
      <c r="J13" s="8">
        <v>46730</v>
      </c>
      <c r="K13" s="8">
        <v>44490</v>
      </c>
      <c r="L13" s="8">
        <v>0</v>
      </c>
      <c r="M13" s="8">
        <v>0</v>
      </c>
      <c r="N13" s="8">
        <v>44490</v>
      </c>
      <c r="O13" s="8">
        <v>204994</v>
      </c>
      <c r="P13" s="8">
        <v>0</v>
      </c>
      <c r="Q13" s="8">
        <v>-20669</v>
      </c>
      <c r="R13" s="8">
        <v>184325</v>
      </c>
      <c r="S13" s="8">
        <v>20669</v>
      </c>
      <c r="T13" s="8">
        <v>149593</v>
      </c>
      <c r="U13" s="8">
        <v>24046</v>
      </c>
      <c r="V13" s="8">
        <v>194308</v>
      </c>
      <c r="W13" s="8">
        <v>469853</v>
      </c>
      <c r="X13" s="8">
        <v>399996</v>
      </c>
      <c r="Y13" s="8">
        <v>69857</v>
      </c>
      <c r="Z13" s="2">
        <v>17.46</v>
      </c>
      <c r="AA13" s="6">
        <v>400000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21586316</v>
      </c>
      <c r="D19" s="6">
        <v>0</v>
      </c>
      <c r="E19" s="7">
        <v>16544000</v>
      </c>
      <c r="F19" s="8">
        <v>22141994</v>
      </c>
      <c r="G19" s="8">
        <v>4918909</v>
      </c>
      <c r="H19" s="8">
        <v>1185677</v>
      </c>
      <c r="I19" s="8">
        <v>540317</v>
      </c>
      <c r="J19" s="8">
        <v>6644903</v>
      </c>
      <c r="K19" s="8">
        <v>523191</v>
      </c>
      <c r="L19" s="8">
        <v>4325442</v>
      </c>
      <c r="M19" s="8">
        <v>0</v>
      </c>
      <c r="N19" s="8">
        <v>4848633</v>
      </c>
      <c r="O19" s="8">
        <v>325344</v>
      </c>
      <c r="P19" s="8">
        <v>272811</v>
      </c>
      <c r="Q19" s="8">
        <v>3652316</v>
      </c>
      <c r="R19" s="8">
        <v>4250471</v>
      </c>
      <c r="S19" s="8">
        <v>306001</v>
      </c>
      <c r="T19" s="8">
        <v>29348</v>
      </c>
      <c r="U19" s="8">
        <v>2259665</v>
      </c>
      <c r="V19" s="8">
        <v>2595014</v>
      </c>
      <c r="W19" s="8">
        <v>18339021</v>
      </c>
      <c r="X19" s="8">
        <v>16544001</v>
      </c>
      <c r="Y19" s="8">
        <v>1795020</v>
      </c>
      <c r="Z19" s="2">
        <v>10.85</v>
      </c>
      <c r="AA19" s="6">
        <v>22141994</v>
      </c>
    </row>
    <row r="20" spans="1:27" ht="13.5">
      <c r="A20" s="23" t="s">
        <v>47</v>
      </c>
      <c r="B20" s="29"/>
      <c r="C20" s="6">
        <v>1557439</v>
      </c>
      <c r="D20" s="6">
        <v>0</v>
      </c>
      <c r="E20" s="7">
        <v>256467</v>
      </c>
      <c r="F20" s="26">
        <v>306467</v>
      </c>
      <c r="G20" s="26">
        <v>97075</v>
      </c>
      <c r="H20" s="26">
        <v>184131</v>
      </c>
      <c r="I20" s="26">
        <v>127260</v>
      </c>
      <c r="J20" s="26">
        <v>408466</v>
      </c>
      <c r="K20" s="26">
        <v>154805</v>
      </c>
      <c r="L20" s="26">
        <v>23198</v>
      </c>
      <c r="M20" s="26">
        <v>291014</v>
      </c>
      <c r="N20" s="26">
        <v>469017</v>
      </c>
      <c r="O20" s="26">
        <v>74788</v>
      </c>
      <c r="P20" s="26">
        <v>203978</v>
      </c>
      <c r="Q20" s="26">
        <v>338399</v>
      </c>
      <c r="R20" s="26">
        <v>617165</v>
      </c>
      <c r="S20" s="26">
        <v>268050</v>
      </c>
      <c r="T20" s="26">
        <v>634972</v>
      </c>
      <c r="U20" s="26">
        <v>1184429</v>
      </c>
      <c r="V20" s="26">
        <v>2087451</v>
      </c>
      <c r="W20" s="26">
        <v>3582099</v>
      </c>
      <c r="X20" s="26">
        <v>256464</v>
      </c>
      <c r="Y20" s="26">
        <v>3325635</v>
      </c>
      <c r="Z20" s="27">
        <v>1296.73</v>
      </c>
      <c r="AA20" s="28">
        <v>306467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27803417</v>
      </c>
      <c r="D22" s="33">
        <f>SUM(D5:D21)</f>
        <v>0</v>
      </c>
      <c r="E22" s="34">
        <f t="shared" si="0"/>
        <v>25207233</v>
      </c>
      <c r="F22" s="35">
        <f t="shared" si="0"/>
        <v>31727547</v>
      </c>
      <c r="G22" s="35">
        <f t="shared" si="0"/>
        <v>6749865</v>
      </c>
      <c r="H22" s="35">
        <f t="shared" si="0"/>
        <v>1621673</v>
      </c>
      <c r="I22" s="35">
        <f t="shared" si="0"/>
        <v>968222</v>
      </c>
      <c r="J22" s="35">
        <f t="shared" si="0"/>
        <v>9339760</v>
      </c>
      <c r="K22" s="35">
        <f t="shared" si="0"/>
        <v>1105994</v>
      </c>
      <c r="L22" s="35">
        <f t="shared" si="0"/>
        <v>4645058</v>
      </c>
      <c r="M22" s="35">
        <f t="shared" si="0"/>
        <v>686795</v>
      </c>
      <c r="N22" s="35">
        <f t="shared" si="0"/>
        <v>6437847</v>
      </c>
      <c r="O22" s="35">
        <f t="shared" si="0"/>
        <v>903991</v>
      </c>
      <c r="P22" s="35">
        <f t="shared" si="0"/>
        <v>732413</v>
      </c>
      <c r="Q22" s="35">
        <f t="shared" si="0"/>
        <v>4257233</v>
      </c>
      <c r="R22" s="35">
        <f t="shared" si="0"/>
        <v>5893637</v>
      </c>
      <c r="S22" s="35">
        <f t="shared" si="0"/>
        <v>1060544</v>
      </c>
      <c r="T22" s="35">
        <f t="shared" si="0"/>
        <v>1031645</v>
      </c>
      <c r="U22" s="35">
        <f t="shared" si="0"/>
        <v>3744065</v>
      </c>
      <c r="V22" s="35">
        <f t="shared" si="0"/>
        <v>5836254</v>
      </c>
      <c r="W22" s="35">
        <f t="shared" si="0"/>
        <v>27507498</v>
      </c>
      <c r="X22" s="35">
        <f t="shared" si="0"/>
        <v>25207221</v>
      </c>
      <c r="Y22" s="35">
        <f t="shared" si="0"/>
        <v>2300277</v>
      </c>
      <c r="Z22" s="36">
        <f>+IF(X22&lt;&gt;0,+(Y22/X22)*100,0)</f>
        <v>9.125468452075697</v>
      </c>
      <c r="AA22" s="33">
        <f>SUM(AA5:AA21)</f>
        <v>31727547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7399416</v>
      </c>
      <c r="D25" s="6">
        <v>0</v>
      </c>
      <c r="E25" s="7">
        <v>9430802</v>
      </c>
      <c r="F25" s="8">
        <v>10375088</v>
      </c>
      <c r="G25" s="8">
        <v>641272</v>
      </c>
      <c r="H25" s="8">
        <v>649389</v>
      </c>
      <c r="I25" s="8">
        <v>717256</v>
      </c>
      <c r="J25" s="8">
        <v>2007917</v>
      </c>
      <c r="K25" s="8">
        <v>740477</v>
      </c>
      <c r="L25" s="8">
        <v>725065</v>
      </c>
      <c r="M25" s="8">
        <v>824969</v>
      </c>
      <c r="N25" s="8">
        <v>2290511</v>
      </c>
      <c r="O25" s="8">
        <v>772018</v>
      </c>
      <c r="P25" s="8">
        <v>754619</v>
      </c>
      <c r="Q25" s="8">
        <v>789835</v>
      </c>
      <c r="R25" s="8">
        <v>2316472</v>
      </c>
      <c r="S25" s="8">
        <v>765702</v>
      </c>
      <c r="T25" s="8">
        <v>769714</v>
      </c>
      <c r="U25" s="8">
        <v>849677</v>
      </c>
      <c r="V25" s="8">
        <v>2385093</v>
      </c>
      <c r="W25" s="8">
        <v>8999993</v>
      </c>
      <c r="X25" s="8">
        <v>9430800</v>
      </c>
      <c r="Y25" s="8">
        <v>-430807</v>
      </c>
      <c r="Z25" s="2">
        <v>-4.57</v>
      </c>
      <c r="AA25" s="6">
        <v>10375088</v>
      </c>
    </row>
    <row r="26" spans="1:27" ht="13.5">
      <c r="A26" s="25" t="s">
        <v>52</v>
      </c>
      <c r="B26" s="24"/>
      <c r="C26" s="6">
        <v>1615984</v>
      </c>
      <c r="D26" s="6">
        <v>0</v>
      </c>
      <c r="E26" s="7">
        <v>1781301</v>
      </c>
      <c r="F26" s="8">
        <v>1893935</v>
      </c>
      <c r="G26" s="8">
        <v>264775</v>
      </c>
      <c r="H26" s="8">
        <v>236724</v>
      </c>
      <c r="I26" s="8">
        <v>144679</v>
      </c>
      <c r="J26" s="8">
        <v>646178</v>
      </c>
      <c r="K26" s="8">
        <v>147036</v>
      </c>
      <c r="L26" s="8">
        <v>147036</v>
      </c>
      <c r="M26" s="8">
        <v>149178</v>
      </c>
      <c r="N26" s="8">
        <v>443250</v>
      </c>
      <c r="O26" s="8">
        <v>149178</v>
      </c>
      <c r="P26" s="8">
        <v>149178</v>
      </c>
      <c r="Q26" s="8">
        <v>149179</v>
      </c>
      <c r="R26" s="8">
        <v>447535</v>
      </c>
      <c r="S26" s="8">
        <v>149179</v>
      </c>
      <c r="T26" s="8">
        <v>149179</v>
      </c>
      <c r="U26" s="8">
        <v>149179</v>
      </c>
      <c r="V26" s="8">
        <v>447537</v>
      </c>
      <c r="W26" s="8">
        <v>1984500</v>
      </c>
      <c r="X26" s="8">
        <v>1781304</v>
      </c>
      <c r="Y26" s="8">
        <v>203196</v>
      </c>
      <c r="Z26" s="2">
        <v>11.41</v>
      </c>
      <c r="AA26" s="6">
        <v>1893935</v>
      </c>
    </row>
    <row r="27" spans="1:27" ht="13.5">
      <c r="A27" s="25" t="s">
        <v>53</v>
      </c>
      <c r="B27" s="24"/>
      <c r="C27" s="6">
        <v>1691418</v>
      </c>
      <c r="D27" s="6">
        <v>0</v>
      </c>
      <c r="E27" s="7">
        <v>4426610</v>
      </c>
      <c r="F27" s="8">
        <v>3744555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4426610</v>
      </c>
      <c r="Y27" s="8">
        <v>-4426610</v>
      </c>
      <c r="Z27" s="2">
        <v>-100</v>
      </c>
      <c r="AA27" s="6">
        <v>3744555</v>
      </c>
    </row>
    <row r="28" spans="1:27" ht="13.5">
      <c r="A28" s="25" t="s">
        <v>54</v>
      </c>
      <c r="B28" s="24"/>
      <c r="C28" s="6">
        <v>7374354</v>
      </c>
      <c r="D28" s="6">
        <v>0</v>
      </c>
      <c r="E28" s="7">
        <v>399451</v>
      </c>
      <c r="F28" s="8">
        <v>399451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399451</v>
      </c>
      <c r="Y28" s="8">
        <v>-399451</v>
      </c>
      <c r="Z28" s="2">
        <v>-100</v>
      </c>
      <c r="AA28" s="6">
        <v>399451</v>
      </c>
    </row>
    <row r="29" spans="1:27" ht="13.5">
      <c r="A29" s="25" t="s">
        <v>55</v>
      </c>
      <c r="B29" s="24"/>
      <c r="C29" s="6">
        <v>67917</v>
      </c>
      <c r="D29" s="6">
        <v>0</v>
      </c>
      <c r="E29" s="7">
        <v>75000</v>
      </c>
      <c r="F29" s="8">
        <v>75000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2171</v>
      </c>
      <c r="V29" s="8">
        <v>2171</v>
      </c>
      <c r="W29" s="8">
        <v>2171</v>
      </c>
      <c r="X29" s="8">
        <v>75000</v>
      </c>
      <c r="Y29" s="8">
        <v>-72829</v>
      </c>
      <c r="Z29" s="2">
        <v>-97.11</v>
      </c>
      <c r="AA29" s="6">
        <v>75000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845691</v>
      </c>
      <c r="D31" s="6">
        <v>0</v>
      </c>
      <c r="E31" s="7">
        <v>787356</v>
      </c>
      <c r="F31" s="8">
        <v>731915</v>
      </c>
      <c r="G31" s="8">
        <v>14492</v>
      </c>
      <c r="H31" s="8">
        <v>56421</v>
      </c>
      <c r="I31" s="8">
        <v>73182</v>
      </c>
      <c r="J31" s="8">
        <v>144095</v>
      </c>
      <c r="K31" s="8">
        <v>48721</v>
      </c>
      <c r="L31" s="8">
        <v>43969</v>
      </c>
      <c r="M31" s="8">
        <v>61481</v>
      </c>
      <c r="N31" s="8">
        <v>154171</v>
      </c>
      <c r="O31" s="8">
        <v>249315</v>
      </c>
      <c r="P31" s="8">
        <v>73177</v>
      </c>
      <c r="Q31" s="8">
        <v>8243</v>
      </c>
      <c r="R31" s="8">
        <v>330735</v>
      </c>
      <c r="S31" s="8">
        <v>64616</v>
      </c>
      <c r="T31" s="8">
        <v>15414</v>
      </c>
      <c r="U31" s="8">
        <v>-41193</v>
      </c>
      <c r="V31" s="8">
        <v>38837</v>
      </c>
      <c r="W31" s="8">
        <v>667838</v>
      </c>
      <c r="X31" s="8">
        <v>787356</v>
      </c>
      <c r="Y31" s="8">
        <v>-119518</v>
      </c>
      <c r="Z31" s="2">
        <v>-15.18</v>
      </c>
      <c r="AA31" s="6">
        <v>731915</v>
      </c>
    </row>
    <row r="32" spans="1:27" ht="13.5">
      <c r="A32" s="25" t="s">
        <v>58</v>
      </c>
      <c r="B32" s="24"/>
      <c r="C32" s="6">
        <v>1100065</v>
      </c>
      <c r="D32" s="6">
        <v>0</v>
      </c>
      <c r="E32" s="7">
        <v>227843</v>
      </c>
      <c r="F32" s="8">
        <v>227843</v>
      </c>
      <c r="G32" s="8">
        <v>17980</v>
      </c>
      <c r="H32" s="8">
        <v>17980</v>
      </c>
      <c r="I32" s="8">
        <v>17980</v>
      </c>
      <c r="J32" s="8">
        <v>53940</v>
      </c>
      <c r="K32" s="8">
        <v>17980</v>
      </c>
      <c r="L32" s="8">
        <v>17980</v>
      </c>
      <c r="M32" s="8">
        <v>17980</v>
      </c>
      <c r="N32" s="8">
        <v>53940</v>
      </c>
      <c r="O32" s="8">
        <v>15980</v>
      </c>
      <c r="P32" s="8">
        <v>15980</v>
      </c>
      <c r="Q32" s="8">
        <v>15980</v>
      </c>
      <c r="R32" s="8">
        <v>47940</v>
      </c>
      <c r="S32" s="8">
        <v>15980</v>
      </c>
      <c r="T32" s="8">
        <v>15980</v>
      </c>
      <c r="U32" s="8">
        <v>15980</v>
      </c>
      <c r="V32" s="8">
        <v>47940</v>
      </c>
      <c r="W32" s="8">
        <v>203760</v>
      </c>
      <c r="X32" s="8">
        <v>227844</v>
      </c>
      <c r="Y32" s="8">
        <v>-24084</v>
      </c>
      <c r="Z32" s="2">
        <v>-10.57</v>
      </c>
      <c r="AA32" s="6">
        <v>227843</v>
      </c>
    </row>
    <row r="33" spans="1:27" ht="13.5">
      <c r="A33" s="25" t="s">
        <v>59</v>
      </c>
      <c r="B33" s="24"/>
      <c r="C33" s="6">
        <v>915654</v>
      </c>
      <c r="D33" s="6">
        <v>0</v>
      </c>
      <c r="E33" s="7">
        <v>1581428</v>
      </c>
      <c r="F33" s="8">
        <v>1581428</v>
      </c>
      <c r="G33" s="8">
        <v>72567</v>
      </c>
      <c r="H33" s="8">
        <v>78646</v>
      </c>
      <c r="I33" s="8">
        <v>69996</v>
      </c>
      <c r="J33" s="8">
        <v>221209</v>
      </c>
      <c r="K33" s="8">
        <v>92565</v>
      </c>
      <c r="L33" s="8">
        <v>52037</v>
      </c>
      <c r="M33" s="8">
        <v>51322</v>
      </c>
      <c r="N33" s="8">
        <v>195924</v>
      </c>
      <c r="O33" s="8">
        <v>79643</v>
      </c>
      <c r="P33" s="8">
        <v>75547</v>
      </c>
      <c r="Q33" s="8">
        <v>94522</v>
      </c>
      <c r="R33" s="8">
        <v>249712</v>
      </c>
      <c r="S33" s="8">
        <v>54299</v>
      </c>
      <c r="T33" s="8">
        <v>52649</v>
      </c>
      <c r="U33" s="8">
        <v>77235</v>
      </c>
      <c r="V33" s="8">
        <v>184183</v>
      </c>
      <c r="W33" s="8">
        <v>851028</v>
      </c>
      <c r="X33" s="8">
        <v>1581432</v>
      </c>
      <c r="Y33" s="8">
        <v>-730404</v>
      </c>
      <c r="Z33" s="2">
        <v>-46.19</v>
      </c>
      <c r="AA33" s="6">
        <v>1581428</v>
      </c>
    </row>
    <row r="34" spans="1:27" ht="13.5">
      <c r="A34" s="25" t="s">
        <v>60</v>
      </c>
      <c r="B34" s="24"/>
      <c r="C34" s="6">
        <v>6213353</v>
      </c>
      <c r="D34" s="6">
        <v>0</v>
      </c>
      <c r="E34" s="7">
        <v>5610684</v>
      </c>
      <c r="F34" s="8">
        <v>10852423</v>
      </c>
      <c r="G34" s="8">
        <v>-148584</v>
      </c>
      <c r="H34" s="8">
        <v>632072</v>
      </c>
      <c r="I34" s="8">
        <v>469652</v>
      </c>
      <c r="J34" s="8">
        <v>953140</v>
      </c>
      <c r="K34" s="8">
        <v>774737</v>
      </c>
      <c r="L34" s="8">
        <v>594794</v>
      </c>
      <c r="M34" s="8">
        <v>740253</v>
      </c>
      <c r="N34" s="8">
        <v>2109784</v>
      </c>
      <c r="O34" s="8">
        <v>587204</v>
      </c>
      <c r="P34" s="8">
        <v>847806</v>
      </c>
      <c r="Q34" s="8">
        <v>569985</v>
      </c>
      <c r="R34" s="8">
        <v>2004995</v>
      </c>
      <c r="S34" s="8">
        <v>524356</v>
      </c>
      <c r="T34" s="8">
        <v>312200</v>
      </c>
      <c r="U34" s="8">
        <v>2192640</v>
      </c>
      <c r="V34" s="8">
        <v>3029196</v>
      </c>
      <c r="W34" s="8">
        <v>8097115</v>
      </c>
      <c r="X34" s="8">
        <v>5610684</v>
      </c>
      <c r="Y34" s="8">
        <v>2486431</v>
      </c>
      <c r="Z34" s="2">
        <v>44.32</v>
      </c>
      <c r="AA34" s="6">
        <v>10852423</v>
      </c>
    </row>
    <row r="35" spans="1:27" ht="13.5">
      <c r="A35" s="23" t="s">
        <v>61</v>
      </c>
      <c r="B35" s="29"/>
      <c r="C35" s="6">
        <v>92150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27316002</v>
      </c>
      <c r="D36" s="33">
        <f>SUM(D25:D35)</f>
        <v>0</v>
      </c>
      <c r="E36" s="34">
        <f t="shared" si="1"/>
        <v>24320475</v>
      </c>
      <c r="F36" s="35">
        <f t="shared" si="1"/>
        <v>29881638</v>
      </c>
      <c r="G36" s="35">
        <f t="shared" si="1"/>
        <v>862502</v>
      </c>
      <c r="H36" s="35">
        <f t="shared" si="1"/>
        <v>1671232</v>
      </c>
      <c r="I36" s="35">
        <f t="shared" si="1"/>
        <v>1492745</v>
      </c>
      <c r="J36" s="35">
        <f t="shared" si="1"/>
        <v>4026479</v>
      </c>
      <c r="K36" s="35">
        <f t="shared" si="1"/>
        <v>1821516</v>
      </c>
      <c r="L36" s="35">
        <f t="shared" si="1"/>
        <v>1580881</v>
      </c>
      <c r="M36" s="35">
        <f t="shared" si="1"/>
        <v>1845183</v>
      </c>
      <c r="N36" s="35">
        <f t="shared" si="1"/>
        <v>5247580</v>
      </c>
      <c r="O36" s="35">
        <f t="shared" si="1"/>
        <v>1853338</v>
      </c>
      <c r="P36" s="35">
        <f t="shared" si="1"/>
        <v>1916307</v>
      </c>
      <c r="Q36" s="35">
        <f t="shared" si="1"/>
        <v>1627744</v>
      </c>
      <c r="R36" s="35">
        <f t="shared" si="1"/>
        <v>5397389</v>
      </c>
      <c r="S36" s="35">
        <f t="shared" si="1"/>
        <v>1574132</v>
      </c>
      <c r="T36" s="35">
        <f t="shared" si="1"/>
        <v>1315136</v>
      </c>
      <c r="U36" s="35">
        <f t="shared" si="1"/>
        <v>3245689</v>
      </c>
      <c r="V36" s="35">
        <f t="shared" si="1"/>
        <v>6134957</v>
      </c>
      <c r="W36" s="35">
        <f t="shared" si="1"/>
        <v>20806405</v>
      </c>
      <c r="X36" s="35">
        <f t="shared" si="1"/>
        <v>24320481</v>
      </c>
      <c r="Y36" s="35">
        <f t="shared" si="1"/>
        <v>-3514076</v>
      </c>
      <c r="Z36" s="36">
        <f>+IF(X36&lt;&gt;0,+(Y36/X36)*100,0)</f>
        <v>-14.449039885354242</v>
      </c>
      <c r="AA36" s="33">
        <f>SUM(AA25:AA35)</f>
        <v>29881638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487415</v>
      </c>
      <c r="D38" s="46">
        <f>+D22-D36</f>
        <v>0</v>
      </c>
      <c r="E38" s="47">
        <f t="shared" si="2"/>
        <v>886758</v>
      </c>
      <c r="F38" s="48">
        <f t="shared" si="2"/>
        <v>1845909</v>
      </c>
      <c r="G38" s="48">
        <f t="shared" si="2"/>
        <v>5887363</v>
      </c>
      <c r="H38" s="48">
        <f t="shared" si="2"/>
        <v>-49559</v>
      </c>
      <c r="I38" s="48">
        <f t="shared" si="2"/>
        <v>-524523</v>
      </c>
      <c r="J38" s="48">
        <f t="shared" si="2"/>
        <v>5313281</v>
      </c>
      <c r="K38" s="48">
        <f t="shared" si="2"/>
        <v>-715522</v>
      </c>
      <c r="L38" s="48">
        <f t="shared" si="2"/>
        <v>3064177</v>
      </c>
      <c r="M38" s="48">
        <f t="shared" si="2"/>
        <v>-1158388</v>
      </c>
      <c r="N38" s="48">
        <f t="shared" si="2"/>
        <v>1190267</v>
      </c>
      <c r="O38" s="48">
        <f t="shared" si="2"/>
        <v>-949347</v>
      </c>
      <c r="P38" s="48">
        <f t="shared" si="2"/>
        <v>-1183894</v>
      </c>
      <c r="Q38" s="48">
        <f t="shared" si="2"/>
        <v>2629489</v>
      </c>
      <c r="R38" s="48">
        <f t="shared" si="2"/>
        <v>496248</v>
      </c>
      <c r="S38" s="48">
        <f t="shared" si="2"/>
        <v>-513588</v>
      </c>
      <c r="T38" s="48">
        <f t="shared" si="2"/>
        <v>-283491</v>
      </c>
      <c r="U38" s="48">
        <f t="shared" si="2"/>
        <v>498376</v>
      </c>
      <c r="V38" s="48">
        <f t="shared" si="2"/>
        <v>-298703</v>
      </c>
      <c r="W38" s="48">
        <f t="shared" si="2"/>
        <v>6701093</v>
      </c>
      <c r="X38" s="48">
        <f>IF(F22=F36,0,X22-X36)</f>
        <v>886740</v>
      </c>
      <c r="Y38" s="48">
        <f t="shared" si="2"/>
        <v>5814353</v>
      </c>
      <c r="Z38" s="49">
        <f>+IF(X38&lt;&gt;0,+(Y38/X38)*100,0)</f>
        <v>655.6998669282992</v>
      </c>
      <c r="AA38" s="46">
        <f>+AA22-AA36</f>
        <v>1845909</v>
      </c>
    </row>
    <row r="39" spans="1:27" ht="13.5">
      <c r="A39" s="23" t="s">
        <v>64</v>
      </c>
      <c r="B39" s="29"/>
      <c r="C39" s="6">
        <v>8067058</v>
      </c>
      <c r="D39" s="6">
        <v>0</v>
      </c>
      <c r="E39" s="7">
        <v>9492000</v>
      </c>
      <c r="F39" s="8">
        <v>15812107</v>
      </c>
      <c r="G39" s="8">
        <v>634976</v>
      </c>
      <c r="H39" s="8">
        <v>537092</v>
      </c>
      <c r="I39" s="8">
        <v>683795</v>
      </c>
      <c r="J39" s="8">
        <v>1855863</v>
      </c>
      <c r="K39" s="8">
        <v>901494</v>
      </c>
      <c r="L39" s="8">
        <v>0</v>
      </c>
      <c r="M39" s="8">
        <v>2266187</v>
      </c>
      <c r="N39" s="8">
        <v>3167681</v>
      </c>
      <c r="O39" s="8">
        <v>309600</v>
      </c>
      <c r="P39" s="8">
        <v>1402525</v>
      </c>
      <c r="Q39" s="8">
        <v>2269895</v>
      </c>
      <c r="R39" s="8">
        <v>3982020</v>
      </c>
      <c r="S39" s="8">
        <v>1809549</v>
      </c>
      <c r="T39" s="8">
        <v>1517809</v>
      </c>
      <c r="U39" s="8">
        <v>981270</v>
      </c>
      <c r="V39" s="8">
        <v>4308628</v>
      </c>
      <c r="W39" s="8">
        <v>13314192</v>
      </c>
      <c r="X39" s="8">
        <v>9492000</v>
      </c>
      <c r="Y39" s="8">
        <v>3822192</v>
      </c>
      <c r="Z39" s="2">
        <v>40.27</v>
      </c>
      <c r="AA39" s="6">
        <v>15812107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8554473</v>
      </c>
      <c r="D42" s="55">
        <f>SUM(D38:D41)</f>
        <v>0</v>
      </c>
      <c r="E42" s="56">
        <f t="shared" si="3"/>
        <v>10378758</v>
      </c>
      <c r="F42" s="57">
        <f t="shared" si="3"/>
        <v>17658016</v>
      </c>
      <c r="G42" s="57">
        <f t="shared" si="3"/>
        <v>6522339</v>
      </c>
      <c r="H42" s="57">
        <f t="shared" si="3"/>
        <v>487533</v>
      </c>
      <c r="I42" s="57">
        <f t="shared" si="3"/>
        <v>159272</v>
      </c>
      <c r="J42" s="57">
        <f t="shared" si="3"/>
        <v>7169144</v>
      </c>
      <c r="K42" s="57">
        <f t="shared" si="3"/>
        <v>185972</v>
      </c>
      <c r="L42" s="57">
        <f t="shared" si="3"/>
        <v>3064177</v>
      </c>
      <c r="M42" s="57">
        <f t="shared" si="3"/>
        <v>1107799</v>
      </c>
      <c r="N42" s="57">
        <f t="shared" si="3"/>
        <v>4357948</v>
      </c>
      <c r="O42" s="57">
        <f t="shared" si="3"/>
        <v>-639747</v>
      </c>
      <c r="P42" s="57">
        <f t="shared" si="3"/>
        <v>218631</v>
      </c>
      <c r="Q42" s="57">
        <f t="shared" si="3"/>
        <v>4899384</v>
      </c>
      <c r="R42" s="57">
        <f t="shared" si="3"/>
        <v>4478268</v>
      </c>
      <c r="S42" s="57">
        <f t="shared" si="3"/>
        <v>1295961</v>
      </c>
      <c r="T42" s="57">
        <f t="shared" si="3"/>
        <v>1234318</v>
      </c>
      <c r="U42" s="57">
        <f t="shared" si="3"/>
        <v>1479646</v>
      </c>
      <c r="V42" s="57">
        <f t="shared" si="3"/>
        <v>4009925</v>
      </c>
      <c r="W42" s="57">
        <f t="shared" si="3"/>
        <v>20015285</v>
      </c>
      <c r="X42" s="57">
        <f t="shared" si="3"/>
        <v>10378740</v>
      </c>
      <c r="Y42" s="57">
        <f t="shared" si="3"/>
        <v>9636545</v>
      </c>
      <c r="Z42" s="58">
        <f>+IF(X42&lt;&gt;0,+(Y42/X42)*100,0)</f>
        <v>92.84889109853411</v>
      </c>
      <c r="AA42" s="55">
        <f>SUM(AA38:AA41)</f>
        <v>17658016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8554473</v>
      </c>
      <c r="D44" s="63">
        <f>+D42-D43</f>
        <v>0</v>
      </c>
      <c r="E44" s="64">
        <f t="shared" si="4"/>
        <v>10378758</v>
      </c>
      <c r="F44" s="65">
        <f t="shared" si="4"/>
        <v>17658016</v>
      </c>
      <c r="G44" s="65">
        <f t="shared" si="4"/>
        <v>6522339</v>
      </c>
      <c r="H44" s="65">
        <f t="shared" si="4"/>
        <v>487533</v>
      </c>
      <c r="I44" s="65">
        <f t="shared" si="4"/>
        <v>159272</v>
      </c>
      <c r="J44" s="65">
        <f t="shared" si="4"/>
        <v>7169144</v>
      </c>
      <c r="K44" s="65">
        <f t="shared" si="4"/>
        <v>185972</v>
      </c>
      <c r="L44" s="65">
        <f t="shared" si="4"/>
        <v>3064177</v>
      </c>
      <c r="M44" s="65">
        <f t="shared" si="4"/>
        <v>1107799</v>
      </c>
      <c r="N44" s="65">
        <f t="shared" si="4"/>
        <v>4357948</v>
      </c>
      <c r="O44" s="65">
        <f t="shared" si="4"/>
        <v>-639747</v>
      </c>
      <c r="P44" s="65">
        <f t="shared" si="4"/>
        <v>218631</v>
      </c>
      <c r="Q44" s="65">
        <f t="shared" si="4"/>
        <v>4899384</v>
      </c>
      <c r="R44" s="65">
        <f t="shared" si="4"/>
        <v>4478268</v>
      </c>
      <c r="S44" s="65">
        <f t="shared" si="4"/>
        <v>1295961</v>
      </c>
      <c r="T44" s="65">
        <f t="shared" si="4"/>
        <v>1234318</v>
      </c>
      <c r="U44" s="65">
        <f t="shared" si="4"/>
        <v>1479646</v>
      </c>
      <c r="V44" s="65">
        <f t="shared" si="4"/>
        <v>4009925</v>
      </c>
      <c r="W44" s="65">
        <f t="shared" si="4"/>
        <v>20015285</v>
      </c>
      <c r="X44" s="65">
        <f t="shared" si="4"/>
        <v>10378740</v>
      </c>
      <c r="Y44" s="65">
        <f t="shared" si="4"/>
        <v>9636545</v>
      </c>
      <c r="Z44" s="66">
        <f>+IF(X44&lt;&gt;0,+(Y44/X44)*100,0)</f>
        <v>92.84889109853411</v>
      </c>
      <c r="AA44" s="63">
        <f>+AA42-AA43</f>
        <v>17658016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8554473</v>
      </c>
      <c r="D46" s="55">
        <f>SUM(D44:D45)</f>
        <v>0</v>
      </c>
      <c r="E46" s="56">
        <f t="shared" si="5"/>
        <v>10378758</v>
      </c>
      <c r="F46" s="57">
        <f t="shared" si="5"/>
        <v>17658016</v>
      </c>
      <c r="G46" s="57">
        <f t="shared" si="5"/>
        <v>6522339</v>
      </c>
      <c r="H46" s="57">
        <f t="shared" si="5"/>
        <v>487533</v>
      </c>
      <c r="I46" s="57">
        <f t="shared" si="5"/>
        <v>159272</v>
      </c>
      <c r="J46" s="57">
        <f t="shared" si="5"/>
        <v>7169144</v>
      </c>
      <c r="K46" s="57">
        <f t="shared" si="5"/>
        <v>185972</v>
      </c>
      <c r="L46" s="57">
        <f t="shared" si="5"/>
        <v>3064177</v>
      </c>
      <c r="M46" s="57">
        <f t="shared" si="5"/>
        <v>1107799</v>
      </c>
      <c r="N46" s="57">
        <f t="shared" si="5"/>
        <v>4357948</v>
      </c>
      <c r="O46" s="57">
        <f t="shared" si="5"/>
        <v>-639747</v>
      </c>
      <c r="P46" s="57">
        <f t="shared" si="5"/>
        <v>218631</v>
      </c>
      <c r="Q46" s="57">
        <f t="shared" si="5"/>
        <v>4899384</v>
      </c>
      <c r="R46" s="57">
        <f t="shared" si="5"/>
        <v>4478268</v>
      </c>
      <c r="S46" s="57">
        <f t="shared" si="5"/>
        <v>1295961</v>
      </c>
      <c r="T46" s="57">
        <f t="shared" si="5"/>
        <v>1234318</v>
      </c>
      <c r="U46" s="57">
        <f t="shared" si="5"/>
        <v>1479646</v>
      </c>
      <c r="V46" s="57">
        <f t="shared" si="5"/>
        <v>4009925</v>
      </c>
      <c r="W46" s="57">
        <f t="shared" si="5"/>
        <v>20015285</v>
      </c>
      <c r="X46" s="57">
        <f t="shared" si="5"/>
        <v>10378740</v>
      </c>
      <c r="Y46" s="57">
        <f t="shared" si="5"/>
        <v>9636545</v>
      </c>
      <c r="Z46" s="58">
        <f>+IF(X46&lt;&gt;0,+(Y46/X46)*100,0)</f>
        <v>92.84889109853411</v>
      </c>
      <c r="AA46" s="55">
        <f>SUM(AA44:AA45)</f>
        <v>17658016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8554473</v>
      </c>
      <c r="D48" s="71">
        <f>SUM(D46:D47)</f>
        <v>0</v>
      </c>
      <c r="E48" s="72">
        <f t="shared" si="6"/>
        <v>10378758</v>
      </c>
      <c r="F48" s="73">
        <f t="shared" si="6"/>
        <v>17658016</v>
      </c>
      <c r="G48" s="73">
        <f t="shared" si="6"/>
        <v>6522339</v>
      </c>
      <c r="H48" s="74">
        <f t="shared" si="6"/>
        <v>487533</v>
      </c>
      <c r="I48" s="74">
        <f t="shared" si="6"/>
        <v>159272</v>
      </c>
      <c r="J48" s="74">
        <f t="shared" si="6"/>
        <v>7169144</v>
      </c>
      <c r="K48" s="74">
        <f t="shared" si="6"/>
        <v>185972</v>
      </c>
      <c r="L48" s="74">
        <f t="shared" si="6"/>
        <v>3064177</v>
      </c>
      <c r="M48" s="73">
        <f t="shared" si="6"/>
        <v>1107799</v>
      </c>
      <c r="N48" s="73">
        <f t="shared" si="6"/>
        <v>4357948</v>
      </c>
      <c r="O48" s="74">
        <f t="shared" si="6"/>
        <v>-639747</v>
      </c>
      <c r="P48" s="74">
        <f t="shared" si="6"/>
        <v>218631</v>
      </c>
      <c r="Q48" s="74">
        <f t="shared" si="6"/>
        <v>4899384</v>
      </c>
      <c r="R48" s="74">
        <f t="shared" si="6"/>
        <v>4478268</v>
      </c>
      <c r="S48" s="74">
        <f t="shared" si="6"/>
        <v>1295961</v>
      </c>
      <c r="T48" s="73">
        <f t="shared" si="6"/>
        <v>1234318</v>
      </c>
      <c r="U48" s="73">
        <f t="shared" si="6"/>
        <v>1479646</v>
      </c>
      <c r="V48" s="74">
        <f t="shared" si="6"/>
        <v>4009925</v>
      </c>
      <c r="W48" s="74">
        <f t="shared" si="6"/>
        <v>20015285</v>
      </c>
      <c r="X48" s="74">
        <f t="shared" si="6"/>
        <v>10378740</v>
      </c>
      <c r="Y48" s="74">
        <f t="shared" si="6"/>
        <v>9636545</v>
      </c>
      <c r="Z48" s="75">
        <f>+IF(X48&lt;&gt;0,+(Y48/X48)*100,0)</f>
        <v>92.84889109853411</v>
      </c>
      <c r="AA48" s="76">
        <f>SUM(AA46:AA47)</f>
        <v>17658016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14317649</v>
      </c>
      <c r="D5" s="6">
        <v>0</v>
      </c>
      <c r="E5" s="7">
        <v>24018845</v>
      </c>
      <c r="F5" s="8">
        <v>24018845</v>
      </c>
      <c r="G5" s="8">
        <v>23242941</v>
      </c>
      <c r="H5" s="8">
        <v>-77</v>
      </c>
      <c r="I5" s="8">
        <v>-590777</v>
      </c>
      <c r="J5" s="8">
        <v>22652087</v>
      </c>
      <c r="K5" s="8">
        <v>596</v>
      </c>
      <c r="L5" s="8">
        <v>-1208477</v>
      </c>
      <c r="M5" s="8">
        <v>-813</v>
      </c>
      <c r="N5" s="8">
        <v>-1208694</v>
      </c>
      <c r="O5" s="8">
        <v>34110</v>
      </c>
      <c r="P5" s="8">
        <v>114347</v>
      </c>
      <c r="Q5" s="8">
        <v>16446</v>
      </c>
      <c r="R5" s="8">
        <v>164903</v>
      </c>
      <c r="S5" s="8">
        <v>16446</v>
      </c>
      <c r="T5" s="8">
        <v>5027</v>
      </c>
      <c r="U5" s="8">
        <v>5027</v>
      </c>
      <c r="V5" s="8">
        <v>26500</v>
      </c>
      <c r="W5" s="8">
        <v>21634796</v>
      </c>
      <c r="X5" s="8">
        <v>24018840</v>
      </c>
      <c r="Y5" s="8">
        <v>-2384044</v>
      </c>
      <c r="Z5" s="2">
        <v>-9.93</v>
      </c>
      <c r="AA5" s="6">
        <v>24018845</v>
      </c>
    </row>
    <row r="6" spans="1:27" ht="13.5">
      <c r="A6" s="23" t="s">
        <v>33</v>
      </c>
      <c r="B6" s="24"/>
      <c r="C6" s="6">
        <v>3296798</v>
      </c>
      <c r="D6" s="6">
        <v>0</v>
      </c>
      <c r="E6" s="7">
        <v>2000000</v>
      </c>
      <c r="F6" s="8">
        <v>3000000</v>
      </c>
      <c r="G6" s="8">
        <v>139345</v>
      </c>
      <c r="H6" s="8">
        <v>275725</v>
      </c>
      <c r="I6" s="8">
        <v>59284</v>
      </c>
      <c r="J6" s="8">
        <v>474354</v>
      </c>
      <c r="K6" s="8">
        <v>475754</v>
      </c>
      <c r="L6" s="8">
        <v>432910</v>
      </c>
      <c r="M6" s="8">
        <v>430026</v>
      </c>
      <c r="N6" s="8">
        <v>1338690</v>
      </c>
      <c r="O6" s="8">
        <v>431003</v>
      </c>
      <c r="P6" s="8">
        <v>0</v>
      </c>
      <c r="Q6" s="8">
        <v>0</v>
      </c>
      <c r="R6" s="8">
        <v>431003</v>
      </c>
      <c r="S6" s="8">
        <v>0</v>
      </c>
      <c r="T6" s="8">
        <v>421697</v>
      </c>
      <c r="U6" s="8">
        <v>421697</v>
      </c>
      <c r="V6" s="8">
        <v>843394</v>
      </c>
      <c r="W6" s="8">
        <v>3087441</v>
      </c>
      <c r="X6" s="8">
        <v>2000004</v>
      </c>
      <c r="Y6" s="8">
        <v>1087437</v>
      </c>
      <c r="Z6" s="2">
        <v>54.37</v>
      </c>
      <c r="AA6" s="6">
        <v>3000000</v>
      </c>
    </row>
    <row r="7" spans="1:27" ht="13.5">
      <c r="A7" s="25" t="s">
        <v>34</v>
      </c>
      <c r="B7" s="24"/>
      <c r="C7" s="6">
        <v>49793828</v>
      </c>
      <c r="D7" s="6">
        <v>0</v>
      </c>
      <c r="E7" s="7">
        <v>61972990</v>
      </c>
      <c r="F7" s="8">
        <v>48820000</v>
      </c>
      <c r="G7" s="8">
        <v>4183392</v>
      </c>
      <c r="H7" s="8">
        <v>2459423</v>
      </c>
      <c r="I7" s="8">
        <v>3281242</v>
      </c>
      <c r="J7" s="8">
        <v>9924057</v>
      </c>
      <c r="K7" s="8">
        <v>3923862</v>
      </c>
      <c r="L7" s="8">
        <v>4463527</v>
      </c>
      <c r="M7" s="8">
        <v>4639932</v>
      </c>
      <c r="N7" s="8">
        <v>13027321</v>
      </c>
      <c r="O7" s="8">
        <v>6746672</v>
      </c>
      <c r="P7" s="8">
        <v>10477111</v>
      </c>
      <c r="Q7" s="8">
        <v>5747502</v>
      </c>
      <c r="R7" s="8">
        <v>22971285</v>
      </c>
      <c r="S7" s="8">
        <v>5747502</v>
      </c>
      <c r="T7" s="8">
        <v>4370307</v>
      </c>
      <c r="U7" s="8">
        <v>4370307</v>
      </c>
      <c r="V7" s="8">
        <v>14488116</v>
      </c>
      <c r="W7" s="8">
        <v>60410779</v>
      </c>
      <c r="X7" s="8">
        <v>61972992</v>
      </c>
      <c r="Y7" s="8">
        <v>-1562213</v>
      </c>
      <c r="Z7" s="2">
        <v>-2.52</v>
      </c>
      <c r="AA7" s="6">
        <v>48820000</v>
      </c>
    </row>
    <row r="8" spans="1:27" ht="13.5">
      <c r="A8" s="25" t="s">
        <v>35</v>
      </c>
      <c r="B8" s="24"/>
      <c r="C8" s="6">
        <v>11897839</v>
      </c>
      <c r="D8" s="6">
        <v>0</v>
      </c>
      <c r="E8" s="7">
        <v>13821000</v>
      </c>
      <c r="F8" s="8">
        <v>11007000</v>
      </c>
      <c r="G8" s="8">
        <v>928886</v>
      </c>
      <c r="H8" s="8">
        <v>403656</v>
      </c>
      <c r="I8" s="8">
        <v>921836</v>
      </c>
      <c r="J8" s="8">
        <v>2254378</v>
      </c>
      <c r="K8" s="8">
        <v>1431047</v>
      </c>
      <c r="L8" s="8">
        <v>998577</v>
      </c>
      <c r="M8" s="8">
        <v>1100859</v>
      </c>
      <c r="N8" s="8">
        <v>3530483</v>
      </c>
      <c r="O8" s="8">
        <v>1534667</v>
      </c>
      <c r="P8" s="8">
        <v>1909528</v>
      </c>
      <c r="Q8" s="8">
        <v>1432317</v>
      </c>
      <c r="R8" s="8">
        <v>4876512</v>
      </c>
      <c r="S8" s="8">
        <v>1432317</v>
      </c>
      <c r="T8" s="8">
        <v>993527</v>
      </c>
      <c r="U8" s="8">
        <v>993527</v>
      </c>
      <c r="V8" s="8">
        <v>3419371</v>
      </c>
      <c r="W8" s="8">
        <v>14080744</v>
      </c>
      <c r="X8" s="8">
        <v>13800000</v>
      </c>
      <c r="Y8" s="8">
        <v>280744</v>
      </c>
      <c r="Z8" s="2">
        <v>2.03</v>
      </c>
      <c r="AA8" s="6">
        <v>11007000</v>
      </c>
    </row>
    <row r="9" spans="1:27" ht="13.5">
      <c r="A9" s="25" t="s">
        <v>36</v>
      </c>
      <c r="B9" s="24"/>
      <c r="C9" s="6">
        <v>6906919</v>
      </c>
      <c r="D9" s="6">
        <v>0</v>
      </c>
      <c r="E9" s="7">
        <v>7516000</v>
      </c>
      <c r="F9" s="8">
        <v>7600000</v>
      </c>
      <c r="G9" s="8">
        <v>626515</v>
      </c>
      <c r="H9" s="8">
        <v>628857</v>
      </c>
      <c r="I9" s="8">
        <v>629389</v>
      </c>
      <c r="J9" s="8">
        <v>1884761</v>
      </c>
      <c r="K9" s="8">
        <v>621947</v>
      </c>
      <c r="L9" s="8">
        <v>635640</v>
      </c>
      <c r="M9" s="8">
        <v>626704</v>
      </c>
      <c r="N9" s="8">
        <v>1884291</v>
      </c>
      <c r="O9" s="8">
        <v>624692</v>
      </c>
      <c r="P9" s="8">
        <v>1247559</v>
      </c>
      <c r="Q9" s="8">
        <v>622817</v>
      </c>
      <c r="R9" s="8">
        <v>2495068</v>
      </c>
      <c r="S9" s="8">
        <v>622817</v>
      </c>
      <c r="T9" s="8">
        <v>621016</v>
      </c>
      <c r="U9" s="8">
        <v>621016</v>
      </c>
      <c r="V9" s="8">
        <v>1864849</v>
      </c>
      <c r="W9" s="8">
        <v>8128969</v>
      </c>
      <c r="X9" s="8">
        <v>7515996</v>
      </c>
      <c r="Y9" s="8">
        <v>612973</v>
      </c>
      <c r="Z9" s="2">
        <v>8.16</v>
      </c>
      <c r="AA9" s="6">
        <v>7600000</v>
      </c>
    </row>
    <row r="10" spans="1:27" ht="13.5">
      <c r="A10" s="25" t="s">
        <v>37</v>
      </c>
      <c r="B10" s="24"/>
      <c r="C10" s="6">
        <v>4702348</v>
      </c>
      <c r="D10" s="6">
        <v>0</v>
      </c>
      <c r="E10" s="7">
        <v>5300000</v>
      </c>
      <c r="F10" s="26">
        <v>4850000</v>
      </c>
      <c r="G10" s="26">
        <v>436754</v>
      </c>
      <c r="H10" s="26">
        <v>436884</v>
      </c>
      <c r="I10" s="26">
        <v>436380</v>
      </c>
      <c r="J10" s="26">
        <v>1310018</v>
      </c>
      <c r="K10" s="26">
        <v>434784</v>
      </c>
      <c r="L10" s="26">
        <v>436499</v>
      </c>
      <c r="M10" s="26">
        <v>436036</v>
      </c>
      <c r="N10" s="26">
        <v>1307319</v>
      </c>
      <c r="O10" s="26">
        <v>436438</v>
      </c>
      <c r="P10" s="26">
        <v>863861</v>
      </c>
      <c r="Q10" s="26">
        <v>435194</v>
      </c>
      <c r="R10" s="26">
        <v>1735493</v>
      </c>
      <c r="S10" s="26">
        <v>435194</v>
      </c>
      <c r="T10" s="26">
        <v>436084</v>
      </c>
      <c r="U10" s="26">
        <v>436084</v>
      </c>
      <c r="V10" s="26">
        <v>1307362</v>
      </c>
      <c r="W10" s="26">
        <v>5660192</v>
      </c>
      <c r="X10" s="26">
        <v>5300004</v>
      </c>
      <c r="Y10" s="26">
        <v>360188</v>
      </c>
      <c r="Z10" s="27">
        <v>6.8</v>
      </c>
      <c r="AA10" s="28">
        <v>4850000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21000</v>
      </c>
      <c r="Y11" s="8">
        <v>-21000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156568</v>
      </c>
      <c r="D12" s="6">
        <v>0</v>
      </c>
      <c r="E12" s="7">
        <v>956143</v>
      </c>
      <c r="F12" s="8">
        <v>185335</v>
      </c>
      <c r="G12" s="8">
        <v>51419</v>
      </c>
      <c r="H12" s="8">
        <v>10665</v>
      </c>
      <c r="I12" s="8">
        <v>10177</v>
      </c>
      <c r="J12" s="8">
        <v>72261</v>
      </c>
      <c r="K12" s="8">
        <v>15134</v>
      </c>
      <c r="L12" s="8">
        <v>12016</v>
      </c>
      <c r="M12" s="8">
        <v>11354</v>
      </c>
      <c r="N12" s="8">
        <v>38504</v>
      </c>
      <c r="O12" s="8">
        <v>36137</v>
      </c>
      <c r="P12" s="8">
        <v>7985</v>
      </c>
      <c r="Q12" s="8">
        <v>4603</v>
      </c>
      <c r="R12" s="8">
        <v>48725</v>
      </c>
      <c r="S12" s="8">
        <v>4603</v>
      </c>
      <c r="T12" s="8">
        <v>27522</v>
      </c>
      <c r="U12" s="8">
        <v>27522</v>
      </c>
      <c r="V12" s="8">
        <v>59647</v>
      </c>
      <c r="W12" s="8">
        <v>219137</v>
      </c>
      <c r="X12" s="8">
        <v>956148</v>
      </c>
      <c r="Y12" s="8">
        <v>-737011</v>
      </c>
      <c r="Z12" s="2">
        <v>-77.08</v>
      </c>
      <c r="AA12" s="6">
        <v>185335</v>
      </c>
    </row>
    <row r="13" spans="1:27" ht="13.5">
      <c r="A13" s="23" t="s">
        <v>40</v>
      </c>
      <c r="B13" s="29"/>
      <c r="C13" s="6">
        <v>262150</v>
      </c>
      <c r="D13" s="6">
        <v>0</v>
      </c>
      <c r="E13" s="7">
        <v>15750</v>
      </c>
      <c r="F13" s="8">
        <v>120000</v>
      </c>
      <c r="G13" s="8">
        <v>0</v>
      </c>
      <c r="H13" s="8">
        <v>6718</v>
      </c>
      <c r="I13" s="8">
        <v>1249</v>
      </c>
      <c r="J13" s="8">
        <v>7967</v>
      </c>
      <c r="K13" s="8">
        <v>903</v>
      </c>
      <c r="L13" s="8">
        <v>689</v>
      </c>
      <c r="M13" s="8">
        <v>4710</v>
      </c>
      <c r="N13" s="8">
        <v>6302</v>
      </c>
      <c r="O13" s="8">
        <v>61126</v>
      </c>
      <c r="P13" s="8">
        <v>0</v>
      </c>
      <c r="Q13" s="8">
        <v>0</v>
      </c>
      <c r="R13" s="8">
        <v>61126</v>
      </c>
      <c r="S13" s="8">
        <v>0</v>
      </c>
      <c r="T13" s="8">
        <v>628</v>
      </c>
      <c r="U13" s="8">
        <v>628</v>
      </c>
      <c r="V13" s="8">
        <v>1256</v>
      </c>
      <c r="W13" s="8">
        <v>76651</v>
      </c>
      <c r="X13" s="8">
        <v>15756</v>
      </c>
      <c r="Y13" s="8">
        <v>60895</v>
      </c>
      <c r="Z13" s="2">
        <v>386.49</v>
      </c>
      <c r="AA13" s="6">
        <v>120000</v>
      </c>
    </row>
    <row r="14" spans="1:27" ht="13.5">
      <c r="A14" s="23" t="s">
        <v>41</v>
      </c>
      <c r="B14" s="29"/>
      <c r="C14" s="6">
        <v>7907071</v>
      </c>
      <c r="D14" s="6">
        <v>0</v>
      </c>
      <c r="E14" s="7">
        <v>8500000</v>
      </c>
      <c r="F14" s="8">
        <v>8550000</v>
      </c>
      <c r="G14" s="8">
        <v>754769</v>
      </c>
      <c r="H14" s="8">
        <v>770934</v>
      </c>
      <c r="I14" s="8">
        <v>736183</v>
      </c>
      <c r="J14" s="8">
        <v>2261886</v>
      </c>
      <c r="K14" s="8">
        <v>791351</v>
      </c>
      <c r="L14" s="8">
        <v>599307</v>
      </c>
      <c r="M14" s="8">
        <v>801089</v>
      </c>
      <c r="N14" s="8">
        <v>2191747</v>
      </c>
      <c r="O14" s="8">
        <v>818593</v>
      </c>
      <c r="P14" s="8">
        <v>0</v>
      </c>
      <c r="Q14" s="8">
        <v>0</v>
      </c>
      <c r="R14" s="8">
        <v>818593</v>
      </c>
      <c r="S14" s="8">
        <v>0</v>
      </c>
      <c r="T14" s="8">
        <v>850589</v>
      </c>
      <c r="U14" s="8">
        <v>850589</v>
      </c>
      <c r="V14" s="8">
        <v>1701178</v>
      </c>
      <c r="W14" s="8">
        <v>6973404</v>
      </c>
      <c r="X14" s="8">
        <v>8499996</v>
      </c>
      <c r="Y14" s="8">
        <v>-1526592</v>
      </c>
      <c r="Z14" s="2">
        <v>-17.96</v>
      </c>
      <c r="AA14" s="6">
        <v>8550000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83781</v>
      </c>
      <c r="D16" s="6">
        <v>0</v>
      </c>
      <c r="E16" s="7">
        <v>58800</v>
      </c>
      <c r="F16" s="8">
        <v>102250</v>
      </c>
      <c r="G16" s="8">
        <v>6226</v>
      </c>
      <c r="H16" s="8">
        <v>2443</v>
      </c>
      <c r="I16" s="8">
        <v>5013</v>
      </c>
      <c r="J16" s="8">
        <v>13682</v>
      </c>
      <c r="K16" s="8">
        <v>11604</v>
      </c>
      <c r="L16" s="8">
        <v>11795</v>
      </c>
      <c r="M16" s="8">
        <v>4236</v>
      </c>
      <c r="N16" s="8">
        <v>27635</v>
      </c>
      <c r="O16" s="8">
        <v>16676</v>
      </c>
      <c r="P16" s="8">
        <v>1100</v>
      </c>
      <c r="Q16" s="8">
        <v>1050</v>
      </c>
      <c r="R16" s="8">
        <v>18826</v>
      </c>
      <c r="S16" s="8">
        <v>1050</v>
      </c>
      <c r="T16" s="8">
        <v>0</v>
      </c>
      <c r="U16" s="8">
        <v>0</v>
      </c>
      <c r="V16" s="8">
        <v>1050</v>
      </c>
      <c r="W16" s="8">
        <v>61193</v>
      </c>
      <c r="X16" s="8">
        <v>58800</v>
      </c>
      <c r="Y16" s="8">
        <v>2393</v>
      </c>
      <c r="Z16" s="2">
        <v>4.07</v>
      </c>
      <c r="AA16" s="6">
        <v>102250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476000</v>
      </c>
      <c r="F17" s="8">
        <v>0</v>
      </c>
      <c r="G17" s="8">
        <v>60788</v>
      </c>
      <c r="H17" s="8">
        <v>40209</v>
      </c>
      <c r="I17" s="8">
        <v>47227</v>
      </c>
      <c r="J17" s="8">
        <v>148224</v>
      </c>
      <c r="K17" s="8">
        <v>56710</v>
      </c>
      <c r="L17" s="8">
        <v>30417</v>
      </c>
      <c r="M17" s="8">
        <v>25214</v>
      </c>
      <c r="N17" s="8">
        <v>112341</v>
      </c>
      <c r="O17" s="8">
        <v>55426</v>
      </c>
      <c r="P17" s="8">
        <v>350</v>
      </c>
      <c r="Q17" s="8">
        <v>926615</v>
      </c>
      <c r="R17" s="8">
        <v>982391</v>
      </c>
      <c r="S17" s="8">
        <v>926615</v>
      </c>
      <c r="T17" s="8">
        <v>0</v>
      </c>
      <c r="U17" s="8">
        <v>0</v>
      </c>
      <c r="V17" s="8">
        <v>926615</v>
      </c>
      <c r="W17" s="8">
        <v>2169571</v>
      </c>
      <c r="X17" s="8">
        <v>476004</v>
      </c>
      <c r="Y17" s="8">
        <v>1693567</v>
      </c>
      <c r="Z17" s="2">
        <v>355.79</v>
      </c>
      <c r="AA17" s="6">
        <v>0</v>
      </c>
    </row>
    <row r="18" spans="1:27" ht="13.5">
      <c r="A18" s="25" t="s">
        <v>45</v>
      </c>
      <c r="B18" s="24"/>
      <c r="C18" s="6">
        <v>774095</v>
      </c>
      <c r="D18" s="6">
        <v>0</v>
      </c>
      <c r="E18" s="7">
        <v>6481820</v>
      </c>
      <c r="F18" s="8">
        <v>8083140</v>
      </c>
      <c r="G18" s="8">
        <v>724761</v>
      </c>
      <c r="H18" s="8">
        <v>422467</v>
      </c>
      <c r="I18" s="8">
        <v>739602</v>
      </c>
      <c r="J18" s="8">
        <v>1886830</v>
      </c>
      <c r="K18" s="8">
        <v>1138176</v>
      </c>
      <c r="L18" s="8">
        <v>485150</v>
      </c>
      <c r="M18" s="8">
        <v>333243</v>
      </c>
      <c r="N18" s="8">
        <v>1956569</v>
      </c>
      <c r="O18" s="8">
        <v>695489</v>
      </c>
      <c r="P18" s="8">
        <v>0</v>
      </c>
      <c r="Q18" s="8">
        <v>0</v>
      </c>
      <c r="R18" s="8">
        <v>695489</v>
      </c>
      <c r="S18" s="8">
        <v>0</v>
      </c>
      <c r="T18" s="8">
        <v>315509</v>
      </c>
      <c r="U18" s="8">
        <v>315509</v>
      </c>
      <c r="V18" s="8">
        <v>631018</v>
      </c>
      <c r="W18" s="8">
        <v>5169906</v>
      </c>
      <c r="X18" s="8">
        <v>6481824</v>
      </c>
      <c r="Y18" s="8">
        <v>-1311918</v>
      </c>
      <c r="Z18" s="2">
        <v>-20.24</v>
      </c>
      <c r="AA18" s="6">
        <v>8083140</v>
      </c>
    </row>
    <row r="19" spans="1:27" ht="13.5">
      <c r="A19" s="23" t="s">
        <v>46</v>
      </c>
      <c r="B19" s="29"/>
      <c r="C19" s="6">
        <v>50936027</v>
      </c>
      <c r="D19" s="6">
        <v>0</v>
      </c>
      <c r="E19" s="7">
        <v>54401000</v>
      </c>
      <c r="F19" s="8">
        <v>53467000</v>
      </c>
      <c r="G19" s="8">
        <v>19906828</v>
      </c>
      <c r="H19" s="8">
        <v>3286022</v>
      </c>
      <c r="I19" s="8">
        <v>524</v>
      </c>
      <c r="J19" s="8">
        <v>23193374</v>
      </c>
      <c r="K19" s="8">
        <v>1024</v>
      </c>
      <c r="L19" s="8">
        <v>17176622</v>
      </c>
      <c r="M19" s="8">
        <v>0</v>
      </c>
      <c r="N19" s="8">
        <v>17177646</v>
      </c>
      <c r="O19" s="8">
        <v>0</v>
      </c>
      <c r="P19" s="8">
        <v>1000000</v>
      </c>
      <c r="Q19" s="8">
        <v>675573</v>
      </c>
      <c r="R19" s="8">
        <v>1675573</v>
      </c>
      <c r="S19" s="8">
        <v>675573</v>
      </c>
      <c r="T19" s="8">
        <v>0</v>
      </c>
      <c r="U19" s="8">
        <v>0</v>
      </c>
      <c r="V19" s="8">
        <v>675573</v>
      </c>
      <c r="W19" s="8">
        <v>42722166</v>
      </c>
      <c r="X19" s="8">
        <v>54401004</v>
      </c>
      <c r="Y19" s="8">
        <v>-11678838</v>
      </c>
      <c r="Z19" s="2">
        <v>-21.47</v>
      </c>
      <c r="AA19" s="6">
        <v>53467000</v>
      </c>
    </row>
    <row r="20" spans="1:27" ht="13.5">
      <c r="A20" s="23" t="s">
        <v>47</v>
      </c>
      <c r="B20" s="29"/>
      <c r="C20" s="6">
        <v>551625</v>
      </c>
      <c r="D20" s="6">
        <v>0</v>
      </c>
      <c r="E20" s="7">
        <v>553823</v>
      </c>
      <c r="F20" s="26">
        <v>753535</v>
      </c>
      <c r="G20" s="26">
        <v>57436</v>
      </c>
      <c r="H20" s="26">
        <v>29673</v>
      </c>
      <c r="I20" s="26">
        <v>29181</v>
      </c>
      <c r="J20" s="26">
        <v>116290</v>
      </c>
      <c r="K20" s="26">
        <v>79678</v>
      </c>
      <c r="L20" s="26">
        <v>72622</v>
      </c>
      <c r="M20" s="26">
        <v>35851</v>
      </c>
      <c r="N20" s="26">
        <v>188151</v>
      </c>
      <c r="O20" s="26">
        <v>86840</v>
      </c>
      <c r="P20" s="26">
        <v>37253</v>
      </c>
      <c r="Q20" s="26">
        <v>34376</v>
      </c>
      <c r="R20" s="26">
        <v>158469</v>
      </c>
      <c r="S20" s="26">
        <v>34376</v>
      </c>
      <c r="T20" s="26">
        <v>29770</v>
      </c>
      <c r="U20" s="26">
        <v>29770</v>
      </c>
      <c r="V20" s="26">
        <v>93916</v>
      </c>
      <c r="W20" s="26">
        <v>556826</v>
      </c>
      <c r="X20" s="26">
        <v>553824</v>
      </c>
      <c r="Y20" s="26">
        <v>3002</v>
      </c>
      <c r="Z20" s="27">
        <v>0.54</v>
      </c>
      <c r="AA20" s="28">
        <v>753535</v>
      </c>
    </row>
    <row r="21" spans="1:27" ht="13.5">
      <c r="A21" s="23" t="s">
        <v>48</v>
      </c>
      <c r="B21" s="29"/>
      <c r="C21" s="6">
        <v>66000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151652698</v>
      </c>
      <c r="D22" s="33">
        <f>SUM(D5:D21)</f>
        <v>0</v>
      </c>
      <c r="E22" s="34">
        <f t="shared" si="0"/>
        <v>186072171</v>
      </c>
      <c r="F22" s="35">
        <f t="shared" si="0"/>
        <v>170557105</v>
      </c>
      <c r="G22" s="35">
        <f t="shared" si="0"/>
        <v>51120060</v>
      </c>
      <c r="H22" s="35">
        <f t="shared" si="0"/>
        <v>8773599</v>
      </c>
      <c r="I22" s="35">
        <f t="shared" si="0"/>
        <v>6306510</v>
      </c>
      <c r="J22" s="35">
        <f t="shared" si="0"/>
        <v>66200169</v>
      </c>
      <c r="K22" s="35">
        <f t="shared" si="0"/>
        <v>8982570</v>
      </c>
      <c r="L22" s="35">
        <f t="shared" si="0"/>
        <v>24147294</v>
      </c>
      <c r="M22" s="35">
        <f t="shared" si="0"/>
        <v>8448441</v>
      </c>
      <c r="N22" s="35">
        <f t="shared" si="0"/>
        <v>41578305</v>
      </c>
      <c r="O22" s="35">
        <f t="shared" si="0"/>
        <v>11577869</v>
      </c>
      <c r="P22" s="35">
        <f t="shared" si="0"/>
        <v>15659094</v>
      </c>
      <c r="Q22" s="35">
        <f t="shared" si="0"/>
        <v>9896493</v>
      </c>
      <c r="R22" s="35">
        <f t="shared" si="0"/>
        <v>37133456</v>
      </c>
      <c r="S22" s="35">
        <f t="shared" si="0"/>
        <v>9896493</v>
      </c>
      <c r="T22" s="35">
        <f t="shared" si="0"/>
        <v>8071676</v>
      </c>
      <c r="U22" s="35">
        <f t="shared" si="0"/>
        <v>8071676</v>
      </c>
      <c r="V22" s="35">
        <f t="shared" si="0"/>
        <v>26039845</v>
      </c>
      <c r="W22" s="35">
        <f t="shared" si="0"/>
        <v>170951775</v>
      </c>
      <c r="X22" s="35">
        <f t="shared" si="0"/>
        <v>186072192</v>
      </c>
      <c r="Y22" s="35">
        <f t="shared" si="0"/>
        <v>-15120417</v>
      </c>
      <c r="Z22" s="36">
        <f>+IF(X22&lt;&gt;0,+(Y22/X22)*100,0)</f>
        <v>-8.126102475323126</v>
      </c>
      <c r="AA22" s="33">
        <f>SUM(AA5:AA21)</f>
        <v>170557105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75168472</v>
      </c>
      <c r="D25" s="6">
        <v>0</v>
      </c>
      <c r="E25" s="7">
        <v>73480358</v>
      </c>
      <c r="F25" s="8">
        <v>74450450</v>
      </c>
      <c r="G25" s="8">
        <v>5315993</v>
      </c>
      <c r="H25" s="8">
        <v>5513600</v>
      </c>
      <c r="I25" s="8">
        <v>5923296</v>
      </c>
      <c r="J25" s="8">
        <v>16752889</v>
      </c>
      <c r="K25" s="8">
        <v>6346221</v>
      </c>
      <c r="L25" s="8">
        <v>8813768</v>
      </c>
      <c r="M25" s="8">
        <v>7284284</v>
      </c>
      <c r="N25" s="8">
        <v>22444273</v>
      </c>
      <c r="O25" s="8">
        <v>6700364</v>
      </c>
      <c r="P25" s="8">
        <v>7083275</v>
      </c>
      <c r="Q25" s="8">
        <v>3902563</v>
      </c>
      <c r="R25" s="8">
        <v>17686202</v>
      </c>
      <c r="S25" s="8">
        <v>3902563</v>
      </c>
      <c r="T25" s="8">
        <v>6454440</v>
      </c>
      <c r="U25" s="8">
        <v>6454440</v>
      </c>
      <c r="V25" s="8">
        <v>16811443</v>
      </c>
      <c r="W25" s="8">
        <v>73694807</v>
      </c>
      <c r="X25" s="8">
        <v>73480355</v>
      </c>
      <c r="Y25" s="8">
        <v>214452</v>
      </c>
      <c r="Z25" s="2">
        <v>0.29</v>
      </c>
      <c r="AA25" s="6">
        <v>74450450</v>
      </c>
    </row>
    <row r="26" spans="1:27" ht="13.5">
      <c r="A26" s="25" t="s">
        <v>52</v>
      </c>
      <c r="B26" s="24"/>
      <c r="C26" s="6">
        <v>4703976</v>
      </c>
      <c r="D26" s="6">
        <v>0</v>
      </c>
      <c r="E26" s="7">
        <v>4415000</v>
      </c>
      <c r="F26" s="8">
        <v>6087000</v>
      </c>
      <c r="G26" s="8">
        <v>391874</v>
      </c>
      <c r="H26" s="8">
        <v>429243</v>
      </c>
      <c r="I26" s="8">
        <v>410558</v>
      </c>
      <c r="J26" s="8">
        <v>1231675</v>
      </c>
      <c r="K26" s="8">
        <v>394543</v>
      </c>
      <c r="L26" s="8">
        <v>391874</v>
      </c>
      <c r="M26" s="8">
        <v>410580</v>
      </c>
      <c r="N26" s="8">
        <v>1196997</v>
      </c>
      <c r="O26" s="8">
        <v>410558</v>
      </c>
      <c r="P26" s="8">
        <v>0</v>
      </c>
      <c r="Q26" s="8">
        <v>0</v>
      </c>
      <c r="R26" s="8">
        <v>410558</v>
      </c>
      <c r="S26" s="8">
        <v>0</v>
      </c>
      <c r="T26" s="8">
        <v>432495</v>
      </c>
      <c r="U26" s="8">
        <v>432495</v>
      </c>
      <c r="V26" s="8">
        <v>864990</v>
      </c>
      <c r="W26" s="8">
        <v>3704220</v>
      </c>
      <c r="X26" s="8">
        <v>4415004</v>
      </c>
      <c r="Y26" s="8">
        <v>-710784</v>
      </c>
      <c r="Z26" s="2">
        <v>-16.1</v>
      </c>
      <c r="AA26" s="6">
        <v>6087000</v>
      </c>
    </row>
    <row r="27" spans="1:27" ht="13.5">
      <c r="A27" s="25" t="s">
        <v>53</v>
      </c>
      <c r="B27" s="24"/>
      <c r="C27" s="6">
        <v>5623291</v>
      </c>
      <c r="D27" s="6">
        <v>0</v>
      </c>
      <c r="E27" s="7">
        <v>20580000</v>
      </c>
      <c r="F27" s="8">
        <v>20580000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20580000</v>
      </c>
      <c r="Y27" s="8">
        <v>-20580000</v>
      </c>
      <c r="Z27" s="2">
        <v>-100</v>
      </c>
      <c r="AA27" s="6">
        <v>20580000</v>
      </c>
    </row>
    <row r="28" spans="1:27" ht="13.5">
      <c r="A28" s="25" t="s">
        <v>54</v>
      </c>
      <c r="B28" s="24"/>
      <c r="C28" s="6">
        <v>43249655</v>
      </c>
      <c r="D28" s="6">
        <v>0</v>
      </c>
      <c r="E28" s="7">
        <v>7255107</v>
      </c>
      <c r="F28" s="8">
        <v>4071360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7255104</v>
      </c>
      <c r="Y28" s="8">
        <v>-7255104</v>
      </c>
      <c r="Z28" s="2">
        <v>-100</v>
      </c>
      <c r="AA28" s="6">
        <v>4071360</v>
      </c>
    </row>
    <row r="29" spans="1:27" ht="13.5">
      <c r="A29" s="25" t="s">
        <v>55</v>
      </c>
      <c r="B29" s="24"/>
      <c r="C29" s="6">
        <v>2319928</v>
      </c>
      <c r="D29" s="6">
        <v>0</v>
      </c>
      <c r="E29" s="7">
        <v>1011000</v>
      </c>
      <c r="F29" s="8">
        <v>1820000</v>
      </c>
      <c r="G29" s="8">
        <v>0</v>
      </c>
      <c r="H29" s="8">
        <v>419</v>
      </c>
      <c r="I29" s="8">
        <v>0</v>
      </c>
      <c r="J29" s="8">
        <v>419</v>
      </c>
      <c r="K29" s="8">
        <v>0</v>
      </c>
      <c r="L29" s="8">
        <v>615</v>
      </c>
      <c r="M29" s="8">
        <v>0</v>
      </c>
      <c r="N29" s="8">
        <v>615</v>
      </c>
      <c r="O29" s="8">
        <v>0</v>
      </c>
      <c r="P29" s="8">
        <v>15050</v>
      </c>
      <c r="Q29" s="8">
        <v>143712</v>
      </c>
      <c r="R29" s="8">
        <v>158762</v>
      </c>
      <c r="S29" s="8">
        <v>143712</v>
      </c>
      <c r="T29" s="8">
        <v>0</v>
      </c>
      <c r="U29" s="8">
        <v>0</v>
      </c>
      <c r="V29" s="8">
        <v>143712</v>
      </c>
      <c r="W29" s="8">
        <v>303508</v>
      </c>
      <c r="X29" s="8">
        <v>1011000</v>
      </c>
      <c r="Y29" s="8">
        <v>-707492</v>
      </c>
      <c r="Z29" s="2">
        <v>-69.98</v>
      </c>
      <c r="AA29" s="6">
        <v>1820000</v>
      </c>
    </row>
    <row r="30" spans="1:27" ht="13.5">
      <c r="A30" s="25" t="s">
        <v>56</v>
      </c>
      <c r="B30" s="24"/>
      <c r="C30" s="6">
        <v>40587742</v>
      </c>
      <c r="D30" s="6">
        <v>0</v>
      </c>
      <c r="E30" s="7">
        <v>44300000</v>
      </c>
      <c r="F30" s="8">
        <v>44000000</v>
      </c>
      <c r="G30" s="8">
        <v>4259443</v>
      </c>
      <c r="H30" s="8">
        <v>77562</v>
      </c>
      <c r="I30" s="8">
        <v>88833</v>
      </c>
      <c r="J30" s="8">
        <v>4425838</v>
      </c>
      <c r="K30" s="8">
        <v>14836513</v>
      </c>
      <c r="L30" s="8">
        <v>3341795</v>
      </c>
      <c r="M30" s="8">
        <v>3635422</v>
      </c>
      <c r="N30" s="8">
        <v>21813730</v>
      </c>
      <c r="O30" s="8">
        <v>4115186</v>
      </c>
      <c r="P30" s="8">
        <v>4295325</v>
      </c>
      <c r="Q30" s="8">
        <v>3622476</v>
      </c>
      <c r="R30" s="8">
        <v>12032987</v>
      </c>
      <c r="S30" s="8">
        <v>3622476</v>
      </c>
      <c r="T30" s="8">
        <v>2843003</v>
      </c>
      <c r="U30" s="8">
        <v>2843003</v>
      </c>
      <c r="V30" s="8">
        <v>9308482</v>
      </c>
      <c r="W30" s="8">
        <v>47581037</v>
      </c>
      <c r="X30" s="8">
        <v>44300004</v>
      </c>
      <c r="Y30" s="8">
        <v>3281033</v>
      </c>
      <c r="Z30" s="2">
        <v>7.41</v>
      </c>
      <c r="AA30" s="6">
        <v>44000000</v>
      </c>
    </row>
    <row r="31" spans="1:27" ht="13.5">
      <c r="A31" s="25" t="s">
        <v>57</v>
      </c>
      <c r="B31" s="24"/>
      <c r="C31" s="6">
        <v>5076996</v>
      </c>
      <c r="D31" s="6">
        <v>0</v>
      </c>
      <c r="E31" s="7">
        <v>4441000</v>
      </c>
      <c r="F31" s="8">
        <v>2936817</v>
      </c>
      <c r="G31" s="8">
        <v>28264</v>
      </c>
      <c r="H31" s="8">
        <v>154185</v>
      </c>
      <c r="I31" s="8">
        <v>152098</v>
      </c>
      <c r="J31" s="8">
        <v>334547</v>
      </c>
      <c r="K31" s="8">
        <v>176167</v>
      </c>
      <c r="L31" s="8">
        <v>246975</v>
      </c>
      <c r="M31" s="8">
        <v>363036</v>
      </c>
      <c r="N31" s="8">
        <v>786178</v>
      </c>
      <c r="O31" s="8">
        <v>237962</v>
      </c>
      <c r="P31" s="8">
        <v>400243</v>
      </c>
      <c r="Q31" s="8">
        <v>367116</v>
      </c>
      <c r="R31" s="8">
        <v>1005321</v>
      </c>
      <c r="S31" s="8">
        <v>367116</v>
      </c>
      <c r="T31" s="8">
        <v>73750</v>
      </c>
      <c r="U31" s="8">
        <v>73750</v>
      </c>
      <c r="V31" s="8">
        <v>514616</v>
      </c>
      <c r="W31" s="8">
        <v>2640662</v>
      </c>
      <c r="X31" s="8">
        <v>4440996</v>
      </c>
      <c r="Y31" s="8">
        <v>-1800334</v>
      </c>
      <c r="Z31" s="2">
        <v>-40.54</v>
      </c>
      <c r="AA31" s="6">
        <v>2936817</v>
      </c>
    </row>
    <row r="32" spans="1:27" ht="13.5">
      <c r="A32" s="25" t="s">
        <v>58</v>
      </c>
      <c r="B32" s="24"/>
      <c r="C32" s="6">
        <v>10504651</v>
      </c>
      <c r="D32" s="6">
        <v>0</v>
      </c>
      <c r="E32" s="7">
        <v>5871200</v>
      </c>
      <c r="F32" s="8">
        <v>11223000</v>
      </c>
      <c r="G32" s="8">
        <v>447689</v>
      </c>
      <c r="H32" s="8">
        <v>543895</v>
      </c>
      <c r="I32" s="8">
        <v>455749</v>
      </c>
      <c r="J32" s="8">
        <v>1447333</v>
      </c>
      <c r="K32" s="8">
        <v>953927</v>
      </c>
      <c r="L32" s="8">
        <v>535288</v>
      </c>
      <c r="M32" s="8">
        <v>728721</v>
      </c>
      <c r="N32" s="8">
        <v>2217936</v>
      </c>
      <c r="O32" s="8">
        <v>779558</v>
      </c>
      <c r="P32" s="8">
        <v>816982</v>
      </c>
      <c r="Q32" s="8">
        <v>737405</v>
      </c>
      <c r="R32" s="8">
        <v>2333945</v>
      </c>
      <c r="S32" s="8">
        <v>737405</v>
      </c>
      <c r="T32" s="8">
        <v>485854</v>
      </c>
      <c r="U32" s="8">
        <v>485854</v>
      </c>
      <c r="V32" s="8">
        <v>1709113</v>
      </c>
      <c r="W32" s="8">
        <v>7708327</v>
      </c>
      <c r="X32" s="8">
        <v>5871204</v>
      </c>
      <c r="Y32" s="8">
        <v>1837123</v>
      </c>
      <c r="Z32" s="2">
        <v>31.29</v>
      </c>
      <c r="AA32" s="6">
        <v>11223000</v>
      </c>
    </row>
    <row r="33" spans="1:27" ht="13.5">
      <c r="A33" s="25" t="s">
        <v>59</v>
      </c>
      <c r="B33" s="24"/>
      <c r="C33" s="6">
        <v>20498556</v>
      </c>
      <c r="D33" s="6">
        <v>0</v>
      </c>
      <c r="E33" s="7">
        <v>4158000</v>
      </c>
      <c r="F33" s="8">
        <v>13102200</v>
      </c>
      <c r="G33" s="8">
        <v>657979</v>
      </c>
      <c r="H33" s="8">
        <v>944939</v>
      </c>
      <c r="I33" s="8">
        <v>668384</v>
      </c>
      <c r="J33" s="8">
        <v>2271302</v>
      </c>
      <c r="K33" s="8">
        <v>883671</v>
      </c>
      <c r="L33" s="8">
        <v>741019</v>
      </c>
      <c r="M33" s="8">
        <v>742753</v>
      </c>
      <c r="N33" s="8">
        <v>2367443</v>
      </c>
      <c r="O33" s="8">
        <v>757825</v>
      </c>
      <c r="P33" s="8">
        <v>0</v>
      </c>
      <c r="Q33" s="8">
        <v>0</v>
      </c>
      <c r="R33" s="8">
        <v>757825</v>
      </c>
      <c r="S33" s="8">
        <v>0</v>
      </c>
      <c r="T33" s="8">
        <v>858601</v>
      </c>
      <c r="U33" s="8">
        <v>858601</v>
      </c>
      <c r="V33" s="8">
        <v>1717202</v>
      </c>
      <c r="W33" s="8">
        <v>7113772</v>
      </c>
      <c r="X33" s="8">
        <v>4158000</v>
      </c>
      <c r="Y33" s="8">
        <v>2955772</v>
      </c>
      <c r="Z33" s="2">
        <v>71.09</v>
      </c>
      <c r="AA33" s="6">
        <v>13102200</v>
      </c>
    </row>
    <row r="34" spans="1:27" ht="13.5">
      <c r="A34" s="25" t="s">
        <v>60</v>
      </c>
      <c r="B34" s="24"/>
      <c r="C34" s="6">
        <v>22237408</v>
      </c>
      <c r="D34" s="6">
        <v>0</v>
      </c>
      <c r="E34" s="7">
        <v>22519200</v>
      </c>
      <c r="F34" s="8">
        <v>15398279</v>
      </c>
      <c r="G34" s="8">
        <v>621099</v>
      </c>
      <c r="H34" s="8">
        <v>1581181</v>
      </c>
      <c r="I34" s="8">
        <v>618948</v>
      </c>
      <c r="J34" s="8">
        <v>2821228</v>
      </c>
      <c r="K34" s="8">
        <v>1203924</v>
      </c>
      <c r="L34" s="8">
        <v>2087863</v>
      </c>
      <c r="M34" s="8">
        <v>1014955</v>
      </c>
      <c r="N34" s="8">
        <v>4306742</v>
      </c>
      <c r="O34" s="8">
        <v>1349650</v>
      </c>
      <c r="P34" s="8">
        <v>956328</v>
      </c>
      <c r="Q34" s="8">
        <v>3948036</v>
      </c>
      <c r="R34" s="8">
        <v>6254014</v>
      </c>
      <c r="S34" s="8">
        <v>3948036</v>
      </c>
      <c r="T34" s="8">
        <v>587316</v>
      </c>
      <c r="U34" s="8">
        <v>587316</v>
      </c>
      <c r="V34" s="8">
        <v>5122668</v>
      </c>
      <c r="W34" s="8">
        <v>18504652</v>
      </c>
      <c r="X34" s="8">
        <v>22519200</v>
      </c>
      <c r="Y34" s="8">
        <v>-4014548</v>
      </c>
      <c r="Z34" s="2">
        <v>-17.83</v>
      </c>
      <c r="AA34" s="6">
        <v>15398279</v>
      </c>
    </row>
    <row r="35" spans="1:27" ht="13.5">
      <c r="A35" s="23" t="s">
        <v>61</v>
      </c>
      <c r="B35" s="29"/>
      <c r="C35" s="6">
        <v>2419050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232389725</v>
      </c>
      <c r="D36" s="33">
        <f>SUM(D25:D35)</f>
        <v>0</v>
      </c>
      <c r="E36" s="34">
        <f t="shared" si="1"/>
        <v>188030865</v>
      </c>
      <c r="F36" s="35">
        <f t="shared" si="1"/>
        <v>193669106</v>
      </c>
      <c r="G36" s="35">
        <f t="shared" si="1"/>
        <v>11722341</v>
      </c>
      <c r="H36" s="35">
        <f t="shared" si="1"/>
        <v>9245024</v>
      </c>
      <c r="I36" s="35">
        <f t="shared" si="1"/>
        <v>8317866</v>
      </c>
      <c r="J36" s="35">
        <f t="shared" si="1"/>
        <v>29285231</v>
      </c>
      <c r="K36" s="35">
        <f t="shared" si="1"/>
        <v>24794966</v>
      </c>
      <c r="L36" s="35">
        <f t="shared" si="1"/>
        <v>16159197</v>
      </c>
      <c r="M36" s="35">
        <f t="shared" si="1"/>
        <v>14179751</v>
      </c>
      <c r="N36" s="35">
        <f t="shared" si="1"/>
        <v>55133914</v>
      </c>
      <c r="O36" s="35">
        <f t="shared" si="1"/>
        <v>14351103</v>
      </c>
      <c r="P36" s="35">
        <f t="shared" si="1"/>
        <v>13567203</v>
      </c>
      <c r="Q36" s="35">
        <f t="shared" si="1"/>
        <v>12721308</v>
      </c>
      <c r="R36" s="35">
        <f t="shared" si="1"/>
        <v>40639614</v>
      </c>
      <c r="S36" s="35">
        <f t="shared" si="1"/>
        <v>12721308</v>
      </c>
      <c r="T36" s="35">
        <f t="shared" si="1"/>
        <v>11735459</v>
      </c>
      <c r="U36" s="35">
        <f t="shared" si="1"/>
        <v>11735459</v>
      </c>
      <c r="V36" s="35">
        <f t="shared" si="1"/>
        <v>36192226</v>
      </c>
      <c r="W36" s="35">
        <f t="shared" si="1"/>
        <v>161250985</v>
      </c>
      <c r="X36" s="35">
        <f t="shared" si="1"/>
        <v>188030867</v>
      </c>
      <c r="Y36" s="35">
        <f t="shared" si="1"/>
        <v>-26779882</v>
      </c>
      <c r="Z36" s="36">
        <f>+IF(X36&lt;&gt;0,+(Y36/X36)*100,0)</f>
        <v>-14.242279699747382</v>
      </c>
      <c r="AA36" s="33">
        <f>SUM(AA25:AA35)</f>
        <v>193669106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-80737027</v>
      </c>
      <c r="D38" s="46">
        <f>+D22-D36</f>
        <v>0</v>
      </c>
      <c r="E38" s="47">
        <f t="shared" si="2"/>
        <v>-1958694</v>
      </c>
      <c r="F38" s="48">
        <f t="shared" si="2"/>
        <v>-23112001</v>
      </c>
      <c r="G38" s="48">
        <f t="shared" si="2"/>
        <v>39397719</v>
      </c>
      <c r="H38" s="48">
        <f t="shared" si="2"/>
        <v>-471425</v>
      </c>
      <c r="I38" s="48">
        <f t="shared" si="2"/>
        <v>-2011356</v>
      </c>
      <c r="J38" s="48">
        <f t="shared" si="2"/>
        <v>36914938</v>
      </c>
      <c r="K38" s="48">
        <f t="shared" si="2"/>
        <v>-15812396</v>
      </c>
      <c r="L38" s="48">
        <f t="shared" si="2"/>
        <v>7988097</v>
      </c>
      <c r="M38" s="48">
        <f t="shared" si="2"/>
        <v>-5731310</v>
      </c>
      <c r="N38" s="48">
        <f t="shared" si="2"/>
        <v>-13555609</v>
      </c>
      <c r="O38" s="48">
        <f t="shared" si="2"/>
        <v>-2773234</v>
      </c>
      <c r="P38" s="48">
        <f t="shared" si="2"/>
        <v>2091891</v>
      </c>
      <c r="Q38" s="48">
        <f t="shared" si="2"/>
        <v>-2824815</v>
      </c>
      <c r="R38" s="48">
        <f t="shared" si="2"/>
        <v>-3506158</v>
      </c>
      <c r="S38" s="48">
        <f t="shared" si="2"/>
        <v>-2824815</v>
      </c>
      <c r="T38" s="48">
        <f t="shared" si="2"/>
        <v>-3663783</v>
      </c>
      <c r="U38" s="48">
        <f t="shared" si="2"/>
        <v>-3663783</v>
      </c>
      <c r="V38" s="48">
        <f t="shared" si="2"/>
        <v>-10152381</v>
      </c>
      <c r="W38" s="48">
        <f t="shared" si="2"/>
        <v>9700790</v>
      </c>
      <c r="X38" s="48">
        <f>IF(F22=F36,0,X22-X36)</f>
        <v>-1958675</v>
      </c>
      <c r="Y38" s="48">
        <f t="shared" si="2"/>
        <v>11659465</v>
      </c>
      <c r="Z38" s="49">
        <f>+IF(X38&lt;&gt;0,+(Y38/X38)*100,0)</f>
        <v>-595.273080015827</v>
      </c>
      <c r="AA38" s="46">
        <f>+AA22-AA36</f>
        <v>-23112001</v>
      </c>
    </row>
    <row r="39" spans="1:27" ht="13.5">
      <c r="A39" s="23" t="s">
        <v>64</v>
      </c>
      <c r="B39" s="29"/>
      <c r="C39" s="6">
        <v>29336176</v>
      </c>
      <c r="D39" s="6">
        <v>0</v>
      </c>
      <c r="E39" s="7">
        <v>21178000</v>
      </c>
      <c r="F39" s="8">
        <v>23112000</v>
      </c>
      <c r="G39" s="8">
        <v>0</v>
      </c>
      <c r="H39" s="8">
        <v>17503000</v>
      </c>
      <c r="I39" s="8">
        <v>0</v>
      </c>
      <c r="J39" s="8">
        <v>17503000</v>
      </c>
      <c r="K39" s="8">
        <v>0</v>
      </c>
      <c r="L39" s="8">
        <v>3000000</v>
      </c>
      <c r="M39" s="8">
        <v>0</v>
      </c>
      <c r="N39" s="8">
        <v>3000000</v>
      </c>
      <c r="O39" s="8">
        <v>1420572</v>
      </c>
      <c r="P39" s="8">
        <v>4399</v>
      </c>
      <c r="Q39" s="8">
        <v>63010</v>
      </c>
      <c r="R39" s="8">
        <v>1487981</v>
      </c>
      <c r="S39" s="8">
        <v>63010</v>
      </c>
      <c r="T39" s="8">
        <v>0</v>
      </c>
      <c r="U39" s="8">
        <v>0</v>
      </c>
      <c r="V39" s="8">
        <v>63010</v>
      </c>
      <c r="W39" s="8">
        <v>22053991</v>
      </c>
      <c r="X39" s="8">
        <v>21178000</v>
      </c>
      <c r="Y39" s="8">
        <v>875991</v>
      </c>
      <c r="Z39" s="2">
        <v>4.14</v>
      </c>
      <c r="AA39" s="6">
        <v>23112000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-51400851</v>
      </c>
      <c r="D42" s="55">
        <f>SUM(D38:D41)</f>
        <v>0</v>
      </c>
      <c r="E42" s="56">
        <f t="shared" si="3"/>
        <v>19219306</v>
      </c>
      <c r="F42" s="57">
        <f t="shared" si="3"/>
        <v>-1</v>
      </c>
      <c r="G42" s="57">
        <f t="shared" si="3"/>
        <v>39397719</v>
      </c>
      <c r="H42" s="57">
        <f t="shared" si="3"/>
        <v>17031575</v>
      </c>
      <c r="I42" s="57">
        <f t="shared" si="3"/>
        <v>-2011356</v>
      </c>
      <c r="J42" s="57">
        <f t="shared" si="3"/>
        <v>54417938</v>
      </c>
      <c r="K42" s="57">
        <f t="shared" si="3"/>
        <v>-15812396</v>
      </c>
      <c r="L42" s="57">
        <f t="shared" si="3"/>
        <v>10988097</v>
      </c>
      <c r="M42" s="57">
        <f t="shared" si="3"/>
        <v>-5731310</v>
      </c>
      <c r="N42" s="57">
        <f t="shared" si="3"/>
        <v>-10555609</v>
      </c>
      <c r="O42" s="57">
        <f t="shared" si="3"/>
        <v>-1352662</v>
      </c>
      <c r="P42" s="57">
        <f t="shared" si="3"/>
        <v>2096290</v>
      </c>
      <c r="Q42" s="57">
        <f t="shared" si="3"/>
        <v>-2761805</v>
      </c>
      <c r="R42" s="57">
        <f t="shared" si="3"/>
        <v>-2018177</v>
      </c>
      <c r="S42" s="57">
        <f t="shared" si="3"/>
        <v>-2761805</v>
      </c>
      <c r="T42" s="57">
        <f t="shared" si="3"/>
        <v>-3663783</v>
      </c>
      <c r="U42" s="57">
        <f t="shared" si="3"/>
        <v>-3663783</v>
      </c>
      <c r="V42" s="57">
        <f t="shared" si="3"/>
        <v>-10089371</v>
      </c>
      <c r="W42" s="57">
        <f t="shared" si="3"/>
        <v>31754781</v>
      </c>
      <c r="X42" s="57">
        <f t="shared" si="3"/>
        <v>19219325</v>
      </c>
      <c r="Y42" s="57">
        <f t="shared" si="3"/>
        <v>12535456</v>
      </c>
      <c r="Z42" s="58">
        <f>+IF(X42&lt;&gt;0,+(Y42/X42)*100,0)</f>
        <v>65.22318551770158</v>
      </c>
      <c r="AA42" s="55">
        <f>SUM(AA38:AA41)</f>
        <v>-1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-51400851</v>
      </c>
      <c r="D44" s="63">
        <f>+D42-D43</f>
        <v>0</v>
      </c>
      <c r="E44" s="64">
        <f t="shared" si="4"/>
        <v>19219306</v>
      </c>
      <c r="F44" s="65">
        <f t="shared" si="4"/>
        <v>-1</v>
      </c>
      <c r="G44" s="65">
        <f t="shared" si="4"/>
        <v>39397719</v>
      </c>
      <c r="H44" s="65">
        <f t="shared" si="4"/>
        <v>17031575</v>
      </c>
      <c r="I44" s="65">
        <f t="shared" si="4"/>
        <v>-2011356</v>
      </c>
      <c r="J44" s="65">
        <f t="shared" si="4"/>
        <v>54417938</v>
      </c>
      <c r="K44" s="65">
        <f t="shared" si="4"/>
        <v>-15812396</v>
      </c>
      <c r="L44" s="65">
        <f t="shared" si="4"/>
        <v>10988097</v>
      </c>
      <c r="M44" s="65">
        <f t="shared" si="4"/>
        <v>-5731310</v>
      </c>
      <c r="N44" s="65">
        <f t="shared" si="4"/>
        <v>-10555609</v>
      </c>
      <c r="O44" s="65">
        <f t="shared" si="4"/>
        <v>-1352662</v>
      </c>
      <c r="P44" s="65">
        <f t="shared" si="4"/>
        <v>2096290</v>
      </c>
      <c r="Q44" s="65">
        <f t="shared" si="4"/>
        <v>-2761805</v>
      </c>
      <c r="R44" s="65">
        <f t="shared" si="4"/>
        <v>-2018177</v>
      </c>
      <c r="S44" s="65">
        <f t="shared" si="4"/>
        <v>-2761805</v>
      </c>
      <c r="T44" s="65">
        <f t="shared" si="4"/>
        <v>-3663783</v>
      </c>
      <c r="U44" s="65">
        <f t="shared" si="4"/>
        <v>-3663783</v>
      </c>
      <c r="V44" s="65">
        <f t="shared" si="4"/>
        <v>-10089371</v>
      </c>
      <c r="W44" s="65">
        <f t="shared" si="4"/>
        <v>31754781</v>
      </c>
      <c r="X44" s="65">
        <f t="shared" si="4"/>
        <v>19219325</v>
      </c>
      <c r="Y44" s="65">
        <f t="shared" si="4"/>
        <v>12535456</v>
      </c>
      <c r="Z44" s="66">
        <f>+IF(X44&lt;&gt;0,+(Y44/X44)*100,0)</f>
        <v>65.22318551770158</v>
      </c>
      <c r="AA44" s="63">
        <f>+AA42-AA43</f>
        <v>-1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-51400851</v>
      </c>
      <c r="D46" s="55">
        <f>SUM(D44:D45)</f>
        <v>0</v>
      </c>
      <c r="E46" s="56">
        <f t="shared" si="5"/>
        <v>19219306</v>
      </c>
      <c r="F46" s="57">
        <f t="shared" si="5"/>
        <v>-1</v>
      </c>
      <c r="G46" s="57">
        <f t="shared" si="5"/>
        <v>39397719</v>
      </c>
      <c r="H46" s="57">
        <f t="shared" si="5"/>
        <v>17031575</v>
      </c>
      <c r="I46" s="57">
        <f t="shared" si="5"/>
        <v>-2011356</v>
      </c>
      <c r="J46" s="57">
        <f t="shared" si="5"/>
        <v>54417938</v>
      </c>
      <c r="K46" s="57">
        <f t="shared" si="5"/>
        <v>-15812396</v>
      </c>
      <c r="L46" s="57">
        <f t="shared" si="5"/>
        <v>10988097</v>
      </c>
      <c r="M46" s="57">
        <f t="shared" si="5"/>
        <v>-5731310</v>
      </c>
      <c r="N46" s="57">
        <f t="shared" si="5"/>
        <v>-10555609</v>
      </c>
      <c r="O46" s="57">
        <f t="shared" si="5"/>
        <v>-1352662</v>
      </c>
      <c r="P46" s="57">
        <f t="shared" si="5"/>
        <v>2096290</v>
      </c>
      <c r="Q46" s="57">
        <f t="shared" si="5"/>
        <v>-2761805</v>
      </c>
      <c r="R46" s="57">
        <f t="shared" si="5"/>
        <v>-2018177</v>
      </c>
      <c r="S46" s="57">
        <f t="shared" si="5"/>
        <v>-2761805</v>
      </c>
      <c r="T46" s="57">
        <f t="shared" si="5"/>
        <v>-3663783</v>
      </c>
      <c r="U46" s="57">
        <f t="shared" si="5"/>
        <v>-3663783</v>
      </c>
      <c r="V46" s="57">
        <f t="shared" si="5"/>
        <v>-10089371</v>
      </c>
      <c r="W46" s="57">
        <f t="shared" si="5"/>
        <v>31754781</v>
      </c>
      <c r="X46" s="57">
        <f t="shared" si="5"/>
        <v>19219325</v>
      </c>
      <c r="Y46" s="57">
        <f t="shared" si="5"/>
        <v>12535456</v>
      </c>
      <c r="Z46" s="58">
        <f>+IF(X46&lt;&gt;0,+(Y46/X46)*100,0)</f>
        <v>65.22318551770158</v>
      </c>
      <c r="AA46" s="55">
        <f>SUM(AA44:AA45)</f>
        <v>-1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-51400851</v>
      </c>
      <c r="D48" s="71">
        <f>SUM(D46:D47)</f>
        <v>0</v>
      </c>
      <c r="E48" s="72">
        <f t="shared" si="6"/>
        <v>19219306</v>
      </c>
      <c r="F48" s="73">
        <f t="shared" si="6"/>
        <v>-1</v>
      </c>
      <c r="G48" s="73">
        <f t="shared" si="6"/>
        <v>39397719</v>
      </c>
      <c r="H48" s="74">
        <f t="shared" si="6"/>
        <v>17031575</v>
      </c>
      <c r="I48" s="74">
        <f t="shared" si="6"/>
        <v>-2011356</v>
      </c>
      <c r="J48" s="74">
        <f t="shared" si="6"/>
        <v>54417938</v>
      </c>
      <c r="K48" s="74">
        <f t="shared" si="6"/>
        <v>-15812396</v>
      </c>
      <c r="L48" s="74">
        <f t="shared" si="6"/>
        <v>10988097</v>
      </c>
      <c r="M48" s="73">
        <f t="shared" si="6"/>
        <v>-5731310</v>
      </c>
      <c r="N48" s="73">
        <f t="shared" si="6"/>
        <v>-10555609</v>
      </c>
      <c r="O48" s="74">
        <f t="shared" si="6"/>
        <v>-1352662</v>
      </c>
      <c r="P48" s="74">
        <f t="shared" si="6"/>
        <v>2096290</v>
      </c>
      <c r="Q48" s="74">
        <f t="shared" si="6"/>
        <v>-2761805</v>
      </c>
      <c r="R48" s="74">
        <f t="shared" si="6"/>
        <v>-2018177</v>
      </c>
      <c r="S48" s="74">
        <f t="shared" si="6"/>
        <v>-2761805</v>
      </c>
      <c r="T48" s="73">
        <f t="shared" si="6"/>
        <v>-3663783</v>
      </c>
      <c r="U48" s="73">
        <f t="shared" si="6"/>
        <v>-3663783</v>
      </c>
      <c r="V48" s="74">
        <f t="shared" si="6"/>
        <v>-10089371</v>
      </c>
      <c r="W48" s="74">
        <f t="shared" si="6"/>
        <v>31754781</v>
      </c>
      <c r="X48" s="74">
        <f t="shared" si="6"/>
        <v>19219325</v>
      </c>
      <c r="Y48" s="74">
        <f t="shared" si="6"/>
        <v>12535456</v>
      </c>
      <c r="Z48" s="75">
        <f>+IF(X48&lt;&gt;0,+(Y48/X48)*100,0)</f>
        <v>65.22318551770158</v>
      </c>
      <c r="AA48" s="76">
        <f>SUM(AA46:AA47)</f>
        <v>-1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28161848</v>
      </c>
      <c r="D5" s="6">
        <v>0</v>
      </c>
      <c r="E5" s="7">
        <v>32343145</v>
      </c>
      <c r="F5" s="8">
        <v>35000001</v>
      </c>
      <c r="G5" s="8">
        <v>37305208</v>
      </c>
      <c r="H5" s="8">
        <v>-453316</v>
      </c>
      <c r="I5" s="8">
        <v>-263000</v>
      </c>
      <c r="J5" s="8">
        <v>36588892</v>
      </c>
      <c r="K5" s="8">
        <v>60575</v>
      </c>
      <c r="L5" s="8">
        <v>-1723916</v>
      </c>
      <c r="M5" s="8">
        <v>-130115</v>
      </c>
      <c r="N5" s="8">
        <v>-1793456</v>
      </c>
      <c r="O5" s="8">
        <v>-322453</v>
      </c>
      <c r="P5" s="8">
        <v>-10378</v>
      </c>
      <c r="Q5" s="8">
        <v>64534</v>
      </c>
      <c r="R5" s="8">
        <v>-268297</v>
      </c>
      <c r="S5" s="8">
        <v>869021</v>
      </c>
      <c r="T5" s="8">
        <v>2807</v>
      </c>
      <c r="U5" s="8">
        <v>505177</v>
      </c>
      <c r="V5" s="8">
        <v>1377005</v>
      </c>
      <c r="W5" s="8">
        <v>35904144</v>
      </c>
      <c r="X5" s="8">
        <v>32343142</v>
      </c>
      <c r="Y5" s="8">
        <v>3561002</v>
      </c>
      <c r="Z5" s="2">
        <v>11.01</v>
      </c>
      <c r="AA5" s="6">
        <v>35000001</v>
      </c>
    </row>
    <row r="6" spans="1:27" ht="13.5">
      <c r="A6" s="23" t="s">
        <v>33</v>
      </c>
      <c r="B6" s="24"/>
      <c r="C6" s="6">
        <v>895412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62803597</v>
      </c>
      <c r="D7" s="6">
        <v>0</v>
      </c>
      <c r="E7" s="7">
        <v>67377952</v>
      </c>
      <c r="F7" s="8">
        <v>67019772</v>
      </c>
      <c r="G7" s="8">
        <v>5127440</v>
      </c>
      <c r="H7" s="8">
        <v>5830225</v>
      </c>
      <c r="I7" s="8">
        <v>5930344</v>
      </c>
      <c r="J7" s="8">
        <v>16888009</v>
      </c>
      <c r="K7" s="8">
        <v>6186186</v>
      </c>
      <c r="L7" s="8">
        <v>4645369</v>
      </c>
      <c r="M7" s="8">
        <v>5161621</v>
      </c>
      <c r="N7" s="8">
        <v>15993176</v>
      </c>
      <c r="O7" s="8">
        <v>2886439</v>
      </c>
      <c r="P7" s="8">
        <v>4818168</v>
      </c>
      <c r="Q7" s="8">
        <v>4584046</v>
      </c>
      <c r="R7" s="8">
        <v>12288653</v>
      </c>
      <c r="S7" s="8">
        <v>4922374</v>
      </c>
      <c r="T7" s="8">
        <v>4761960</v>
      </c>
      <c r="U7" s="8">
        <v>5522720</v>
      </c>
      <c r="V7" s="8">
        <v>15207054</v>
      </c>
      <c r="W7" s="8">
        <v>60376892</v>
      </c>
      <c r="X7" s="8">
        <v>67377950</v>
      </c>
      <c r="Y7" s="8">
        <v>-7001058</v>
      </c>
      <c r="Z7" s="2">
        <v>-10.39</v>
      </c>
      <c r="AA7" s="6">
        <v>67019772</v>
      </c>
    </row>
    <row r="8" spans="1:27" ht="13.5">
      <c r="A8" s="25" t="s">
        <v>35</v>
      </c>
      <c r="B8" s="24"/>
      <c r="C8" s="6">
        <v>25341999</v>
      </c>
      <c r="D8" s="6">
        <v>0</v>
      </c>
      <c r="E8" s="7">
        <v>32502068</v>
      </c>
      <c r="F8" s="8">
        <v>31801763</v>
      </c>
      <c r="G8" s="8">
        <v>982833</v>
      </c>
      <c r="H8" s="8">
        <v>1857355</v>
      </c>
      <c r="I8" s="8">
        <v>2138319</v>
      </c>
      <c r="J8" s="8">
        <v>4978507</v>
      </c>
      <c r="K8" s="8">
        <v>2254137</v>
      </c>
      <c r="L8" s="8">
        <v>2020708</v>
      </c>
      <c r="M8" s="8">
        <v>2519752</v>
      </c>
      <c r="N8" s="8">
        <v>6794597</v>
      </c>
      <c r="O8" s="8">
        <v>2922507</v>
      </c>
      <c r="P8" s="8">
        <v>2789529</v>
      </c>
      <c r="Q8" s="8">
        <v>2345406</v>
      </c>
      <c r="R8" s="8">
        <v>8057442</v>
      </c>
      <c r="S8" s="8">
        <v>2400591</v>
      </c>
      <c r="T8" s="8">
        <v>2335079</v>
      </c>
      <c r="U8" s="8">
        <v>2220277</v>
      </c>
      <c r="V8" s="8">
        <v>6955947</v>
      </c>
      <c r="W8" s="8">
        <v>26786493</v>
      </c>
      <c r="X8" s="8">
        <v>32502070</v>
      </c>
      <c r="Y8" s="8">
        <v>-5715577</v>
      </c>
      <c r="Z8" s="2">
        <v>-17.59</v>
      </c>
      <c r="AA8" s="6">
        <v>31801763</v>
      </c>
    </row>
    <row r="9" spans="1:27" ht="13.5">
      <c r="A9" s="25" t="s">
        <v>36</v>
      </c>
      <c r="B9" s="24"/>
      <c r="C9" s="6">
        <v>6975655</v>
      </c>
      <c r="D9" s="6">
        <v>0</v>
      </c>
      <c r="E9" s="7">
        <v>9170014</v>
      </c>
      <c r="F9" s="8">
        <v>9170013</v>
      </c>
      <c r="G9" s="8">
        <v>757388</v>
      </c>
      <c r="H9" s="8">
        <v>750979</v>
      </c>
      <c r="I9" s="8">
        <v>784083</v>
      </c>
      <c r="J9" s="8">
        <v>2292450</v>
      </c>
      <c r="K9" s="8">
        <v>768894</v>
      </c>
      <c r="L9" s="8">
        <v>775804</v>
      </c>
      <c r="M9" s="8">
        <v>783053</v>
      </c>
      <c r="N9" s="8">
        <v>2327751</v>
      </c>
      <c r="O9" s="8">
        <v>755581</v>
      </c>
      <c r="P9" s="8">
        <v>737723</v>
      </c>
      <c r="Q9" s="8">
        <v>758800</v>
      </c>
      <c r="R9" s="8">
        <v>2252104</v>
      </c>
      <c r="S9" s="8">
        <v>746951</v>
      </c>
      <c r="T9" s="8">
        <v>734074</v>
      </c>
      <c r="U9" s="8">
        <v>738744</v>
      </c>
      <c r="V9" s="8">
        <v>2219769</v>
      </c>
      <c r="W9" s="8">
        <v>9092074</v>
      </c>
      <c r="X9" s="8">
        <v>9170016</v>
      </c>
      <c r="Y9" s="8">
        <v>-77942</v>
      </c>
      <c r="Z9" s="2">
        <v>-0.85</v>
      </c>
      <c r="AA9" s="6">
        <v>9170013</v>
      </c>
    </row>
    <row r="10" spans="1:27" ht="13.5">
      <c r="A10" s="25" t="s">
        <v>37</v>
      </c>
      <c r="B10" s="24"/>
      <c r="C10" s="6">
        <v>8797521</v>
      </c>
      <c r="D10" s="6">
        <v>0</v>
      </c>
      <c r="E10" s="7">
        <v>10957065</v>
      </c>
      <c r="F10" s="26">
        <v>10973702</v>
      </c>
      <c r="G10" s="26">
        <v>786521</v>
      </c>
      <c r="H10" s="26">
        <v>784672</v>
      </c>
      <c r="I10" s="26">
        <v>797545</v>
      </c>
      <c r="J10" s="26">
        <v>2368738</v>
      </c>
      <c r="K10" s="26">
        <v>791683</v>
      </c>
      <c r="L10" s="26">
        <v>740510</v>
      </c>
      <c r="M10" s="26">
        <v>791149</v>
      </c>
      <c r="N10" s="26">
        <v>2323342</v>
      </c>
      <c r="O10" s="26">
        <v>794976</v>
      </c>
      <c r="P10" s="26">
        <v>765619</v>
      </c>
      <c r="Q10" s="26">
        <v>779326</v>
      </c>
      <c r="R10" s="26">
        <v>2339921</v>
      </c>
      <c r="S10" s="26">
        <v>793427</v>
      </c>
      <c r="T10" s="26">
        <v>794324</v>
      </c>
      <c r="U10" s="26">
        <v>792301</v>
      </c>
      <c r="V10" s="26">
        <v>2380052</v>
      </c>
      <c r="W10" s="26">
        <v>9412053</v>
      </c>
      <c r="X10" s="26">
        <v>10957068</v>
      </c>
      <c r="Y10" s="26">
        <v>-1545015</v>
      </c>
      <c r="Z10" s="27">
        <v>-14.1</v>
      </c>
      <c r="AA10" s="28">
        <v>10973702</v>
      </c>
    </row>
    <row r="11" spans="1:27" ht="13.5">
      <c r="A11" s="25" t="s">
        <v>38</v>
      </c>
      <c r="B11" s="29"/>
      <c r="C11" s="6">
        <v>995451</v>
      </c>
      <c r="D11" s="6">
        <v>0</v>
      </c>
      <c r="E11" s="7">
        <v>0</v>
      </c>
      <c r="F11" s="8">
        <v>780798</v>
      </c>
      <c r="G11" s="8">
        <v>67937</v>
      </c>
      <c r="H11" s="8">
        <v>65455</v>
      </c>
      <c r="I11" s="8">
        <v>65761</v>
      </c>
      <c r="J11" s="8">
        <v>199153</v>
      </c>
      <c r="K11" s="8">
        <v>66704</v>
      </c>
      <c r="L11" s="8">
        <v>64086</v>
      </c>
      <c r="M11" s="8">
        <v>64736</v>
      </c>
      <c r="N11" s="8">
        <v>195526</v>
      </c>
      <c r="O11" s="8">
        <v>66951</v>
      </c>
      <c r="P11" s="8">
        <v>64000</v>
      </c>
      <c r="Q11" s="8">
        <v>65496</v>
      </c>
      <c r="R11" s="8">
        <v>196447</v>
      </c>
      <c r="S11" s="8">
        <v>64547</v>
      </c>
      <c r="T11" s="8">
        <v>64682</v>
      </c>
      <c r="U11" s="8">
        <v>0</v>
      </c>
      <c r="V11" s="8">
        <v>129229</v>
      </c>
      <c r="W11" s="8">
        <v>720355</v>
      </c>
      <c r="X11" s="8"/>
      <c r="Y11" s="8">
        <v>720355</v>
      </c>
      <c r="Z11" s="2">
        <v>0</v>
      </c>
      <c r="AA11" s="6">
        <v>780798</v>
      </c>
    </row>
    <row r="12" spans="1:27" ht="13.5">
      <c r="A12" s="25" t="s">
        <v>39</v>
      </c>
      <c r="B12" s="29"/>
      <c r="C12" s="6">
        <v>708900</v>
      </c>
      <c r="D12" s="6">
        <v>0</v>
      </c>
      <c r="E12" s="7">
        <v>2001899</v>
      </c>
      <c r="F12" s="8">
        <v>555630</v>
      </c>
      <c r="G12" s="8">
        <v>-228984</v>
      </c>
      <c r="H12" s="8">
        <v>82390</v>
      </c>
      <c r="I12" s="8">
        <v>135056</v>
      </c>
      <c r="J12" s="8">
        <v>-11538</v>
      </c>
      <c r="K12" s="8">
        <v>89064</v>
      </c>
      <c r="L12" s="8">
        <v>84236</v>
      </c>
      <c r="M12" s="8">
        <v>73503</v>
      </c>
      <c r="N12" s="8">
        <v>246803</v>
      </c>
      <c r="O12" s="8">
        <v>78431</v>
      </c>
      <c r="P12" s="8">
        <v>78667</v>
      </c>
      <c r="Q12" s="8">
        <v>74497</v>
      </c>
      <c r="R12" s="8">
        <v>231595</v>
      </c>
      <c r="S12" s="8">
        <v>75759</v>
      </c>
      <c r="T12" s="8">
        <v>86028</v>
      </c>
      <c r="U12" s="8">
        <v>76264</v>
      </c>
      <c r="V12" s="8">
        <v>238051</v>
      </c>
      <c r="W12" s="8">
        <v>704911</v>
      </c>
      <c r="X12" s="8">
        <v>2001899</v>
      </c>
      <c r="Y12" s="8">
        <v>-1296988</v>
      </c>
      <c r="Z12" s="2">
        <v>-64.79</v>
      </c>
      <c r="AA12" s="6">
        <v>555630</v>
      </c>
    </row>
    <row r="13" spans="1:27" ht="13.5">
      <c r="A13" s="23" t="s">
        <v>40</v>
      </c>
      <c r="B13" s="29"/>
      <c r="C13" s="6">
        <v>706901</v>
      </c>
      <c r="D13" s="6">
        <v>0</v>
      </c>
      <c r="E13" s="7">
        <v>624300</v>
      </c>
      <c r="F13" s="8">
        <v>1265992</v>
      </c>
      <c r="G13" s="8">
        <v>53434</v>
      </c>
      <c r="H13" s="8">
        <v>91190</v>
      </c>
      <c r="I13" s="8">
        <v>119738</v>
      </c>
      <c r="J13" s="8">
        <v>264362</v>
      </c>
      <c r="K13" s="8">
        <v>110227</v>
      </c>
      <c r="L13" s="8">
        <v>110676</v>
      </c>
      <c r="M13" s="8">
        <v>24640</v>
      </c>
      <c r="N13" s="8">
        <v>245543</v>
      </c>
      <c r="O13" s="8">
        <v>280399</v>
      </c>
      <c r="P13" s="8">
        <v>163246</v>
      </c>
      <c r="Q13" s="8">
        <v>12328</v>
      </c>
      <c r="R13" s="8">
        <v>455973</v>
      </c>
      <c r="S13" s="8">
        <v>252733</v>
      </c>
      <c r="T13" s="8">
        <v>215896</v>
      </c>
      <c r="U13" s="8">
        <v>124561</v>
      </c>
      <c r="V13" s="8">
        <v>593190</v>
      </c>
      <c r="W13" s="8">
        <v>1559068</v>
      </c>
      <c r="X13" s="8">
        <v>624300</v>
      </c>
      <c r="Y13" s="8">
        <v>934768</v>
      </c>
      <c r="Z13" s="2">
        <v>149.73</v>
      </c>
      <c r="AA13" s="6">
        <v>1265992</v>
      </c>
    </row>
    <row r="14" spans="1:27" ht="13.5">
      <c r="A14" s="23" t="s">
        <v>41</v>
      </c>
      <c r="B14" s="29"/>
      <c r="C14" s="6">
        <v>2490581</v>
      </c>
      <c r="D14" s="6">
        <v>0</v>
      </c>
      <c r="E14" s="7">
        <v>3370677</v>
      </c>
      <c r="F14" s="8">
        <v>2822861</v>
      </c>
      <c r="G14" s="8">
        <v>305398</v>
      </c>
      <c r="H14" s="8">
        <v>345660</v>
      </c>
      <c r="I14" s="8">
        <v>349430</v>
      </c>
      <c r="J14" s="8">
        <v>1000488</v>
      </c>
      <c r="K14" s="8">
        <v>359746</v>
      </c>
      <c r="L14" s="8">
        <v>370598</v>
      </c>
      <c r="M14" s="8">
        <v>375726</v>
      </c>
      <c r="N14" s="8">
        <v>1106070</v>
      </c>
      <c r="O14" s="8">
        <v>329310</v>
      </c>
      <c r="P14" s="8">
        <v>382092</v>
      </c>
      <c r="Q14" s="8">
        <v>383957</v>
      </c>
      <c r="R14" s="8">
        <v>1095359</v>
      </c>
      <c r="S14" s="8">
        <v>396426</v>
      </c>
      <c r="T14" s="8">
        <v>397546</v>
      </c>
      <c r="U14" s="8">
        <v>416755</v>
      </c>
      <c r="V14" s="8">
        <v>1210727</v>
      </c>
      <c r="W14" s="8">
        <v>4412644</v>
      </c>
      <c r="X14" s="8">
        <v>3370677</v>
      </c>
      <c r="Y14" s="8">
        <v>1041967</v>
      </c>
      <c r="Z14" s="2">
        <v>30.91</v>
      </c>
      <c r="AA14" s="6">
        <v>2822861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211368</v>
      </c>
      <c r="D16" s="6">
        <v>0</v>
      </c>
      <c r="E16" s="7">
        <v>273406</v>
      </c>
      <c r="F16" s="8">
        <v>271848</v>
      </c>
      <c r="G16" s="8">
        <v>12924</v>
      </c>
      <c r="H16" s="8">
        <v>16909</v>
      </c>
      <c r="I16" s="8">
        <v>18040</v>
      </c>
      <c r="J16" s="8">
        <v>47873</v>
      </c>
      <c r="K16" s="8">
        <v>13211</v>
      </c>
      <c r="L16" s="8">
        <v>27917</v>
      </c>
      <c r="M16" s="8">
        <v>9602</v>
      </c>
      <c r="N16" s="8">
        <v>50730</v>
      </c>
      <c r="O16" s="8">
        <v>12033</v>
      </c>
      <c r="P16" s="8">
        <v>14185</v>
      </c>
      <c r="Q16" s="8">
        <v>643</v>
      </c>
      <c r="R16" s="8">
        <v>26861</v>
      </c>
      <c r="S16" s="8">
        <v>13757</v>
      </c>
      <c r="T16" s="8">
        <v>1822</v>
      </c>
      <c r="U16" s="8">
        <v>6050</v>
      </c>
      <c r="V16" s="8">
        <v>21629</v>
      </c>
      <c r="W16" s="8">
        <v>147093</v>
      </c>
      <c r="X16" s="8">
        <v>273408</v>
      </c>
      <c r="Y16" s="8">
        <v>-126315</v>
      </c>
      <c r="Z16" s="2">
        <v>-46.2</v>
      </c>
      <c r="AA16" s="6">
        <v>271848</v>
      </c>
    </row>
    <row r="17" spans="1:27" ht="13.5">
      <c r="A17" s="23" t="s">
        <v>44</v>
      </c>
      <c r="B17" s="29"/>
      <c r="C17" s="6">
        <v>1161080</v>
      </c>
      <c r="D17" s="6">
        <v>0</v>
      </c>
      <c r="E17" s="7">
        <v>1171613</v>
      </c>
      <c r="F17" s="8">
        <v>1317764</v>
      </c>
      <c r="G17" s="8">
        <v>185447</v>
      </c>
      <c r="H17" s="8">
        <v>86861</v>
      </c>
      <c r="I17" s="8">
        <v>98942</v>
      </c>
      <c r="J17" s="8">
        <v>371250</v>
      </c>
      <c r="K17" s="8">
        <v>86738</v>
      </c>
      <c r="L17" s="8">
        <v>124765</v>
      </c>
      <c r="M17" s="8">
        <v>82384</v>
      </c>
      <c r="N17" s="8">
        <v>293887</v>
      </c>
      <c r="O17" s="8">
        <v>100571</v>
      </c>
      <c r="P17" s="8">
        <v>94198</v>
      </c>
      <c r="Q17" s="8">
        <v>101550</v>
      </c>
      <c r="R17" s="8">
        <v>296319</v>
      </c>
      <c r="S17" s="8">
        <v>85469</v>
      </c>
      <c r="T17" s="8">
        <v>99400</v>
      </c>
      <c r="U17" s="8">
        <v>104986</v>
      </c>
      <c r="V17" s="8">
        <v>289855</v>
      </c>
      <c r="W17" s="8">
        <v>1251311</v>
      </c>
      <c r="X17" s="8">
        <v>1171608</v>
      </c>
      <c r="Y17" s="8">
        <v>79703</v>
      </c>
      <c r="Z17" s="2">
        <v>6.8</v>
      </c>
      <c r="AA17" s="6">
        <v>1317764</v>
      </c>
    </row>
    <row r="18" spans="1:27" ht="13.5">
      <c r="A18" s="25" t="s">
        <v>45</v>
      </c>
      <c r="B18" s="24"/>
      <c r="C18" s="6">
        <v>666767</v>
      </c>
      <c r="D18" s="6">
        <v>0</v>
      </c>
      <c r="E18" s="7">
        <v>1272027</v>
      </c>
      <c r="F18" s="8">
        <v>1044573</v>
      </c>
      <c r="G18" s="8">
        <v>60594</v>
      </c>
      <c r="H18" s="8">
        <v>31948</v>
      </c>
      <c r="I18" s="8">
        <v>27429</v>
      </c>
      <c r="J18" s="8">
        <v>119971</v>
      </c>
      <c r="K18" s="8">
        <v>228024</v>
      </c>
      <c r="L18" s="8">
        <v>137253</v>
      </c>
      <c r="M18" s="8">
        <v>62791</v>
      </c>
      <c r="N18" s="8">
        <v>428068</v>
      </c>
      <c r="O18" s="8">
        <v>92740</v>
      </c>
      <c r="P18" s="8">
        <v>53707</v>
      </c>
      <c r="Q18" s="8">
        <v>166251</v>
      </c>
      <c r="R18" s="8">
        <v>312698</v>
      </c>
      <c r="S18" s="8">
        <v>90580</v>
      </c>
      <c r="T18" s="8">
        <v>54464</v>
      </c>
      <c r="U18" s="8">
        <v>185621</v>
      </c>
      <c r="V18" s="8">
        <v>330665</v>
      </c>
      <c r="W18" s="8">
        <v>1191402</v>
      </c>
      <c r="X18" s="8">
        <v>1272024</v>
      </c>
      <c r="Y18" s="8">
        <v>-80622</v>
      </c>
      <c r="Z18" s="2">
        <v>-6.34</v>
      </c>
      <c r="AA18" s="6">
        <v>1044573</v>
      </c>
    </row>
    <row r="19" spans="1:27" ht="13.5">
      <c r="A19" s="23" t="s">
        <v>46</v>
      </c>
      <c r="B19" s="29"/>
      <c r="C19" s="6">
        <v>66792496</v>
      </c>
      <c r="D19" s="6">
        <v>0</v>
      </c>
      <c r="E19" s="7">
        <v>40346000</v>
      </c>
      <c r="F19" s="8">
        <v>74143200</v>
      </c>
      <c r="G19" s="8">
        <v>13970000</v>
      </c>
      <c r="H19" s="8">
        <v>934000</v>
      </c>
      <c r="I19" s="8">
        <v>1600000</v>
      </c>
      <c r="J19" s="8">
        <v>16504000</v>
      </c>
      <c r="K19" s="8">
        <v>0</v>
      </c>
      <c r="L19" s="8">
        <v>11765000</v>
      </c>
      <c r="M19" s="8">
        <v>0</v>
      </c>
      <c r="N19" s="8">
        <v>11765000</v>
      </c>
      <c r="O19" s="8">
        <v>560</v>
      </c>
      <c r="P19" s="8">
        <v>0</v>
      </c>
      <c r="Q19" s="8">
        <v>0</v>
      </c>
      <c r="R19" s="8">
        <v>560</v>
      </c>
      <c r="S19" s="8">
        <v>0</v>
      </c>
      <c r="T19" s="8">
        <v>9560000</v>
      </c>
      <c r="U19" s="8">
        <v>47307</v>
      </c>
      <c r="V19" s="8">
        <v>9607307</v>
      </c>
      <c r="W19" s="8">
        <v>37876867</v>
      </c>
      <c r="X19" s="8">
        <v>40346000</v>
      </c>
      <c r="Y19" s="8">
        <v>-2469133</v>
      </c>
      <c r="Z19" s="2">
        <v>-6.12</v>
      </c>
      <c r="AA19" s="6">
        <v>74143200</v>
      </c>
    </row>
    <row r="20" spans="1:27" ht="13.5">
      <c r="A20" s="23" t="s">
        <v>47</v>
      </c>
      <c r="B20" s="29"/>
      <c r="C20" s="6">
        <v>3804136</v>
      </c>
      <c r="D20" s="6">
        <v>0</v>
      </c>
      <c r="E20" s="7">
        <v>6641655</v>
      </c>
      <c r="F20" s="26">
        <v>6117233</v>
      </c>
      <c r="G20" s="26">
        <v>62864</v>
      </c>
      <c r="H20" s="26">
        <v>86469</v>
      </c>
      <c r="I20" s="26">
        <v>40881</v>
      </c>
      <c r="J20" s="26">
        <v>190214</v>
      </c>
      <c r="K20" s="26">
        <v>106045</v>
      </c>
      <c r="L20" s="26">
        <v>43694</v>
      </c>
      <c r="M20" s="26">
        <v>35126</v>
      </c>
      <c r="N20" s="26">
        <v>184865</v>
      </c>
      <c r="O20" s="26">
        <v>37157</v>
      </c>
      <c r="P20" s="26">
        <v>67170</v>
      </c>
      <c r="Q20" s="26">
        <v>73980</v>
      </c>
      <c r="R20" s="26">
        <v>178307</v>
      </c>
      <c r="S20" s="26">
        <v>55122</v>
      </c>
      <c r="T20" s="26">
        <v>47989</v>
      </c>
      <c r="U20" s="26">
        <v>148919</v>
      </c>
      <c r="V20" s="26">
        <v>252030</v>
      </c>
      <c r="W20" s="26">
        <v>805416</v>
      </c>
      <c r="X20" s="26">
        <v>6641657</v>
      </c>
      <c r="Y20" s="26">
        <v>-5836241</v>
      </c>
      <c r="Z20" s="27">
        <v>-87.87</v>
      </c>
      <c r="AA20" s="28">
        <v>6117233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5500000</v>
      </c>
      <c r="F21" s="8">
        <v>1000000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5500000</v>
      </c>
      <c r="Y21" s="8">
        <v>-5500000</v>
      </c>
      <c r="Z21" s="2">
        <v>-100</v>
      </c>
      <c r="AA21" s="6">
        <v>1000000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210513712</v>
      </c>
      <c r="D22" s="33">
        <f>SUM(D5:D21)</f>
        <v>0</v>
      </c>
      <c r="E22" s="34">
        <f t="shared" si="0"/>
        <v>213551821</v>
      </c>
      <c r="F22" s="35">
        <f t="shared" si="0"/>
        <v>243285150</v>
      </c>
      <c r="G22" s="35">
        <f t="shared" si="0"/>
        <v>59449004</v>
      </c>
      <c r="H22" s="35">
        <f t="shared" si="0"/>
        <v>10510797</v>
      </c>
      <c r="I22" s="35">
        <f t="shared" si="0"/>
        <v>11842568</v>
      </c>
      <c r="J22" s="35">
        <f t="shared" si="0"/>
        <v>81802369</v>
      </c>
      <c r="K22" s="35">
        <f t="shared" si="0"/>
        <v>11121234</v>
      </c>
      <c r="L22" s="35">
        <f t="shared" si="0"/>
        <v>19186700</v>
      </c>
      <c r="M22" s="35">
        <f t="shared" si="0"/>
        <v>9853968</v>
      </c>
      <c r="N22" s="35">
        <f t="shared" si="0"/>
        <v>40161902</v>
      </c>
      <c r="O22" s="35">
        <f t="shared" si="0"/>
        <v>8035202</v>
      </c>
      <c r="P22" s="35">
        <f t="shared" si="0"/>
        <v>10017926</v>
      </c>
      <c r="Q22" s="35">
        <f t="shared" si="0"/>
        <v>9410814</v>
      </c>
      <c r="R22" s="35">
        <f t="shared" si="0"/>
        <v>27463942</v>
      </c>
      <c r="S22" s="35">
        <f t="shared" si="0"/>
        <v>10766757</v>
      </c>
      <c r="T22" s="35">
        <f t="shared" si="0"/>
        <v>19156071</v>
      </c>
      <c r="U22" s="35">
        <f t="shared" si="0"/>
        <v>10889682</v>
      </c>
      <c r="V22" s="35">
        <f t="shared" si="0"/>
        <v>40812510</v>
      </c>
      <c r="W22" s="35">
        <f t="shared" si="0"/>
        <v>190240723</v>
      </c>
      <c r="X22" s="35">
        <f t="shared" si="0"/>
        <v>213551819</v>
      </c>
      <c r="Y22" s="35">
        <f t="shared" si="0"/>
        <v>-23311096</v>
      </c>
      <c r="Z22" s="36">
        <f>+IF(X22&lt;&gt;0,+(Y22/X22)*100,0)</f>
        <v>-10.915896717320866</v>
      </c>
      <c r="AA22" s="33">
        <f>SUM(AA5:AA21)</f>
        <v>243285150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69081478</v>
      </c>
      <c r="D25" s="6">
        <v>0</v>
      </c>
      <c r="E25" s="7">
        <v>65563257</v>
      </c>
      <c r="F25" s="8">
        <v>64610119</v>
      </c>
      <c r="G25" s="8">
        <v>5786332</v>
      </c>
      <c r="H25" s="8">
        <v>5869487</v>
      </c>
      <c r="I25" s="8">
        <v>5995199</v>
      </c>
      <c r="J25" s="8">
        <v>17651018</v>
      </c>
      <c r="K25" s="8">
        <v>5218087</v>
      </c>
      <c r="L25" s="8">
        <v>5106499</v>
      </c>
      <c r="M25" s="8">
        <v>5222317</v>
      </c>
      <c r="N25" s="8">
        <v>15546903</v>
      </c>
      <c r="O25" s="8">
        <v>5280216</v>
      </c>
      <c r="P25" s="8">
        <v>5244255</v>
      </c>
      <c r="Q25" s="8">
        <v>4863422</v>
      </c>
      <c r="R25" s="8">
        <v>15387893</v>
      </c>
      <c r="S25" s="8">
        <v>4821728</v>
      </c>
      <c r="T25" s="8">
        <v>4951294</v>
      </c>
      <c r="U25" s="8">
        <v>4985846</v>
      </c>
      <c r="V25" s="8">
        <v>14758868</v>
      </c>
      <c r="W25" s="8">
        <v>63344682</v>
      </c>
      <c r="X25" s="8">
        <v>65563260</v>
      </c>
      <c r="Y25" s="8">
        <v>-2218578</v>
      </c>
      <c r="Z25" s="2">
        <v>-3.38</v>
      </c>
      <c r="AA25" s="6">
        <v>64610119</v>
      </c>
    </row>
    <row r="26" spans="1:27" ht="13.5">
      <c r="A26" s="25" t="s">
        <v>52</v>
      </c>
      <c r="B26" s="24"/>
      <c r="C26" s="6">
        <v>4445814</v>
      </c>
      <c r="D26" s="6">
        <v>0</v>
      </c>
      <c r="E26" s="7">
        <v>4926587</v>
      </c>
      <c r="F26" s="8">
        <v>4433734</v>
      </c>
      <c r="G26" s="8">
        <v>340053</v>
      </c>
      <c r="H26" s="8">
        <v>357783</v>
      </c>
      <c r="I26" s="8">
        <v>370362</v>
      </c>
      <c r="J26" s="8">
        <v>1068198</v>
      </c>
      <c r="K26" s="8">
        <v>370362</v>
      </c>
      <c r="L26" s="8">
        <v>374397</v>
      </c>
      <c r="M26" s="8">
        <v>374397</v>
      </c>
      <c r="N26" s="8">
        <v>1119156</v>
      </c>
      <c r="O26" s="8">
        <v>374397</v>
      </c>
      <c r="P26" s="8">
        <v>374019</v>
      </c>
      <c r="Q26" s="8">
        <v>371451</v>
      </c>
      <c r="R26" s="8">
        <v>1119867</v>
      </c>
      <c r="S26" s="8">
        <v>374397</v>
      </c>
      <c r="T26" s="8">
        <v>374397</v>
      </c>
      <c r="U26" s="8">
        <v>374397</v>
      </c>
      <c r="V26" s="8">
        <v>1123191</v>
      </c>
      <c r="W26" s="8">
        <v>4430412</v>
      </c>
      <c r="X26" s="8">
        <v>4926588</v>
      </c>
      <c r="Y26" s="8">
        <v>-496176</v>
      </c>
      <c r="Z26" s="2">
        <v>-10.07</v>
      </c>
      <c r="AA26" s="6">
        <v>4433734</v>
      </c>
    </row>
    <row r="27" spans="1:27" ht="13.5">
      <c r="A27" s="25" t="s">
        <v>53</v>
      </c>
      <c r="B27" s="24"/>
      <c r="C27" s="6">
        <v>24480459</v>
      </c>
      <c r="D27" s="6">
        <v>0</v>
      </c>
      <c r="E27" s="7">
        <v>3764020</v>
      </c>
      <c r="F27" s="8">
        <v>3764020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3764020</v>
      </c>
      <c r="Y27" s="8">
        <v>-3764020</v>
      </c>
      <c r="Z27" s="2">
        <v>-100</v>
      </c>
      <c r="AA27" s="6">
        <v>3764020</v>
      </c>
    </row>
    <row r="28" spans="1:27" ht="13.5">
      <c r="A28" s="25" t="s">
        <v>54</v>
      </c>
      <c r="B28" s="24"/>
      <c r="C28" s="6">
        <v>38382377</v>
      </c>
      <c r="D28" s="6">
        <v>0</v>
      </c>
      <c r="E28" s="7">
        <v>5419667</v>
      </c>
      <c r="F28" s="8">
        <v>8604274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5419667</v>
      </c>
      <c r="Y28" s="8">
        <v>-5419667</v>
      </c>
      <c r="Z28" s="2">
        <v>-100</v>
      </c>
      <c r="AA28" s="6">
        <v>8604274</v>
      </c>
    </row>
    <row r="29" spans="1:27" ht="13.5">
      <c r="A29" s="25" t="s">
        <v>55</v>
      </c>
      <c r="B29" s="24"/>
      <c r="C29" s="6">
        <v>500972</v>
      </c>
      <c r="D29" s="6">
        <v>0</v>
      </c>
      <c r="E29" s="7">
        <v>1731550</v>
      </c>
      <c r="F29" s="8">
        <v>167718</v>
      </c>
      <c r="G29" s="8">
        <v>39492</v>
      </c>
      <c r="H29" s="8">
        <v>6005</v>
      </c>
      <c r="I29" s="8">
        <v>59268</v>
      </c>
      <c r="J29" s="8">
        <v>104765</v>
      </c>
      <c r="K29" s="8">
        <v>5485</v>
      </c>
      <c r="L29" s="8">
        <v>5147</v>
      </c>
      <c r="M29" s="8">
        <v>0</v>
      </c>
      <c r="N29" s="8">
        <v>10632</v>
      </c>
      <c r="O29" s="8">
        <v>0</v>
      </c>
      <c r="P29" s="8">
        <v>-39492</v>
      </c>
      <c r="Q29" s="8">
        <v>44550</v>
      </c>
      <c r="R29" s="8">
        <v>5058</v>
      </c>
      <c r="S29" s="8">
        <v>4334</v>
      </c>
      <c r="T29" s="8">
        <v>4265</v>
      </c>
      <c r="U29" s="8">
        <v>87580</v>
      </c>
      <c r="V29" s="8">
        <v>96179</v>
      </c>
      <c r="W29" s="8">
        <v>216634</v>
      </c>
      <c r="X29" s="8">
        <v>1731554</v>
      </c>
      <c r="Y29" s="8">
        <v>-1514920</v>
      </c>
      <c r="Z29" s="2">
        <v>-87.49</v>
      </c>
      <c r="AA29" s="6">
        <v>167718</v>
      </c>
    </row>
    <row r="30" spans="1:27" ht="13.5">
      <c r="A30" s="25" t="s">
        <v>56</v>
      </c>
      <c r="B30" s="24"/>
      <c r="C30" s="6">
        <v>81412147</v>
      </c>
      <c r="D30" s="6">
        <v>0</v>
      </c>
      <c r="E30" s="7">
        <v>84833078</v>
      </c>
      <c r="F30" s="8">
        <v>84833078</v>
      </c>
      <c r="G30" s="8">
        <v>8368137</v>
      </c>
      <c r="H30" s="8">
        <v>6655197</v>
      </c>
      <c r="I30" s="8">
        <v>5835615</v>
      </c>
      <c r="J30" s="8">
        <v>20858949</v>
      </c>
      <c r="K30" s="8">
        <v>7808404</v>
      </c>
      <c r="L30" s="8">
        <v>8677453</v>
      </c>
      <c r="M30" s="8">
        <v>5958163</v>
      </c>
      <c r="N30" s="8">
        <v>22444020</v>
      </c>
      <c r="O30" s="8">
        <v>3758671</v>
      </c>
      <c r="P30" s="8">
        <v>5778445</v>
      </c>
      <c r="Q30" s="8">
        <v>6164763</v>
      </c>
      <c r="R30" s="8">
        <v>15701879</v>
      </c>
      <c r="S30" s="8">
        <v>3779185</v>
      </c>
      <c r="T30" s="8">
        <v>4803266</v>
      </c>
      <c r="U30" s="8">
        <v>4433369</v>
      </c>
      <c r="V30" s="8">
        <v>13015820</v>
      </c>
      <c r="W30" s="8">
        <v>72020668</v>
      </c>
      <c r="X30" s="8">
        <v>84833076</v>
      </c>
      <c r="Y30" s="8">
        <v>-12812408</v>
      </c>
      <c r="Z30" s="2">
        <v>-15.1</v>
      </c>
      <c r="AA30" s="6">
        <v>84833078</v>
      </c>
    </row>
    <row r="31" spans="1:27" ht="13.5">
      <c r="A31" s="25" t="s">
        <v>57</v>
      </c>
      <c r="B31" s="24"/>
      <c r="C31" s="6">
        <v>7095317</v>
      </c>
      <c r="D31" s="6">
        <v>0</v>
      </c>
      <c r="E31" s="7">
        <v>8938205</v>
      </c>
      <c r="F31" s="8">
        <v>8927813</v>
      </c>
      <c r="G31" s="8">
        <v>406486</v>
      </c>
      <c r="H31" s="8">
        <v>687760</v>
      </c>
      <c r="I31" s="8">
        <v>495374</v>
      </c>
      <c r="J31" s="8">
        <v>1589620</v>
      </c>
      <c r="K31" s="8">
        <v>707144</v>
      </c>
      <c r="L31" s="8">
        <v>894065</v>
      </c>
      <c r="M31" s="8">
        <v>322813</v>
      </c>
      <c r="N31" s="8">
        <v>1924022</v>
      </c>
      <c r="O31" s="8">
        <v>157423</v>
      </c>
      <c r="P31" s="8">
        <v>446116</v>
      </c>
      <c r="Q31" s="8">
        <v>398518</v>
      </c>
      <c r="R31" s="8">
        <v>1002057</v>
      </c>
      <c r="S31" s="8">
        <v>97519</v>
      </c>
      <c r="T31" s="8">
        <v>388325</v>
      </c>
      <c r="U31" s="8">
        <v>592337</v>
      </c>
      <c r="V31" s="8">
        <v>1078181</v>
      </c>
      <c r="W31" s="8">
        <v>5593880</v>
      </c>
      <c r="X31" s="8">
        <v>8938200</v>
      </c>
      <c r="Y31" s="8">
        <v>-3344320</v>
      </c>
      <c r="Z31" s="2">
        <v>-37.42</v>
      </c>
      <c r="AA31" s="6">
        <v>8927813</v>
      </c>
    </row>
    <row r="32" spans="1:27" ht="13.5">
      <c r="A32" s="25" t="s">
        <v>58</v>
      </c>
      <c r="B32" s="24"/>
      <c r="C32" s="6">
        <v>1663082</v>
      </c>
      <c r="D32" s="6">
        <v>0</v>
      </c>
      <c r="E32" s="7">
        <v>994365</v>
      </c>
      <c r="F32" s="8">
        <v>1568462</v>
      </c>
      <c r="G32" s="8">
        <v>38756</v>
      </c>
      <c r="H32" s="8">
        <v>38756</v>
      </c>
      <c r="I32" s="8">
        <v>155022</v>
      </c>
      <c r="J32" s="8">
        <v>232534</v>
      </c>
      <c r="K32" s="8">
        <v>736755</v>
      </c>
      <c r="L32" s="8">
        <v>3455</v>
      </c>
      <c r="M32" s="8">
        <v>0</v>
      </c>
      <c r="N32" s="8">
        <v>740210</v>
      </c>
      <c r="O32" s="8">
        <v>17865</v>
      </c>
      <c r="P32" s="8">
        <v>33241</v>
      </c>
      <c r="Q32" s="8">
        <v>15250</v>
      </c>
      <c r="R32" s="8">
        <v>66356</v>
      </c>
      <c r="S32" s="8">
        <v>69631</v>
      </c>
      <c r="T32" s="8">
        <v>15250</v>
      </c>
      <c r="U32" s="8">
        <v>1634113</v>
      </c>
      <c r="V32" s="8">
        <v>1718994</v>
      </c>
      <c r="W32" s="8">
        <v>2758094</v>
      </c>
      <c r="X32" s="8">
        <v>994368</v>
      </c>
      <c r="Y32" s="8">
        <v>1763726</v>
      </c>
      <c r="Z32" s="2">
        <v>177.37</v>
      </c>
      <c r="AA32" s="6">
        <v>1568462</v>
      </c>
    </row>
    <row r="33" spans="1:27" ht="13.5">
      <c r="A33" s="25" t="s">
        <v>59</v>
      </c>
      <c r="B33" s="24"/>
      <c r="C33" s="6">
        <v>7796130</v>
      </c>
      <c r="D33" s="6">
        <v>0</v>
      </c>
      <c r="E33" s="7">
        <v>0</v>
      </c>
      <c r="F33" s="8">
        <v>4122641</v>
      </c>
      <c r="G33" s="8">
        <v>0</v>
      </c>
      <c r="H33" s="8">
        <v>57690</v>
      </c>
      <c r="I33" s="8">
        <v>58680</v>
      </c>
      <c r="J33" s="8">
        <v>116370</v>
      </c>
      <c r="K33" s="8">
        <v>59310</v>
      </c>
      <c r="L33" s="8">
        <v>122760</v>
      </c>
      <c r="M33" s="8">
        <v>60705</v>
      </c>
      <c r="N33" s="8">
        <v>242775</v>
      </c>
      <c r="O33" s="8">
        <v>0</v>
      </c>
      <c r="P33" s="8">
        <v>60885</v>
      </c>
      <c r="Q33" s="8">
        <v>62370</v>
      </c>
      <c r="R33" s="8">
        <v>123255</v>
      </c>
      <c r="S33" s="8">
        <v>63225</v>
      </c>
      <c r="T33" s="8">
        <v>46436</v>
      </c>
      <c r="U33" s="8">
        <v>83475</v>
      </c>
      <c r="V33" s="8">
        <v>193136</v>
      </c>
      <c r="W33" s="8">
        <v>675536</v>
      </c>
      <c r="X33" s="8"/>
      <c r="Y33" s="8">
        <v>675536</v>
      </c>
      <c r="Z33" s="2">
        <v>0</v>
      </c>
      <c r="AA33" s="6">
        <v>4122641</v>
      </c>
    </row>
    <row r="34" spans="1:27" ht="13.5">
      <c r="A34" s="25" t="s">
        <v>60</v>
      </c>
      <c r="B34" s="24"/>
      <c r="C34" s="6">
        <v>55915697</v>
      </c>
      <c r="D34" s="6">
        <v>0</v>
      </c>
      <c r="E34" s="7">
        <v>33624234</v>
      </c>
      <c r="F34" s="8">
        <v>62128494</v>
      </c>
      <c r="G34" s="8">
        <v>4463155</v>
      </c>
      <c r="H34" s="8">
        <v>4711159</v>
      </c>
      <c r="I34" s="8">
        <v>2450073</v>
      </c>
      <c r="J34" s="8">
        <v>11624387</v>
      </c>
      <c r="K34" s="8">
        <v>4340488</v>
      </c>
      <c r="L34" s="8">
        <v>6877532</v>
      </c>
      <c r="M34" s="8">
        <v>2251104</v>
      </c>
      <c r="N34" s="8">
        <v>13469124</v>
      </c>
      <c r="O34" s="8">
        <v>5990334</v>
      </c>
      <c r="P34" s="8">
        <v>5364514</v>
      </c>
      <c r="Q34" s="8">
        <v>6803350</v>
      </c>
      <c r="R34" s="8">
        <v>18158198</v>
      </c>
      <c r="S34" s="8">
        <v>4786312</v>
      </c>
      <c r="T34" s="8">
        <v>3370348</v>
      </c>
      <c r="U34" s="8">
        <v>5517537</v>
      </c>
      <c r="V34" s="8">
        <v>13674197</v>
      </c>
      <c r="W34" s="8">
        <v>56925906</v>
      </c>
      <c r="X34" s="8">
        <v>36729199</v>
      </c>
      <c r="Y34" s="8">
        <v>20196707</v>
      </c>
      <c r="Z34" s="2">
        <v>54.99</v>
      </c>
      <c r="AA34" s="6">
        <v>62128494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290773473</v>
      </c>
      <c r="D36" s="33">
        <f>SUM(D25:D35)</f>
        <v>0</v>
      </c>
      <c r="E36" s="34">
        <f t="shared" si="1"/>
        <v>209794963</v>
      </c>
      <c r="F36" s="35">
        <f t="shared" si="1"/>
        <v>243160353</v>
      </c>
      <c r="G36" s="35">
        <f t="shared" si="1"/>
        <v>19442411</v>
      </c>
      <c r="H36" s="35">
        <f t="shared" si="1"/>
        <v>18383837</v>
      </c>
      <c r="I36" s="35">
        <f t="shared" si="1"/>
        <v>15419593</v>
      </c>
      <c r="J36" s="35">
        <f t="shared" si="1"/>
        <v>53245841</v>
      </c>
      <c r="K36" s="35">
        <f t="shared" si="1"/>
        <v>19246035</v>
      </c>
      <c r="L36" s="35">
        <f t="shared" si="1"/>
        <v>22061308</v>
      </c>
      <c r="M36" s="35">
        <f t="shared" si="1"/>
        <v>14189499</v>
      </c>
      <c r="N36" s="35">
        <f t="shared" si="1"/>
        <v>55496842</v>
      </c>
      <c r="O36" s="35">
        <f t="shared" si="1"/>
        <v>15578906</v>
      </c>
      <c r="P36" s="35">
        <f t="shared" si="1"/>
        <v>17261983</v>
      </c>
      <c r="Q36" s="35">
        <f t="shared" si="1"/>
        <v>18723674</v>
      </c>
      <c r="R36" s="35">
        <f t="shared" si="1"/>
        <v>51564563</v>
      </c>
      <c r="S36" s="35">
        <f t="shared" si="1"/>
        <v>13996331</v>
      </c>
      <c r="T36" s="35">
        <f t="shared" si="1"/>
        <v>13953581</v>
      </c>
      <c r="U36" s="35">
        <f t="shared" si="1"/>
        <v>17708654</v>
      </c>
      <c r="V36" s="35">
        <f t="shared" si="1"/>
        <v>45658566</v>
      </c>
      <c r="W36" s="35">
        <f t="shared" si="1"/>
        <v>205965812</v>
      </c>
      <c r="X36" s="35">
        <f t="shared" si="1"/>
        <v>212899932</v>
      </c>
      <c r="Y36" s="35">
        <f t="shared" si="1"/>
        <v>-6934120</v>
      </c>
      <c r="Z36" s="36">
        <f>+IF(X36&lt;&gt;0,+(Y36/X36)*100,0)</f>
        <v>-3.2569855400423524</v>
      </c>
      <c r="AA36" s="33">
        <f>SUM(AA25:AA35)</f>
        <v>243160353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-80259761</v>
      </c>
      <c r="D38" s="46">
        <f>+D22-D36</f>
        <v>0</v>
      </c>
      <c r="E38" s="47">
        <f t="shared" si="2"/>
        <v>3756858</v>
      </c>
      <c r="F38" s="48">
        <f t="shared" si="2"/>
        <v>124797</v>
      </c>
      <c r="G38" s="48">
        <f t="shared" si="2"/>
        <v>40006593</v>
      </c>
      <c r="H38" s="48">
        <f t="shared" si="2"/>
        <v>-7873040</v>
      </c>
      <c r="I38" s="48">
        <f t="shared" si="2"/>
        <v>-3577025</v>
      </c>
      <c r="J38" s="48">
        <f t="shared" si="2"/>
        <v>28556528</v>
      </c>
      <c r="K38" s="48">
        <f t="shared" si="2"/>
        <v>-8124801</v>
      </c>
      <c r="L38" s="48">
        <f t="shared" si="2"/>
        <v>-2874608</v>
      </c>
      <c r="M38" s="48">
        <f t="shared" si="2"/>
        <v>-4335531</v>
      </c>
      <c r="N38" s="48">
        <f t="shared" si="2"/>
        <v>-15334940</v>
      </c>
      <c r="O38" s="48">
        <f t="shared" si="2"/>
        <v>-7543704</v>
      </c>
      <c r="P38" s="48">
        <f t="shared" si="2"/>
        <v>-7244057</v>
      </c>
      <c r="Q38" s="48">
        <f t="shared" si="2"/>
        <v>-9312860</v>
      </c>
      <c r="R38" s="48">
        <f t="shared" si="2"/>
        <v>-24100621</v>
      </c>
      <c r="S38" s="48">
        <f t="shared" si="2"/>
        <v>-3229574</v>
      </c>
      <c r="T38" s="48">
        <f t="shared" si="2"/>
        <v>5202490</v>
      </c>
      <c r="U38" s="48">
        <f t="shared" si="2"/>
        <v>-6818972</v>
      </c>
      <c r="V38" s="48">
        <f t="shared" si="2"/>
        <v>-4846056</v>
      </c>
      <c r="W38" s="48">
        <f t="shared" si="2"/>
        <v>-15725089</v>
      </c>
      <c r="X38" s="48">
        <f>IF(F22=F36,0,X22-X36)</f>
        <v>651887</v>
      </c>
      <c r="Y38" s="48">
        <f t="shared" si="2"/>
        <v>-16376976</v>
      </c>
      <c r="Z38" s="49">
        <f>+IF(X38&lt;&gt;0,+(Y38/X38)*100,0)</f>
        <v>-2512.2415387943006</v>
      </c>
      <c r="AA38" s="46">
        <f>+AA22-AA36</f>
        <v>124797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16979000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16979001</v>
      </c>
      <c r="Y39" s="8">
        <v>-16979001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-80259761</v>
      </c>
      <c r="D42" s="55">
        <f>SUM(D38:D41)</f>
        <v>0</v>
      </c>
      <c r="E42" s="56">
        <f t="shared" si="3"/>
        <v>20735858</v>
      </c>
      <c r="F42" s="57">
        <f t="shared" si="3"/>
        <v>124797</v>
      </c>
      <c r="G42" s="57">
        <f t="shared" si="3"/>
        <v>40006593</v>
      </c>
      <c r="H42" s="57">
        <f t="shared" si="3"/>
        <v>-7873040</v>
      </c>
      <c r="I42" s="57">
        <f t="shared" si="3"/>
        <v>-3577025</v>
      </c>
      <c r="J42" s="57">
        <f t="shared" si="3"/>
        <v>28556528</v>
      </c>
      <c r="K42" s="57">
        <f t="shared" si="3"/>
        <v>-8124801</v>
      </c>
      <c r="L42" s="57">
        <f t="shared" si="3"/>
        <v>-2874608</v>
      </c>
      <c r="M42" s="57">
        <f t="shared" si="3"/>
        <v>-4335531</v>
      </c>
      <c r="N42" s="57">
        <f t="shared" si="3"/>
        <v>-15334940</v>
      </c>
      <c r="O42" s="57">
        <f t="shared" si="3"/>
        <v>-7543704</v>
      </c>
      <c r="P42" s="57">
        <f t="shared" si="3"/>
        <v>-7244057</v>
      </c>
      <c r="Q42" s="57">
        <f t="shared" si="3"/>
        <v>-9312860</v>
      </c>
      <c r="R42" s="57">
        <f t="shared" si="3"/>
        <v>-24100621</v>
      </c>
      <c r="S42" s="57">
        <f t="shared" si="3"/>
        <v>-3229574</v>
      </c>
      <c r="T42" s="57">
        <f t="shared" si="3"/>
        <v>5202490</v>
      </c>
      <c r="U42" s="57">
        <f t="shared" si="3"/>
        <v>-6818972</v>
      </c>
      <c r="V42" s="57">
        <f t="shared" si="3"/>
        <v>-4846056</v>
      </c>
      <c r="W42" s="57">
        <f t="shared" si="3"/>
        <v>-15725089</v>
      </c>
      <c r="X42" s="57">
        <f t="shared" si="3"/>
        <v>17630888</v>
      </c>
      <c r="Y42" s="57">
        <f t="shared" si="3"/>
        <v>-33355977</v>
      </c>
      <c r="Z42" s="58">
        <f>+IF(X42&lt;&gt;0,+(Y42/X42)*100,0)</f>
        <v>-189.19056714556862</v>
      </c>
      <c r="AA42" s="55">
        <f>SUM(AA38:AA41)</f>
        <v>124797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-80259761</v>
      </c>
      <c r="D44" s="63">
        <f>+D42-D43</f>
        <v>0</v>
      </c>
      <c r="E44" s="64">
        <f t="shared" si="4"/>
        <v>20735858</v>
      </c>
      <c r="F44" s="65">
        <f t="shared" si="4"/>
        <v>124797</v>
      </c>
      <c r="G44" s="65">
        <f t="shared" si="4"/>
        <v>40006593</v>
      </c>
      <c r="H44" s="65">
        <f t="shared" si="4"/>
        <v>-7873040</v>
      </c>
      <c r="I44" s="65">
        <f t="shared" si="4"/>
        <v>-3577025</v>
      </c>
      <c r="J44" s="65">
        <f t="shared" si="4"/>
        <v>28556528</v>
      </c>
      <c r="K44" s="65">
        <f t="shared" si="4"/>
        <v>-8124801</v>
      </c>
      <c r="L44" s="65">
        <f t="shared" si="4"/>
        <v>-2874608</v>
      </c>
      <c r="M44" s="65">
        <f t="shared" si="4"/>
        <v>-4335531</v>
      </c>
      <c r="N44" s="65">
        <f t="shared" si="4"/>
        <v>-15334940</v>
      </c>
      <c r="O44" s="65">
        <f t="shared" si="4"/>
        <v>-7543704</v>
      </c>
      <c r="P44" s="65">
        <f t="shared" si="4"/>
        <v>-7244057</v>
      </c>
      <c r="Q44" s="65">
        <f t="shared" si="4"/>
        <v>-9312860</v>
      </c>
      <c r="R44" s="65">
        <f t="shared" si="4"/>
        <v>-24100621</v>
      </c>
      <c r="S44" s="65">
        <f t="shared" si="4"/>
        <v>-3229574</v>
      </c>
      <c r="T44" s="65">
        <f t="shared" si="4"/>
        <v>5202490</v>
      </c>
      <c r="U44" s="65">
        <f t="shared" si="4"/>
        <v>-6818972</v>
      </c>
      <c r="V44" s="65">
        <f t="shared" si="4"/>
        <v>-4846056</v>
      </c>
      <c r="W44" s="65">
        <f t="shared" si="4"/>
        <v>-15725089</v>
      </c>
      <c r="X44" s="65">
        <f t="shared" si="4"/>
        <v>17630888</v>
      </c>
      <c r="Y44" s="65">
        <f t="shared" si="4"/>
        <v>-33355977</v>
      </c>
      <c r="Z44" s="66">
        <f>+IF(X44&lt;&gt;0,+(Y44/X44)*100,0)</f>
        <v>-189.19056714556862</v>
      </c>
      <c r="AA44" s="63">
        <f>+AA42-AA43</f>
        <v>124797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-80259761</v>
      </c>
      <c r="D46" s="55">
        <f>SUM(D44:D45)</f>
        <v>0</v>
      </c>
      <c r="E46" s="56">
        <f t="shared" si="5"/>
        <v>20735858</v>
      </c>
      <c r="F46" s="57">
        <f t="shared" si="5"/>
        <v>124797</v>
      </c>
      <c r="G46" s="57">
        <f t="shared" si="5"/>
        <v>40006593</v>
      </c>
      <c r="H46" s="57">
        <f t="shared" si="5"/>
        <v>-7873040</v>
      </c>
      <c r="I46" s="57">
        <f t="shared" si="5"/>
        <v>-3577025</v>
      </c>
      <c r="J46" s="57">
        <f t="shared" si="5"/>
        <v>28556528</v>
      </c>
      <c r="K46" s="57">
        <f t="shared" si="5"/>
        <v>-8124801</v>
      </c>
      <c r="L46" s="57">
        <f t="shared" si="5"/>
        <v>-2874608</v>
      </c>
      <c r="M46" s="57">
        <f t="shared" si="5"/>
        <v>-4335531</v>
      </c>
      <c r="N46" s="57">
        <f t="shared" si="5"/>
        <v>-15334940</v>
      </c>
      <c r="O46" s="57">
        <f t="shared" si="5"/>
        <v>-7543704</v>
      </c>
      <c r="P46" s="57">
        <f t="shared" si="5"/>
        <v>-7244057</v>
      </c>
      <c r="Q46" s="57">
        <f t="shared" si="5"/>
        <v>-9312860</v>
      </c>
      <c r="R46" s="57">
        <f t="shared" si="5"/>
        <v>-24100621</v>
      </c>
      <c r="S46" s="57">
        <f t="shared" si="5"/>
        <v>-3229574</v>
      </c>
      <c r="T46" s="57">
        <f t="shared" si="5"/>
        <v>5202490</v>
      </c>
      <c r="U46" s="57">
        <f t="shared" si="5"/>
        <v>-6818972</v>
      </c>
      <c r="V46" s="57">
        <f t="shared" si="5"/>
        <v>-4846056</v>
      </c>
      <c r="W46" s="57">
        <f t="shared" si="5"/>
        <v>-15725089</v>
      </c>
      <c r="X46" s="57">
        <f t="shared" si="5"/>
        <v>17630888</v>
      </c>
      <c r="Y46" s="57">
        <f t="shared" si="5"/>
        <v>-33355977</v>
      </c>
      <c r="Z46" s="58">
        <f>+IF(X46&lt;&gt;0,+(Y46/X46)*100,0)</f>
        <v>-189.19056714556862</v>
      </c>
      <c r="AA46" s="55">
        <f>SUM(AA44:AA45)</f>
        <v>124797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-80259761</v>
      </c>
      <c r="D48" s="71">
        <f>SUM(D46:D47)</f>
        <v>0</v>
      </c>
      <c r="E48" s="72">
        <f t="shared" si="6"/>
        <v>20735858</v>
      </c>
      <c r="F48" s="73">
        <f t="shared" si="6"/>
        <v>124797</v>
      </c>
      <c r="G48" s="73">
        <f t="shared" si="6"/>
        <v>40006593</v>
      </c>
      <c r="H48" s="74">
        <f t="shared" si="6"/>
        <v>-7873040</v>
      </c>
      <c r="I48" s="74">
        <f t="shared" si="6"/>
        <v>-3577025</v>
      </c>
      <c r="J48" s="74">
        <f t="shared" si="6"/>
        <v>28556528</v>
      </c>
      <c r="K48" s="74">
        <f t="shared" si="6"/>
        <v>-8124801</v>
      </c>
      <c r="L48" s="74">
        <f t="shared" si="6"/>
        <v>-2874608</v>
      </c>
      <c r="M48" s="73">
        <f t="shared" si="6"/>
        <v>-4335531</v>
      </c>
      <c r="N48" s="73">
        <f t="shared" si="6"/>
        <v>-15334940</v>
      </c>
      <c r="O48" s="74">
        <f t="shared" si="6"/>
        <v>-7543704</v>
      </c>
      <c r="P48" s="74">
        <f t="shared" si="6"/>
        <v>-7244057</v>
      </c>
      <c r="Q48" s="74">
        <f t="shared" si="6"/>
        <v>-9312860</v>
      </c>
      <c r="R48" s="74">
        <f t="shared" si="6"/>
        <v>-24100621</v>
      </c>
      <c r="S48" s="74">
        <f t="shared" si="6"/>
        <v>-3229574</v>
      </c>
      <c r="T48" s="73">
        <f t="shared" si="6"/>
        <v>5202490</v>
      </c>
      <c r="U48" s="73">
        <f t="shared" si="6"/>
        <v>-6818972</v>
      </c>
      <c r="V48" s="74">
        <f t="shared" si="6"/>
        <v>-4846056</v>
      </c>
      <c r="W48" s="74">
        <f t="shared" si="6"/>
        <v>-15725089</v>
      </c>
      <c r="X48" s="74">
        <f t="shared" si="6"/>
        <v>17630888</v>
      </c>
      <c r="Y48" s="74">
        <f t="shared" si="6"/>
        <v>-33355977</v>
      </c>
      <c r="Z48" s="75">
        <f>+IF(X48&lt;&gt;0,+(Y48/X48)*100,0)</f>
        <v>-189.19056714556862</v>
      </c>
      <c r="AA48" s="76">
        <f>SUM(AA46:AA47)</f>
        <v>124797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585122</v>
      </c>
      <c r="D12" s="6">
        <v>0</v>
      </c>
      <c r="E12" s="7">
        <v>747000</v>
      </c>
      <c r="F12" s="8">
        <v>747000</v>
      </c>
      <c r="G12" s="8">
        <v>53716</v>
      </c>
      <c r="H12" s="8">
        <v>53943</v>
      </c>
      <c r="I12" s="8">
        <v>54022</v>
      </c>
      <c r="J12" s="8">
        <v>161681</v>
      </c>
      <c r="K12" s="8">
        <v>0</v>
      </c>
      <c r="L12" s="8">
        <v>107631</v>
      </c>
      <c r="M12" s="8">
        <v>53545</v>
      </c>
      <c r="N12" s="8">
        <v>161176</v>
      </c>
      <c r="O12" s="8">
        <v>53545</v>
      </c>
      <c r="P12" s="8">
        <v>49178</v>
      </c>
      <c r="Q12" s="8">
        <v>49178</v>
      </c>
      <c r="R12" s="8">
        <v>151901</v>
      </c>
      <c r="S12" s="8">
        <v>51243</v>
      </c>
      <c r="T12" s="8">
        <v>0</v>
      </c>
      <c r="U12" s="8">
        <v>52248</v>
      </c>
      <c r="V12" s="8">
        <v>103491</v>
      </c>
      <c r="W12" s="8">
        <v>578249</v>
      </c>
      <c r="X12" s="8">
        <v>747000</v>
      </c>
      <c r="Y12" s="8">
        <v>-168751</v>
      </c>
      <c r="Z12" s="2">
        <v>-22.59</v>
      </c>
      <c r="AA12" s="6">
        <v>747000</v>
      </c>
    </row>
    <row r="13" spans="1:27" ht="13.5">
      <c r="A13" s="23" t="s">
        <v>40</v>
      </c>
      <c r="B13" s="29"/>
      <c r="C13" s="6">
        <v>2805106</v>
      </c>
      <c r="D13" s="6">
        <v>0</v>
      </c>
      <c r="E13" s="7">
        <v>1950000</v>
      </c>
      <c r="F13" s="8">
        <v>1950000</v>
      </c>
      <c r="G13" s="8">
        <v>39583</v>
      </c>
      <c r="H13" s="8">
        <v>67405</v>
      </c>
      <c r="I13" s="8">
        <v>62179</v>
      </c>
      <c r="J13" s="8">
        <v>169167</v>
      </c>
      <c r="K13" s="8">
        <v>57493</v>
      </c>
      <c r="L13" s="8">
        <v>72343</v>
      </c>
      <c r="M13" s="8">
        <v>52499</v>
      </c>
      <c r="N13" s="8">
        <v>182335</v>
      </c>
      <c r="O13" s="8">
        <v>107726</v>
      </c>
      <c r="P13" s="8">
        <v>58633</v>
      </c>
      <c r="Q13" s="8">
        <v>56680</v>
      </c>
      <c r="R13" s="8">
        <v>223039</v>
      </c>
      <c r="S13" s="8">
        <v>61401</v>
      </c>
      <c r="T13" s="8">
        <v>0</v>
      </c>
      <c r="U13" s="8">
        <v>76904</v>
      </c>
      <c r="V13" s="8">
        <v>138305</v>
      </c>
      <c r="W13" s="8">
        <v>712846</v>
      </c>
      <c r="X13" s="8">
        <v>2949996</v>
      </c>
      <c r="Y13" s="8">
        <v>-2237150</v>
      </c>
      <c r="Z13" s="2">
        <v>-75.84</v>
      </c>
      <c r="AA13" s="6">
        <v>1950000</v>
      </c>
    </row>
    <row r="14" spans="1:27" ht="13.5">
      <c r="A14" s="23" t="s">
        <v>41</v>
      </c>
      <c r="B14" s="29"/>
      <c r="C14" s="6">
        <v>59053</v>
      </c>
      <c r="D14" s="6">
        <v>0</v>
      </c>
      <c r="E14" s="7">
        <v>100000</v>
      </c>
      <c r="F14" s="8">
        <v>100000</v>
      </c>
      <c r="G14" s="8">
        <v>5263</v>
      </c>
      <c r="H14" s="8">
        <v>5471</v>
      </c>
      <c r="I14" s="8">
        <v>4633</v>
      </c>
      <c r="J14" s="8">
        <v>15367</v>
      </c>
      <c r="K14" s="8">
        <v>0</v>
      </c>
      <c r="L14" s="8">
        <v>9491</v>
      </c>
      <c r="M14" s="8">
        <v>4753</v>
      </c>
      <c r="N14" s="8">
        <v>14244</v>
      </c>
      <c r="O14" s="8">
        <v>4787</v>
      </c>
      <c r="P14" s="8">
        <v>4825</v>
      </c>
      <c r="Q14" s="8">
        <v>4854</v>
      </c>
      <c r="R14" s="8">
        <v>14466</v>
      </c>
      <c r="S14" s="8">
        <v>5014</v>
      </c>
      <c r="T14" s="8">
        <v>0</v>
      </c>
      <c r="U14" s="8">
        <v>4982</v>
      </c>
      <c r="V14" s="8">
        <v>9996</v>
      </c>
      <c r="W14" s="8">
        <v>54073</v>
      </c>
      <c r="X14" s="8">
        <v>99996</v>
      </c>
      <c r="Y14" s="8">
        <v>-45923</v>
      </c>
      <c r="Z14" s="2">
        <v>-45.92</v>
      </c>
      <c r="AA14" s="6">
        <v>100000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5000</v>
      </c>
      <c r="F16" s="8">
        <v>5000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300</v>
      </c>
      <c r="R16" s="8">
        <v>300</v>
      </c>
      <c r="S16" s="8">
        <v>0</v>
      </c>
      <c r="T16" s="8">
        <v>0</v>
      </c>
      <c r="U16" s="8">
        <v>0</v>
      </c>
      <c r="V16" s="8">
        <v>0</v>
      </c>
      <c r="W16" s="8">
        <v>300</v>
      </c>
      <c r="X16" s="8">
        <v>5004</v>
      </c>
      <c r="Y16" s="8">
        <v>-4704</v>
      </c>
      <c r="Z16" s="2">
        <v>-94</v>
      </c>
      <c r="AA16" s="6">
        <v>5000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844841</v>
      </c>
      <c r="D18" s="6">
        <v>0</v>
      </c>
      <c r="E18" s="7">
        <v>6372460</v>
      </c>
      <c r="F18" s="8">
        <v>7279258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7121052</v>
      </c>
      <c r="Y18" s="8">
        <v>-7121052</v>
      </c>
      <c r="Z18" s="2">
        <v>-100</v>
      </c>
      <c r="AA18" s="6">
        <v>7279258</v>
      </c>
    </row>
    <row r="19" spans="1:27" ht="13.5">
      <c r="A19" s="23" t="s">
        <v>46</v>
      </c>
      <c r="B19" s="29"/>
      <c r="C19" s="6">
        <v>39078920</v>
      </c>
      <c r="D19" s="6">
        <v>0</v>
      </c>
      <c r="E19" s="7">
        <v>80623511</v>
      </c>
      <c r="F19" s="8">
        <v>82705399</v>
      </c>
      <c r="G19" s="8">
        <v>14138999</v>
      </c>
      <c r="H19" s="8">
        <v>512369</v>
      </c>
      <c r="I19" s="8">
        <v>448625</v>
      </c>
      <c r="J19" s="8">
        <v>15099993</v>
      </c>
      <c r="K19" s="8">
        <v>861504</v>
      </c>
      <c r="L19" s="8">
        <v>1528599</v>
      </c>
      <c r="M19" s="8">
        <v>13750327</v>
      </c>
      <c r="N19" s="8">
        <v>16140430</v>
      </c>
      <c r="O19" s="8">
        <v>100088</v>
      </c>
      <c r="P19" s="8">
        <v>1507507</v>
      </c>
      <c r="Q19" s="8">
        <v>10989151</v>
      </c>
      <c r="R19" s="8">
        <v>12596746</v>
      </c>
      <c r="S19" s="8">
        <v>12555</v>
      </c>
      <c r="T19" s="8">
        <v>0</v>
      </c>
      <c r="U19" s="8">
        <v>3859179</v>
      </c>
      <c r="V19" s="8">
        <v>3871734</v>
      </c>
      <c r="W19" s="8">
        <v>47708903</v>
      </c>
      <c r="X19" s="8">
        <v>42672624</v>
      </c>
      <c r="Y19" s="8">
        <v>5036279</v>
      </c>
      <c r="Z19" s="2">
        <v>11.8</v>
      </c>
      <c r="AA19" s="6">
        <v>82705399</v>
      </c>
    </row>
    <row r="20" spans="1:27" ht="13.5">
      <c r="A20" s="23" t="s">
        <v>47</v>
      </c>
      <c r="B20" s="29"/>
      <c r="C20" s="6">
        <v>872954</v>
      </c>
      <c r="D20" s="6">
        <v>0</v>
      </c>
      <c r="E20" s="7">
        <v>485000</v>
      </c>
      <c r="F20" s="26">
        <v>485000</v>
      </c>
      <c r="G20" s="26">
        <v>626503</v>
      </c>
      <c r="H20" s="26">
        <v>213480</v>
      </c>
      <c r="I20" s="26">
        <v>9460</v>
      </c>
      <c r="J20" s="26">
        <v>849443</v>
      </c>
      <c r="K20" s="26">
        <v>4</v>
      </c>
      <c r="L20" s="26">
        <v>18919</v>
      </c>
      <c r="M20" s="26">
        <v>9460</v>
      </c>
      <c r="N20" s="26">
        <v>28383</v>
      </c>
      <c r="O20" s="26">
        <v>9460</v>
      </c>
      <c r="P20" s="26">
        <v>9460</v>
      </c>
      <c r="Q20" s="26">
        <v>9460</v>
      </c>
      <c r="R20" s="26">
        <v>28380</v>
      </c>
      <c r="S20" s="26">
        <v>9460</v>
      </c>
      <c r="T20" s="26">
        <v>0</v>
      </c>
      <c r="U20" s="26">
        <v>140231</v>
      </c>
      <c r="V20" s="26">
        <v>149691</v>
      </c>
      <c r="W20" s="26">
        <v>1055897</v>
      </c>
      <c r="X20" s="26">
        <v>485004</v>
      </c>
      <c r="Y20" s="26">
        <v>570893</v>
      </c>
      <c r="Z20" s="27">
        <v>117.71</v>
      </c>
      <c r="AA20" s="28">
        <v>485000</v>
      </c>
    </row>
    <row r="21" spans="1:27" ht="13.5">
      <c r="A21" s="23" t="s">
        <v>48</v>
      </c>
      <c r="B21" s="29"/>
      <c r="C21" s="6">
        <v>13665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44259661</v>
      </c>
      <c r="D22" s="33">
        <f>SUM(D5:D21)</f>
        <v>0</v>
      </c>
      <c r="E22" s="34">
        <f t="shared" si="0"/>
        <v>90282971</v>
      </c>
      <c r="F22" s="35">
        <f t="shared" si="0"/>
        <v>93271657</v>
      </c>
      <c r="G22" s="35">
        <f t="shared" si="0"/>
        <v>14864064</v>
      </c>
      <c r="H22" s="35">
        <f t="shared" si="0"/>
        <v>852668</v>
      </c>
      <c r="I22" s="35">
        <f t="shared" si="0"/>
        <v>578919</v>
      </c>
      <c r="J22" s="35">
        <f t="shared" si="0"/>
        <v>16295651</v>
      </c>
      <c r="K22" s="35">
        <f t="shared" si="0"/>
        <v>919001</v>
      </c>
      <c r="L22" s="35">
        <f t="shared" si="0"/>
        <v>1736983</v>
      </c>
      <c r="M22" s="35">
        <f t="shared" si="0"/>
        <v>13870584</v>
      </c>
      <c r="N22" s="35">
        <f t="shared" si="0"/>
        <v>16526568</v>
      </c>
      <c r="O22" s="35">
        <f t="shared" si="0"/>
        <v>275606</v>
      </c>
      <c r="P22" s="35">
        <f t="shared" si="0"/>
        <v>1629603</v>
      </c>
      <c r="Q22" s="35">
        <f t="shared" si="0"/>
        <v>11109623</v>
      </c>
      <c r="R22" s="35">
        <f t="shared" si="0"/>
        <v>13014832</v>
      </c>
      <c r="S22" s="35">
        <f t="shared" si="0"/>
        <v>139673</v>
      </c>
      <c r="T22" s="35">
        <f t="shared" si="0"/>
        <v>0</v>
      </c>
      <c r="U22" s="35">
        <f t="shared" si="0"/>
        <v>4133544</v>
      </c>
      <c r="V22" s="35">
        <f t="shared" si="0"/>
        <v>4273217</v>
      </c>
      <c r="W22" s="35">
        <f t="shared" si="0"/>
        <v>50110268</v>
      </c>
      <c r="X22" s="35">
        <f t="shared" si="0"/>
        <v>54080676</v>
      </c>
      <c r="Y22" s="35">
        <f t="shared" si="0"/>
        <v>-3970408</v>
      </c>
      <c r="Z22" s="36">
        <f>+IF(X22&lt;&gt;0,+(Y22/X22)*100,0)</f>
        <v>-7.341638998743286</v>
      </c>
      <c r="AA22" s="33">
        <f>SUM(AA5:AA21)</f>
        <v>93271657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25015832</v>
      </c>
      <c r="D25" s="6">
        <v>0</v>
      </c>
      <c r="E25" s="7">
        <v>34505777</v>
      </c>
      <c r="F25" s="8">
        <v>33645112</v>
      </c>
      <c r="G25" s="8">
        <v>3001131</v>
      </c>
      <c r="H25" s="8">
        <v>3039322</v>
      </c>
      <c r="I25" s="8">
        <v>3047913</v>
      </c>
      <c r="J25" s="8">
        <v>9088366</v>
      </c>
      <c r="K25" s="8">
        <v>2843366</v>
      </c>
      <c r="L25" s="8">
        <v>3984589</v>
      </c>
      <c r="M25" s="8">
        <v>2967261</v>
      </c>
      <c r="N25" s="8">
        <v>9795216</v>
      </c>
      <c r="O25" s="8">
        <v>2428239</v>
      </c>
      <c r="P25" s="8">
        <v>33613</v>
      </c>
      <c r="Q25" s="8">
        <v>2405674</v>
      </c>
      <c r="R25" s="8">
        <v>4867526</v>
      </c>
      <c r="S25" s="8">
        <v>2354827</v>
      </c>
      <c r="T25" s="8">
        <v>0</v>
      </c>
      <c r="U25" s="8">
        <v>4627835</v>
      </c>
      <c r="V25" s="8">
        <v>6982662</v>
      </c>
      <c r="W25" s="8">
        <v>30733770</v>
      </c>
      <c r="X25" s="8">
        <v>33133717</v>
      </c>
      <c r="Y25" s="8">
        <v>-2399947</v>
      </c>
      <c r="Z25" s="2">
        <v>-7.24</v>
      </c>
      <c r="AA25" s="6">
        <v>33645112</v>
      </c>
    </row>
    <row r="26" spans="1:27" ht="13.5">
      <c r="A26" s="25" t="s">
        <v>52</v>
      </c>
      <c r="B26" s="24"/>
      <c r="C26" s="6">
        <v>2422303</v>
      </c>
      <c r="D26" s="6">
        <v>0</v>
      </c>
      <c r="E26" s="7">
        <v>2616458</v>
      </c>
      <c r="F26" s="8">
        <v>2616458</v>
      </c>
      <c r="G26" s="8">
        <v>208384</v>
      </c>
      <c r="H26" s="8">
        <v>204513</v>
      </c>
      <c r="I26" s="8">
        <v>205370</v>
      </c>
      <c r="J26" s="8">
        <v>618267</v>
      </c>
      <c r="K26" s="8">
        <v>202799</v>
      </c>
      <c r="L26" s="8">
        <v>206227</v>
      </c>
      <c r="M26" s="8">
        <v>203346</v>
      </c>
      <c r="N26" s="8">
        <v>612372</v>
      </c>
      <c r="O26" s="8">
        <v>201632</v>
      </c>
      <c r="P26" s="8">
        <v>0</v>
      </c>
      <c r="Q26" s="8">
        <v>203346</v>
      </c>
      <c r="R26" s="8">
        <v>404978</v>
      </c>
      <c r="S26" s="8">
        <v>205060</v>
      </c>
      <c r="T26" s="8">
        <v>0</v>
      </c>
      <c r="U26" s="8">
        <v>482201</v>
      </c>
      <c r="V26" s="8">
        <v>687261</v>
      </c>
      <c r="W26" s="8">
        <v>2322878</v>
      </c>
      <c r="X26" s="8">
        <v>2616456</v>
      </c>
      <c r="Y26" s="8">
        <v>-293578</v>
      </c>
      <c r="Z26" s="2">
        <v>-11.22</v>
      </c>
      <c r="AA26" s="6">
        <v>2616458</v>
      </c>
    </row>
    <row r="27" spans="1:27" ht="13.5">
      <c r="A27" s="25" t="s">
        <v>53</v>
      </c>
      <c r="B27" s="24"/>
      <c r="C27" s="6">
        <v>349828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1879112</v>
      </c>
      <c r="D28" s="6">
        <v>0</v>
      </c>
      <c r="E28" s="7">
        <v>2040000</v>
      </c>
      <c r="F28" s="8">
        <v>2040000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26472</v>
      </c>
      <c r="R28" s="8">
        <v>26472</v>
      </c>
      <c r="S28" s="8">
        <v>5720</v>
      </c>
      <c r="T28" s="8">
        <v>0</v>
      </c>
      <c r="U28" s="8">
        <v>2135677</v>
      </c>
      <c r="V28" s="8">
        <v>2141397</v>
      </c>
      <c r="W28" s="8">
        <v>2167869</v>
      </c>
      <c r="X28" s="8">
        <v>2040000</v>
      </c>
      <c r="Y28" s="8">
        <v>127869</v>
      </c>
      <c r="Z28" s="2">
        <v>6.27</v>
      </c>
      <c r="AA28" s="6">
        <v>2040000</v>
      </c>
    </row>
    <row r="29" spans="1:27" ht="13.5">
      <c r="A29" s="25" t="s">
        <v>55</v>
      </c>
      <c r="B29" s="24"/>
      <c r="C29" s="6">
        <v>1494457</v>
      </c>
      <c r="D29" s="6">
        <v>0</v>
      </c>
      <c r="E29" s="7">
        <v>1491586</v>
      </c>
      <c r="F29" s="8">
        <v>1491586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1491588</v>
      </c>
      <c r="Y29" s="8">
        <v>-1491588</v>
      </c>
      <c r="Z29" s="2">
        <v>-100</v>
      </c>
      <c r="AA29" s="6">
        <v>1491586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469206</v>
      </c>
      <c r="D32" s="6">
        <v>0</v>
      </c>
      <c r="E32" s="7">
        <v>36894132</v>
      </c>
      <c r="F32" s="8">
        <v>37764132</v>
      </c>
      <c r="G32" s="8">
        <v>21902</v>
      </c>
      <c r="H32" s="8">
        <v>47284</v>
      </c>
      <c r="I32" s="8">
        <v>30339</v>
      </c>
      <c r="J32" s="8">
        <v>99525</v>
      </c>
      <c r="K32" s="8">
        <v>20527</v>
      </c>
      <c r="L32" s="8">
        <v>325101</v>
      </c>
      <c r="M32" s="8">
        <v>717956</v>
      </c>
      <c r="N32" s="8">
        <v>1063584</v>
      </c>
      <c r="O32" s="8">
        <v>152785</v>
      </c>
      <c r="P32" s="8">
        <v>428742</v>
      </c>
      <c r="Q32" s="8">
        <v>728860</v>
      </c>
      <c r="R32" s="8">
        <v>1310387</v>
      </c>
      <c r="S32" s="8">
        <v>440096</v>
      </c>
      <c r="T32" s="8">
        <v>0</v>
      </c>
      <c r="U32" s="8">
        <v>41130</v>
      </c>
      <c r="V32" s="8">
        <v>481226</v>
      </c>
      <c r="W32" s="8">
        <v>2954722</v>
      </c>
      <c r="X32" s="8">
        <v>3971076</v>
      </c>
      <c r="Y32" s="8">
        <v>-1016354</v>
      </c>
      <c r="Z32" s="2">
        <v>-25.59</v>
      </c>
      <c r="AA32" s="6">
        <v>37764132</v>
      </c>
    </row>
    <row r="33" spans="1:27" ht="13.5">
      <c r="A33" s="25" t="s">
        <v>59</v>
      </c>
      <c r="B33" s="24"/>
      <c r="C33" s="6">
        <v>3425414</v>
      </c>
      <c r="D33" s="6">
        <v>0</v>
      </c>
      <c r="E33" s="7">
        <v>4500000</v>
      </c>
      <c r="F33" s="8">
        <v>6425223</v>
      </c>
      <c r="G33" s="8">
        <v>466231</v>
      </c>
      <c r="H33" s="8">
        <v>123400</v>
      </c>
      <c r="I33" s="8">
        <v>121094</v>
      </c>
      <c r="J33" s="8">
        <v>710725</v>
      </c>
      <c r="K33" s="8">
        <v>655198</v>
      </c>
      <c r="L33" s="8">
        <v>1376243</v>
      </c>
      <c r="M33" s="8">
        <v>1997411</v>
      </c>
      <c r="N33" s="8">
        <v>4028852</v>
      </c>
      <c r="O33" s="8">
        <v>80166</v>
      </c>
      <c r="P33" s="8">
        <v>46117</v>
      </c>
      <c r="Q33" s="8">
        <v>953867</v>
      </c>
      <c r="R33" s="8">
        <v>1080150</v>
      </c>
      <c r="S33" s="8">
        <v>32798</v>
      </c>
      <c r="T33" s="8">
        <v>0</v>
      </c>
      <c r="U33" s="8">
        <v>307717</v>
      </c>
      <c r="V33" s="8">
        <v>340515</v>
      </c>
      <c r="W33" s="8">
        <v>6160242</v>
      </c>
      <c r="X33" s="8">
        <v>3000000</v>
      </c>
      <c r="Y33" s="8">
        <v>3160242</v>
      </c>
      <c r="Z33" s="2">
        <v>105.34</v>
      </c>
      <c r="AA33" s="6">
        <v>6425223</v>
      </c>
    </row>
    <row r="34" spans="1:27" ht="13.5">
      <c r="A34" s="25" t="s">
        <v>60</v>
      </c>
      <c r="B34" s="24"/>
      <c r="C34" s="6">
        <v>16424286</v>
      </c>
      <c r="D34" s="6">
        <v>0</v>
      </c>
      <c r="E34" s="7">
        <v>17601577</v>
      </c>
      <c r="F34" s="8">
        <v>20535493</v>
      </c>
      <c r="G34" s="8">
        <v>1322751</v>
      </c>
      <c r="H34" s="8">
        <v>1327798</v>
      </c>
      <c r="I34" s="8">
        <v>1355815</v>
      </c>
      <c r="J34" s="8">
        <v>4006364</v>
      </c>
      <c r="K34" s="8">
        <v>2055448</v>
      </c>
      <c r="L34" s="8">
        <v>1613808</v>
      </c>
      <c r="M34" s="8">
        <v>2021525</v>
      </c>
      <c r="N34" s="8">
        <v>5690781</v>
      </c>
      <c r="O34" s="8">
        <v>1595412</v>
      </c>
      <c r="P34" s="8">
        <v>227548</v>
      </c>
      <c r="Q34" s="8">
        <v>1657867</v>
      </c>
      <c r="R34" s="8">
        <v>3480827</v>
      </c>
      <c r="S34" s="8">
        <v>754510</v>
      </c>
      <c r="T34" s="8">
        <v>0</v>
      </c>
      <c r="U34" s="8">
        <v>2624676</v>
      </c>
      <c r="V34" s="8">
        <v>3379186</v>
      </c>
      <c r="W34" s="8">
        <v>16557158</v>
      </c>
      <c r="X34" s="8">
        <v>17257416</v>
      </c>
      <c r="Y34" s="8">
        <v>-700258</v>
      </c>
      <c r="Z34" s="2">
        <v>-4.06</v>
      </c>
      <c r="AA34" s="6">
        <v>20535493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51480438</v>
      </c>
      <c r="D36" s="33">
        <f>SUM(D25:D35)</f>
        <v>0</v>
      </c>
      <c r="E36" s="34">
        <f t="shared" si="1"/>
        <v>99649530</v>
      </c>
      <c r="F36" s="35">
        <f t="shared" si="1"/>
        <v>104518004</v>
      </c>
      <c r="G36" s="35">
        <f t="shared" si="1"/>
        <v>5020399</v>
      </c>
      <c r="H36" s="35">
        <f t="shared" si="1"/>
        <v>4742317</v>
      </c>
      <c r="I36" s="35">
        <f t="shared" si="1"/>
        <v>4760531</v>
      </c>
      <c r="J36" s="35">
        <f t="shared" si="1"/>
        <v>14523247</v>
      </c>
      <c r="K36" s="35">
        <f t="shared" si="1"/>
        <v>5777338</v>
      </c>
      <c r="L36" s="35">
        <f t="shared" si="1"/>
        <v>7505968</v>
      </c>
      <c r="M36" s="35">
        <f t="shared" si="1"/>
        <v>7907499</v>
      </c>
      <c r="N36" s="35">
        <f t="shared" si="1"/>
        <v>21190805</v>
      </c>
      <c r="O36" s="35">
        <f t="shared" si="1"/>
        <v>4458234</v>
      </c>
      <c r="P36" s="35">
        <f t="shared" si="1"/>
        <v>736020</v>
      </c>
      <c r="Q36" s="35">
        <f t="shared" si="1"/>
        <v>5976086</v>
      </c>
      <c r="R36" s="35">
        <f t="shared" si="1"/>
        <v>11170340</v>
      </c>
      <c r="S36" s="35">
        <f t="shared" si="1"/>
        <v>3793011</v>
      </c>
      <c r="T36" s="35">
        <f t="shared" si="1"/>
        <v>0</v>
      </c>
      <c r="U36" s="35">
        <f t="shared" si="1"/>
        <v>10219236</v>
      </c>
      <c r="V36" s="35">
        <f t="shared" si="1"/>
        <v>14012247</v>
      </c>
      <c r="W36" s="35">
        <f t="shared" si="1"/>
        <v>60896639</v>
      </c>
      <c r="X36" s="35">
        <f t="shared" si="1"/>
        <v>63510253</v>
      </c>
      <c r="Y36" s="35">
        <f t="shared" si="1"/>
        <v>-2613614</v>
      </c>
      <c r="Z36" s="36">
        <f>+IF(X36&lt;&gt;0,+(Y36/X36)*100,0)</f>
        <v>-4.115263089882511</v>
      </c>
      <c r="AA36" s="33">
        <f>SUM(AA25:AA35)</f>
        <v>104518004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-7220777</v>
      </c>
      <c r="D38" s="46">
        <f>+D22-D36</f>
        <v>0</v>
      </c>
      <c r="E38" s="47">
        <f t="shared" si="2"/>
        <v>-9366559</v>
      </c>
      <c r="F38" s="48">
        <f t="shared" si="2"/>
        <v>-11246347</v>
      </c>
      <c r="G38" s="48">
        <f t="shared" si="2"/>
        <v>9843665</v>
      </c>
      <c r="H38" s="48">
        <f t="shared" si="2"/>
        <v>-3889649</v>
      </c>
      <c r="I38" s="48">
        <f t="shared" si="2"/>
        <v>-4181612</v>
      </c>
      <c r="J38" s="48">
        <f t="shared" si="2"/>
        <v>1772404</v>
      </c>
      <c r="K38" s="48">
        <f t="shared" si="2"/>
        <v>-4858337</v>
      </c>
      <c r="L38" s="48">
        <f t="shared" si="2"/>
        <v>-5768985</v>
      </c>
      <c r="M38" s="48">
        <f t="shared" si="2"/>
        <v>5963085</v>
      </c>
      <c r="N38" s="48">
        <f t="shared" si="2"/>
        <v>-4664237</v>
      </c>
      <c r="O38" s="48">
        <f t="shared" si="2"/>
        <v>-4182628</v>
      </c>
      <c r="P38" s="48">
        <f t="shared" si="2"/>
        <v>893583</v>
      </c>
      <c r="Q38" s="48">
        <f t="shared" si="2"/>
        <v>5133537</v>
      </c>
      <c r="R38" s="48">
        <f t="shared" si="2"/>
        <v>1844492</v>
      </c>
      <c r="S38" s="48">
        <f t="shared" si="2"/>
        <v>-3653338</v>
      </c>
      <c r="T38" s="48">
        <f t="shared" si="2"/>
        <v>0</v>
      </c>
      <c r="U38" s="48">
        <f t="shared" si="2"/>
        <v>-6085692</v>
      </c>
      <c r="V38" s="48">
        <f t="shared" si="2"/>
        <v>-9739030</v>
      </c>
      <c r="W38" s="48">
        <f t="shared" si="2"/>
        <v>-10786371</v>
      </c>
      <c r="X38" s="48">
        <f>IF(F22=F36,0,X22-X36)</f>
        <v>-9429577</v>
      </c>
      <c r="Y38" s="48">
        <f t="shared" si="2"/>
        <v>-1356794</v>
      </c>
      <c r="Z38" s="49">
        <f>+IF(X38&lt;&gt;0,+(Y38/X38)*100,0)</f>
        <v>14.388704816769618</v>
      </c>
      <c r="AA38" s="46">
        <f>+AA22-AA36</f>
        <v>-11246347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846500</v>
      </c>
      <c r="F39" s="8">
        <v>1663000</v>
      </c>
      <c r="G39" s="8">
        <v>0</v>
      </c>
      <c r="H39" s="8">
        <v>0</v>
      </c>
      <c r="I39" s="8">
        <v>740</v>
      </c>
      <c r="J39" s="8">
        <v>740</v>
      </c>
      <c r="K39" s="8">
        <v>6564</v>
      </c>
      <c r="L39" s="8">
        <v>0</v>
      </c>
      <c r="M39" s="8">
        <v>0</v>
      </c>
      <c r="N39" s="8">
        <v>6564</v>
      </c>
      <c r="O39" s="8">
        <v>0</v>
      </c>
      <c r="P39" s="8">
        <v>49734</v>
      </c>
      <c r="Q39" s="8">
        <v>30895</v>
      </c>
      <c r="R39" s="8">
        <v>80629</v>
      </c>
      <c r="S39" s="8">
        <v>13150</v>
      </c>
      <c r="T39" s="8">
        <v>0</v>
      </c>
      <c r="U39" s="8">
        <v>631546</v>
      </c>
      <c r="V39" s="8">
        <v>644696</v>
      </c>
      <c r="W39" s="8">
        <v>732629</v>
      </c>
      <c r="X39" s="8">
        <v>412504</v>
      </c>
      <c r="Y39" s="8">
        <v>320125</v>
      </c>
      <c r="Z39" s="2">
        <v>77.61</v>
      </c>
      <c r="AA39" s="6">
        <v>1663000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-7220777</v>
      </c>
      <c r="D42" s="55">
        <f>SUM(D38:D41)</f>
        <v>0</v>
      </c>
      <c r="E42" s="56">
        <f t="shared" si="3"/>
        <v>-8520059</v>
      </c>
      <c r="F42" s="57">
        <f t="shared" si="3"/>
        <v>-9583347</v>
      </c>
      <c r="G42" s="57">
        <f t="shared" si="3"/>
        <v>9843665</v>
      </c>
      <c r="H42" s="57">
        <f t="shared" si="3"/>
        <v>-3889649</v>
      </c>
      <c r="I42" s="57">
        <f t="shared" si="3"/>
        <v>-4180872</v>
      </c>
      <c r="J42" s="57">
        <f t="shared" si="3"/>
        <v>1773144</v>
      </c>
      <c r="K42" s="57">
        <f t="shared" si="3"/>
        <v>-4851773</v>
      </c>
      <c r="L42" s="57">
        <f t="shared" si="3"/>
        <v>-5768985</v>
      </c>
      <c r="M42" s="57">
        <f t="shared" si="3"/>
        <v>5963085</v>
      </c>
      <c r="N42" s="57">
        <f t="shared" si="3"/>
        <v>-4657673</v>
      </c>
      <c r="O42" s="57">
        <f t="shared" si="3"/>
        <v>-4182628</v>
      </c>
      <c r="P42" s="57">
        <f t="shared" si="3"/>
        <v>943317</v>
      </c>
      <c r="Q42" s="57">
        <f t="shared" si="3"/>
        <v>5164432</v>
      </c>
      <c r="R42" s="57">
        <f t="shared" si="3"/>
        <v>1925121</v>
      </c>
      <c r="S42" s="57">
        <f t="shared" si="3"/>
        <v>-3640188</v>
      </c>
      <c r="T42" s="57">
        <f t="shared" si="3"/>
        <v>0</v>
      </c>
      <c r="U42" s="57">
        <f t="shared" si="3"/>
        <v>-5454146</v>
      </c>
      <c r="V42" s="57">
        <f t="shared" si="3"/>
        <v>-9094334</v>
      </c>
      <c r="W42" s="57">
        <f t="shared" si="3"/>
        <v>-10053742</v>
      </c>
      <c r="X42" s="57">
        <f t="shared" si="3"/>
        <v>-9017073</v>
      </c>
      <c r="Y42" s="57">
        <f t="shared" si="3"/>
        <v>-1036669</v>
      </c>
      <c r="Z42" s="58">
        <f>+IF(X42&lt;&gt;0,+(Y42/X42)*100,0)</f>
        <v>11.496735137887871</v>
      </c>
      <c r="AA42" s="55">
        <f>SUM(AA38:AA41)</f>
        <v>-9583347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-7220777</v>
      </c>
      <c r="D44" s="63">
        <f>+D42-D43</f>
        <v>0</v>
      </c>
      <c r="E44" s="64">
        <f t="shared" si="4"/>
        <v>-8520059</v>
      </c>
      <c r="F44" s="65">
        <f t="shared" si="4"/>
        <v>-9583347</v>
      </c>
      <c r="G44" s="65">
        <f t="shared" si="4"/>
        <v>9843665</v>
      </c>
      <c r="H44" s="65">
        <f t="shared" si="4"/>
        <v>-3889649</v>
      </c>
      <c r="I44" s="65">
        <f t="shared" si="4"/>
        <v>-4180872</v>
      </c>
      <c r="J44" s="65">
        <f t="shared" si="4"/>
        <v>1773144</v>
      </c>
      <c r="K44" s="65">
        <f t="shared" si="4"/>
        <v>-4851773</v>
      </c>
      <c r="L44" s="65">
        <f t="shared" si="4"/>
        <v>-5768985</v>
      </c>
      <c r="M44" s="65">
        <f t="shared" si="4"/>
        <v>5963085</v>
      </c>
      <c r="N44" s="65">
        <f t="shared" si="4"/>
        <v>-4657673</v>
      </c>
      <c r="O44" s="65">
        <f t="shared" si="4"/>
        <v>-4182628</v>
      </c>
      <c r="P44" s="65">
        <f t="shared" si="4"/>
        <v>943317</v>
      </c>
      <c r="Q44" s="65">
        <f t="shared" si="4"/>
        <v>5164432</v>
      </c>
      <c r="R44" s="65">
        <f t="shared" si="4"/>
        <v>1925121</v>
      </c>
      <c r="S44" s="65">
        <f t="shared" si="4"/>
        <v>-3640188</v>
      </c>
      <c r="T44" s="65">
        <f t="shared" si="4"/>
        <v>0</v>
      </c>
      <c r="U44" s="65">
        <f t="shared" si="4"/>
        <v>-5454146</v>
      </c>
      <c r="V44" s="65">
        <f t="shared" si="4"/>
        <v>-9094334</v>
      </c>
      <c r="W44" s="65">
        <f t="shared" si="4"/>
        <v>-10053742</v>
      </c>
      <c r="X44" s="65">
        <f t="shared" si="4"/>
        <v>-9017073</v>
      </c>
      <c r="Y44" s="65">
        <f t="shared" si="4"/>
        <v>-1036669</v>
      </c>
      <c r="Z44" s="66">
        <f>+IF(X44&lt;&gt;0,+(Y44/X44)*100,0)</f>
        <v>11.496735137887871</v>
      </c>
      <c r="AA44" s="63">
        <f>+AA42-AA43</f>
        <v>-9583347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-7220777</v>
      </c>
      <c r="D46" s="55">
        <f>SUM(D44:D45)</f>
        <v>0</v>
      </c>
      <c r="E46" s="56">
        <f t="shared" si="5"/>
        <v>-8520059</v>
      </c>
      <c r="F46" s="57">
        <f t="shared" si="5"/>
        <v>-9583347</v>
      </c>
      <c r="G46" s="57">
        <f t="shared" si="5"/>
        <v>9843665</v>
      </c>
      <c r="H46" s="57">
        <f t="shared" si="5"/>
        <v>-3889649</v>
      </c>
      <c r="I46" s="57">
        <f t="shared" si="5"/>
        <v>-4180872</v>
      </c>
      <c r="J46" s="57">
        <f t="shared" si="5"/>
        <v>1773144</v>
      </c>
      <c r="K46" s="57">
        <f t="shared" si="5"/>
        <v>-4851773</v>
      </c>
      <c r="L46" s="57">
        <f t="shared" si="5"/>
        <v>-5768985</v>
      </c>
      <c r="M46" s="57">
        <f t="shared" si="5"/>
        <v>5963085</v>
      </c>
      <c r="N46" s="57">
        <f t="shared" si="5"/>
        <v>-4657673</v>
      </c>
      <c r="O46" s="57">
        <f t="shared" si="5"/>
        <v>-4182628</v>
      </c>
      <c r="P46" s="57">
        <f t="shared" si="5"/>
        <v>943317</v>
      </c>
      <c r="Q46" s="57">
        <f t="shared" si="5"/>
        <v>5164432</v>
      </c>
      <c r="R46" s="57">
        <f t="shared" si="5"/>
        <v>1925121</v>
      </c>
      <c r="S46" s="57">
        <f t="shared" si="5"/>
        <v>-3640188</v>
      </c>
      <c r="T46" s="57">
        <f t="shared" si="5"/>
        <v>0</v>
      </c>
      <c r="U46" s="57">
        <f t="shared" si="5"/>
        <v>-5454146</v>
      </c>
      <c r="V46" s="57">
        <f t="shared" si="5"/>
        <v>-9094334</v>
      </c>
      <c r="W46" s="57">
        <f t="shared" si="5"/>
        <v>-10053742</v>
      </c>
      <c r="X46" s="57">
        <f t="shared" si="5"/>
        <v>-9017073</v>
      </c>
      <c r="Y46" s="57">
        <f t="shared" si="5"/>
        <v>-1036669</v>
      </c>
      <c r="Z46" s="58">
        <f>+IF(X46&lt;&gt;0,+(Y46/X46)*100,0)</f>
        <v>11.496735137887871</v>
      </c>
      <c r="AA46" s="55">
        <f>SUM(AA44:AA45)</f>
        <v>-9583347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-7220777</v>
      </c>
      <c r="D48" s="71">
        <f>SUM(D46:D47)</f>
        <v>0</v>
      </c>
      <c r="E48" s="72">
        <f t="shared" si="6"/>
        <v>-8520059</v>
      </c>
      <c r="F48" s="73">
        <f t="shared" si="6"/>
        <v>-9583347</v>
      </c>
      <c r="G48" s="73">
        <f t="shared" si="6"/>
        <v>9843665</v>
      </c>
      <c r="H48" s="74">
        <f t="shared" si="6"/>
        <v>-3889649</v>
      </c>
      <c r="I48" s="74">
        <f t="shared" si="6"/>
        <v>-4180872</v>
      </c>
      <c r="J48" s="74">
        <f t="shared" si="6"/>
        <v>1773144</v>
      </c>
      <c r="K48" s="74">
        <f t="shared" si="6"/>
        <v>-4851773</v>
      </c>
      <c r="L48" s="74">
        <f t="shared" si="6"/>
        <v>-5768985</v>
      </c>
      <c r="M48" s="73">
        <f t="shared" si="6"/>
        <v>5963085</v>
      </c>
      <c r="N48" s="73">
        <f t="shared" si="6"/>
        <v>-4657673</v>
      </c>
      <c r="O48" s="74">
        <f t="shared" si="6"/>
        <v>-4182628</v>
      </c>
      <c r="P48" s="74">
        <f t="shared" si="6"/>
        <v>943317</v>
      </c>
      <c r="Q48" s="74">
        <f t="shared" si="6"/>
        <v>5164432</v>
      </c>
      <c r="R48" s="74">
        <f t="shared" si="6"/>
        <v>1925121</v>
      </c>
      <c r="S48" s="74">
        <f t="shared" si="6"/>
        <v>-3640188</v>
      </c>
      <c r="T48" s="73">
        <f t="shared" si="6"/>
        <v>0</v>
      </c>
      <c r="U48" s="73">
        <f t="shared" si="6"/>
        <v>-5454146</v>
      </c>
      <c r="V48" s="74">
        <f t="shared" si="6"/>
        <v>-9094334</v>
      </c>
      <c r="W48" s="74">
        <f t="shared" si="6"/>
        <v>-10053742</v>
      </c>
      <c r="X48" s="74">
        <f t="shared" si="6"/>
        <v>-9017073</v>
      </c>
      <c r="Y48" s="74">
        <f t="shared" si="6"/>
        <v>-1036669</v>
      </c>
      <c r="Z48" s="75">
        <f>+IF(X48&lt;&gt;0,+(Y48/X48)*100,0)</f>
        <v>11.496735137887871</v>
      </c>
      <c r="AA48" s="76">
        <f>SUM(AA46:AA47)</f>
        <v>-9583347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9945962</v>
      </c>
      <c r="D5" s="6">
        <v>0</v>
      </c>
      <c r="E5" s="7">
        <v>15654296</v>
      </c>
      <c r="F5" s="8">
        <v>15654000</v>
      </c>
      <c r="G5" s="8">
        <v>1826794</v>
      </c>
      <c r="H5" s="8">
        <v>1328808</v>
      </c>
      <c r="I5" s="8">
        <v>1384361</v>
      </c>
      <c r="J5" s="8">
        <v>4539963</v>
      </c>
      <c r="K5" s="8">
        <v>1359805</v>
      </c>
      <c r="L5" s="8">
        <v>1382985</v>
      </c>
      <c r="M5" s="8">
        <v>1389198</v>
      </c>
      <c r="N5" s="8">
        <v>4131988</v>
      </c>
      <c r="O5" s="8">
        <v>1389018</v>
      </c>
      <c r="P5" s="8">
        <v>1392948</v>
      </c>
      <c r="Q5" s="8">
        <v>1385783</v>
      </c>
      <c r="R5" s="8">
        <v>4167749</v>
      </c>
      <c r="S5" s="8">
        <v>0</v>
      </c>
      <c r="T5" s="8">
        <v>1355198</v>
      </c>
      <c r="U5" s="8">
        <v>1355198</v>
      </c>
      <c r="V5" s="8">
        <v>2710396</v>
      </c>
      <c r="W5" s="8">
        <v>15550096</v>
      </c>
      <c r="X5" s="8">
        <v>15654300</v>
      </c>
      <c r="Y5" s="8">
        <v>-104204</v>
      </c>
      <c r="Z5" s="2">
        <v>-0.67</v>
      </c>
      <c r="AA5" s="6">
        <v>15654000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42644298</v>
      </c>
      <c r="D7" s="6">
        <v>0</v>
      </c>
      <c r="E7" s="7">
        <v>45203167</v>
      </c>
      <c r="F7" s="8">
        <v>45099000</v>
      </c>
      <c r="G7" s="8">
        <v>3016289</v>
      </c>
      <c r="H7" s="8">
        <v>2591701</v>
      </c>
      <c r="I7" s="8">
        <v>2191458</v>
      </c>
      <c r="J7" s="8">
        <v>7799448</v>
      </c>
      <c r="K7" s="8">
        <v>2476008</v>
      </c>
      <c r="L7" s="8">
        <v>2404058</v>
      </c>
      <c r="M7" s="8">
        <v>2654245</v>
      </c>
      <c r="N7" s="8">
        <v>7534311</v>
      </c>
      <c r="O7" s="8">
        <v>2905243</v>
      </c>
      <c r="P7" s="8">
        <v>2528243</v>
      </c>
      <c r="Q7" s="8">
        <v>2562491</v>
      </c>
      <c r="R7" s="8">
        <v>7995977</v>
      </c>
      <c r="S7" s="8">
        <v>0</v>
      </c>
      <c r="T7" s="8">
        <v>2506217</v>
      </c>
      <c r="U7" s="8">
        <v>2506217</v>
      </c>
      <c r="V7" s="8">
        <v>5012434</v>
      </c>
      <c r="W7" s="8">
        <v>28342170</v>
      </c>
      <c r="X7" s="8">
        <v>45203164</v>
      </c>
      <c r="Y7" s="8">
        <v>-16860994</v>
      </c>
      <c r="Z7" s="2">
        <v>-37.3</v>
      </c>
      <c r="AA7" s="6">
        <v>45099000</v>
      </c>
    </row>
    <row r="8" spans="1:27" ht="13.5">
      <c r="A8" s="25" t="s">
        <v>35</v>
      </c>
      <c r="B8" s="24"/>
      <c r="C8" s="6">
        <v>21744171</v>
      </c>
      <c r="D8" s="6">
        <v>0</v>
      </c>
      <c r="E8" s="7">
        <v>28456885</v>
      </c>
      <c r="F8" s="8">
        <v>28473000</v>
      </c>
      <c r="G8" s="8">
        <v>1783413</v>
      </c>
      <c r="H8" s="8">
        <v>2030446</v>
      </c>
      <c r="I8" s="8">
        <v>1781816</v>
      </c>
      <c r="J8" s="8">
        <v>5595675</v>
      </c>
      <c r="K8" s="8">
        <v>1852416</v>
      </c>
      <c r="L8" s="8">
        <v>2027677</v>
      </c>
      <c r="M8" s="8">
        <v>1985129</v>
      </c>
      <c r="N8" s="8">
        <v>5865222</v>
      </c>
      <c r="O8" s="8">
        <v>1631141</v>
      </c>
      <c r="P8" s="8">
        <v>1999689</v>
      </c>
      <c r="Q8" s="8">
        <v>2121958</v>
      </c>
      <c r="R8" s="8">
        <v>5752788</v>
      </c>
      <c r="S8" s="8">
        <v>0</v>
      </c>
      <c r="T8" s="8">
        <v>2990327</v>
      </c>
      <c r="U8" s="8">
        <v>2990327</v>
      </c>
      <c r="V8" s="8">
        <v>5980654</v>
      </c>
      <c r="W8" s="8">
        <v>23194339</v>
      </c>
      <c r="X8" s="8">
        <v>28456883</v>
      </c>
      <c r="Y8" s="8">
        <v>-5262544</v>
      </c>
      <c r="Z8" s="2">
        <v>-18.49</v>
      </c>
      <c r="AA8" s="6">
        <v>28473000</v>
      </c>
    </row>
    <row r="9" spans="1:27" ht="13.5">
      <c r="A9" s="25" t="s">
        <v>36</v>
      </c>
      <c r="B9" s="24"/>
      <c r="C9" s="6">
        <v>10344603</v>
      </c>
      <c r="D9" s="6">
        <v>0</v>
      </c>
      <c r="E9" s="7">
        <v>11622642</v>
      </c>
      <c r="F9" s="8">
        <v>11628000</v>
      </c>
      <c r="G9" s="8">
        <v>1005709</v>
      </c>
      <c r="H9" s="8">
        <v>995664</v>
      </c>
      <c r="I9" s="8">
        <v>1042114</v>
      </c>
      <c r="J9" s="8">
        <v>3043487</v>
      </c>
      <c r="K9" s="8">
        <v>995389</v>
      </c>
      <c r="L9" s="8">
        <v>990040</v>
      </c>
      <c r="M9" s="8">
        <v>992938</v>
      </c>
      <c r="N9" s="8">
        <v>2978367</v>
      </c>
      <c r="O9" s="8">
        <v>507095</v>
      </c>
      <c r="P9" s="8">
        <v>1000720</v>
      </c>
      <c r="Q9" s="8">
        <v>997999</v>
      </c>
      <c r="R9" s="8">
        <v>2505814</v>
      </c>
      <c r="S9" s="8">
        <v>0</v>
      </c>
      <c r="T9" s="8">
        <v>999829</v>
      </c>
      <c r="U9" s="8">
        <v>999829</v>
      </c>
      <c r="V9" s="8">
        <v>1999658</v>
      </c>
      <c r="W9" s="8">
        <v>10527326</v>
      </c>
      <c r="X9" s="8">
        <v>11622642</v>
      </c>
      <c r="Y9" s="8">
        <v>-1095316</v>
      </c>
      <c r="Z9" s="2">
        <v>-9.42</v>
      </c>
      <c r="AA9" s="6">
        <v>11628000</v>
      </c>
    </row>
    <row r="10" spans="1:27" ht="13.5">
      <c r="A10" s="25" t="s">
        <v>37</v>
      </c>
      <c r="B10" s="24"/>
      <c r="C10" s="6">
        <v>6649070</v>
      </c>
      <c r="D10" s="6">
        <v>0</v>
      </c>
      <c r="E10" s="7">
        <v>7734016</v>
      </c>
      <c r="F10" s="26">
        <v>7734000</v>
      </c>
      <c r="G10" s="26">
        <v>643153</v>
      </c>
      <c r="H10" s="26">
        <v>645435</v>
      </c>
      <c r="I10" s="26">
        <v>645230</v>
      </c>
      <c r="J10" s="26">
        <v>1933818</v>
      </c>
      <c r="K10" s="26">
        <v>643929</v>
      </c>
      <c r="L10" s="26">
        <v>642961</v>
      </c>
      <c r="M10" s="26">
        <v>645435</v>
      </c>
      <c r="N10" s="26">
        <v>1932325</v>
      </c>
      <c r="O10" s="26">
        <v>349004</v>
      </c>
      <c r="P10" s="26">
        <v>645441</v>
      </c>
      <c r="Q10" s="26">
        <v>646101</v>
      </c>
      <c r="R10" s="26">
        <v>1640546</v>
      </c>
      <c r="S10" s="26">
        <v>0</v>
      </c>
      <c r="T10" s="26">
        <v>655249</v>
      </c>
      <c r="U10" s="26">
        <v>655249</v>
      </c>
      <c r="V10" s="26">
        <v>1310498</v>
      </c>
      <c r="W10" s="26">
        <v>6817187</v>
      </c>
      <c r="X10" s="26">
        <v>7734017</v>
      </c>
      <c r="Y10" s="26">
        <v>-916830</v>
      </c>
      <c r="Z10" s="27">
        <v>-11.85</v>
      </c>
      <c r="AA10" s="28">
        <v>7734000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362268</v>
      </c>
      <c r="D12" s="6">
        <v>0</v>
      </c>
      <c r="E12" s="7">
        <v>379701</v>
      </c>
      <c r="F12" s="8">
        <v>363000</v>
      </c>
      <c r="G12" s="8">
        <v>33771</v>
      </c>
      <c r="H12" s="8">
        <v>28002</v>
      </c>
      <c r="I12" s="8">
        <v>30698</v>
      </c>
      <c r="J12" s="8">
        <v>92471</v>
      </c>
      <c r="K12" s="8">
        <v>29209</v>
      </c>
      <c r="L12" s="8">
        <v>31078</v>
      </c>
      <c r="M12" s="8">
        <v>28952</v>
      </c>
      <c r="N12" s="8">
        <v>89239</v>
      </c>
      <c r="O12" s="8">
        <v>36390</v>
      </c>
      <c r="P12" s="8">
        <v>29009</v>
      </c>
      <c r="Q12" s="8">
        <v>30240</v>
      </c>
      <c r="R12" s="8">
        <v>95639</v>
      </c>
      <c r="S12" s="8">
        <v>0</v>
      </c>
      <c r="T12" s="8">
        <v>30582</v>
      </c>
      <c r="U12" s="8">
        <v>30582</v>
      </c>
      <c r="V12" s="8">
        <v>61164</v>
      </c>
      <c r="W12" s="8">
        <v>338513</v>
      </c>
      <c r="X12" s="8">
        <v>379701</v>
      </c>
      <c r="Y12" s="8">
        <v>-41188</v>
      </c>
      <c r="Z12" s="2">
        <v>-10.85</v>
      </c>
      <c r="AA12" s="6">
        <v>363000</v>
      </c>
    </row>
    <row r="13" spans="1:27" ht="13.5">
      <c r="A13" s="23" t="s">
        <v>40</v>
      </c>
      <c r="B13" s="29"/>
      <c r="C13" s="6">
        <v>2442131</v>
      </c>
      <c r="D13" s="6">
        <v>0</v>
      </c>
      <c r="E13" s="7">
        <v>2081683</v>
      </c>
      <c r="F13" s="8">
        <v>698000</v>
      </c>
      <c r="G13" s="8">
        <v>28114</v>
      </c>
      <c r="H13" s="8">
        <v>150778</v>
      </c>
      <c r="I13" s="8">
        <v>30886</v>
      </c>
      <c r="J13" s="8">
        <v>209778</v>
      </c>
      <c r="K13" s="8">
        <v>7216</v>
      </c>
      <c r="L13" s="8">
        <v>15023</v>
      </c>
      <c r="M13" s="8">
        <v>116815</v>
      </c>
      <c r="N13" s="8">
        <v>139054</v>
      </c>
      <c r="O13" s="8">
        <v>756463</v>
      </c>
      <c r="P13" s="8">
        <v>58014</v>
      </c>
      <c r="Q13" s="8">
        <v>23483</v>
      </c>
      <c r="R13" s="8">
        <v>837960</v>
      </c>
      <c r="S13" s="8">
        <v>0</v>
      </c>
      <c r="T13" s="8">
        <v>32935</v>
      </c>
      <c r="U13" s="8">
        <v>32935</v>
      </c>
      <c r="V13" s="8">
        <v>65870</v>
      </c>
      <c r="W13" s="8">
        <v>1252662</v>
      </c>
      <c r="X13" s="8">
        <v>2081682</v>
      </c>
      <c r="Y13" s="8">
        <v>-829020</v>
      </c>
      <c r="Z13" s="2">
        <v>-39.82</v>
      </c>
      <c r="AA13" s="6">
        <v>698000</v>
      </c>
    </row>
    <row r="14" spans="1:27" ht="13.5">
      <c r="A14" s="23" t="s">
        <v>41</v>
      </c>
      <c r="B14" s="29"/>
      <c r="C14" s="6">
        <v>10030462</v>
      </c>
      <c r="D14" s="6">
        <v>0</v>
      </c>
      <c r="E14" s="7">
        <v>9456966</v>
      </c>
      <c r="F14" s="8">
        <v>12943000</v>
      </c>
      <c r="G14" s="8">
        <v>921741</v>
      </c>
      <c r="H14" s="8">
        <v>902863</v>
      </c>
      <c r="I14" s="8">
        <v>941360</v>
      </c>
      <c r="J14" s="8">
        <v>2765964</v>
      </c>
      <c r="K14" s="8">
        <v>992452</v>
      </c>
      <c r="L14" s="8">
        <v>1021804</v>
      </c>
      <c r="M14" s="8">
        <v>1046998</v>
      </c>
      <c r="N14" s="8">
        <v>3061254</v>
      </c>
      <c r="O14" s="8">
        <v>1074214</v>
      </c>
      <c r="P14" s="8">
        <v>1087023</v>
      </c>
      <c r="Q14" s="8">
        <v>1103589</v>
      </c>
      <c r="R14" s="8">
        <v>3264826</v>
      </c>
      <c r="S14" s="8">
        <v>0</v>
      </c>
      <c r="T14" s="8">
        <v>1161588</v>
      </c>
      <c r="U14" s="8">
        <v>1161588</v>
      </c>
      <c r="V14" s="8">
        <v>2323176</v>
      </c>
      <c r="W14" s="8">
        <v>11415220</v>
      </c>
      <c r="X14" s="8">
        <v>9456963</v>
      </c>
      <c r="Y14" s="8">
        <v>1958257</v>
      </c>
      <c r="Z14" s="2">
        <v>20.71</v>
      </c>
      <c r="AA14" s="6">
        <v>12943000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99160</v>
      </c>
      <c r="D16" s="6">
        <v>0</v>
      </c>
      <c r="E16" s="7">
        <v>133287</v>
      </c>
      <c r="F16" s="8">
        <v>142000</v>
      </c>
      <c r="G16" s="8">
        <v>9800</v>
      </c>
      <c r="H16" s="8">
        <v>4950</v>
      </c>
      <c r="I16" s="8">
        <v>37200</v>
      </c>
      <c r="J16" s="8">
        <v>51950</v>
      </c>
      <c r="K16" s="8">
        <v>3500</v>
      </c>
      <c r="L16" s="8">
        <v>15600</v>
      </c>
      <c r="M16" s="8">
        <v>0</v>
      </c>
      <c r="N16" s="8">
        <v>19100</v>
      </c>
      <c r="O16" s="8">
        <v>10750</v>
      </c>
      <c r="P16" s="8">
        <v>1800</v>
      </c>
      <c r="Q16" s="8">
        <v>27950</v>
      </c>
      <c r="R16" s="8">
        <v>40500</v>
      </c>
      <c r="S16" s="8">
        <v>0</v>
      </c>
      <c r="T16" s="8">
        <v>2150</v>
      </c>
      <c r="U16" s="8">
        <v>2150</v>
      </c>
      <c r="V16" s="8">
        <v>4300</v>
      </c>
      <c r="W16" s="8">
        <v>115850</v>
      </c>
      <c r="X16" s="8">
        <v>133286</v>
      </c>
      <c r="Y16" s="8">
        <v>-17436</v>
      </c>
      <c r="Z16" s="2">
        <v>-13.08</v>
      </c>
      <c r="AA16" s="6">
        <v>142000</v>
      </c>
    </row>
    <row r="17" spans="1:27" ht="13.5">
      <c r="A17" s="23" t="s">
        <v>44</v>
      </c>
      <c r="B17" s="29"/>
      <c r="C17" s="6">
        <v>1059161</v>
      </c>
      <c r="D17" s="6">
        <v>0</v>
      </c>
      <c r="E17" s="7">
        <v>1616803</v>
      </c>
      <c r="F17" s="8">
        <v>1238000</v>
      </c>
      <c r="G17" s="8">
        <v>139419</v>
      </c>
      <c r="H17" s="8">
        <v>121320</v>
      </c>
      <c r="I17" s="8">
        <v>120851</v>
      </c>
      <c r="J17" s="8">
        <v>381590</v>
      </c>
      <c r="K17" s="8">
        <v>143117</v>
      </c>
      <c r="L17" s="8">
        <v>90985</v>
      </c>
      <c r="M17" s="8">
        <v>92410</v>
      </c>
      <c r="N17" s="8">
        <v>326512</v>
      </c>
      <c r="O17" s="8">
        <v>102327</v>
      </c>
      <c r="P17" s="8">
        <v>158946</v>
      </c>
      <c r="Q17" s="8">
        <v>142741</v>
      </c>
      <c r="R17" s="8">
        <v>404014</v>
      </c>
      <c r="S17" s="8">
        <v>0</v>
      </c>
      <c r="T17" s="8">
        <v>149731</v>
      </c>
      <c r="U17" s="8">
        <v>149731</v>
      </c>
      <c r="V17" s="8">
        <v>299462</v>
      </c>
      <c r="W17" s="8">
        <v>1411578</v>
      </c>
      <c r="X17" s="8">
        <v>1616803</v>
      </c>
      <c r="Y17" s="8">
        <v>-205225</v>
      </c>
      <c r="Z17" s="2">
        <v>-12.69</v>
      </c>
      <c r="AA17" s="6">
        <v>1238000</v>
      </c>
    </row>
    <row r="18" spans="1:27" ht="13.5">
      <c r="A18" s="25" t="s">
        <v>45</v>
      </c>
      <c r="B18" s="24"/>
      <c r="C18" s="6">
        <v>1760307</v>
      </c>
      <c r="D18" s="6">
        <v>0</v>
      </c>
      <c r="E18" s="7">
        <v>1312192</v>
      </c>
      <c r="F18" s="8">
        <v>489000</v>
      </c>
      <c r="G18" s="8">
        <v>105490</v>
      </c>
      <c r="H18" s="8">
        <v>108909</v>
      </c>
      <c r="I18" s="8">
        <v>121197</v>
      </c>
      <c r="J18" s="8">
        <v>335596</v>
      </c>
      <c r="K18" s="8">
        <v>138457</v>
      </c>
      <c r="L18" s="8">
        <v>108220</v>
      </c>
      <c r="M18" s="8">
        <v>88530</v>
      </c>
      <c r="N18" s="8">
        <v>335207</v>
      </c>
      <c r="O18" s="8">
        <v>181371</v>
      </c>
      <c r="P18" s="8">
        <v>119004</v>
      </c>
      <c r="Q18" s="8">
        <v>150041</v>
      </c>
      <c r="R18" s="8">
        <v>450416</v>
      </c>
      <c r="S18" s="8">
        <v>0</v>
      </c>
      <c r="T18" s="8">
        <v>93069</v>
      </c>
      <c r="U18" s="8">
        <v>93069</v>
      </c>
      <c r="V18" s="8">
        <v>186138</v>
      </c>
      <c r="W18" s="8">
        <v>1307357</v>
      </c>
      <c r="X18" s="8">
        <v>1312192</v>
      </c>
      <c r="Y18" s="8">
        <v>-4835</v>
      </c>
      <c r="Z18" s="2">
        <v>-0.37</v>
      </c>
      <c r="AA18" s="6">
        <v>489000</v>
      </c>
    </row>
    <row r="19" spans="1:27" ht="13.5">
      <c r="A19" s="23" t="s">
        <v>46</v>
      </c>
      <c r="B19" s="29"/>
      <c r="C19" s="6">
        <v>70489910</v>
      </c>
      <c r="D19" s="6">
        <v>0</v>
      </c>
      <c r="E19" s="7">
        <v>76376005</v>
      </c>
      <c r="F19" s="8">
        <v>76077000</v>
      </c>
      <c r="G19" s="8">
        <v>28243000</v>
      </c>
      <c r="H19" s="8">
        <v>0</v>
      </c>
      <c r="I19" s="8">
        <v>0</v>
      </c>
      <c r="J19" s="8">
        <v>28243000</v>
      </c>
      <c r="K19" s="8">
        <v>0</v>
      </c>
      <c r="L19" s="8">
        <v>0</v>
      </c>
      <c r="M19" s="8">
        <v>25055000</v>
      </c>
      <c r="N19" s="8">
        <v>25055000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18055000</v>
      </c>
      <c r="U19" s="8">
        <v>18055000</v>
      </c>
      <c r="V19" s="8">
        <v>36110000</v>
      </c>
      <c r="W19" s="8">
        <v>89408000</v>
      </c>
      <c r="X19" s="8">
        <v>76376000</v>
      </c>
      <c r="Y19" s="8">
        <v>13032000</v>
      </c>
      <c r="Z19" s="2">
        <v>17.06</v>
      </c>
      <c r="AA19" s="6">
        <v>76077000</v>
      </c>
    </row>
    <row r="20" spans="1:27" ht="13.5">
      <c r="A20" s="23" t="s">
        <v>47</v>
      </c>
      <c r="B20" s="29"/>
      <c r="C20" s="6">
        <v>2633669</v>
      </c>
      <c r="D20" s="6">
        <v>0</v>
      </c>
      <c r="E20" s="7">
        <v>1259843</v>
      </c>
      <c r="F20" s="26">
        <v>1261000</v>
      </c>
      <c r="G20" s="26">
        <v>56171</v>
      </c>
      <c r="H20" s="26">
        <v>54120</v>
      </c>
      <c r="I20" s="26">
        <v>56544</v>
      </c>
      <c r="J20" s="26">
        <v>166835</v>
      </c>
      <c r="K20" s="26">
        <v>25300</v>
      </c>
      <c r="L20" s="26">
        <v>252479</v>
      </c>
      <c r="M20" s="26">
        <v>125129</v>
      </c>
      <c r="N20" s="26">
        <v>402908</v>
      </c>
      <c r="O20" s="26">
        <v>55062</v>
      </c>
      <c r="P20" s="26">
        <v>44489</v>
      </c>
      <c r="Q20" s="26">
        <v>46783</v>
      </c>
      <c r="R20" s="26">
        <v>146334</v>
      </c>
      <c r="S20" s="26">
        <v>0</v>
      </c>
      <c r="T20" s="26">
        <v>67094</v>
      </c>
      <c r="U20" s="26">
        <v>67094</v>
      </c>
      <c r="V20" s="26">
        <v>134188</v>
      </c>
      <c r="W20" s="26">
        <v>850265</v>
      </c>
      <c r="X20" s="26">
        <v>1259730</v>
      </c>
      <c r="Y20" s="26">
        <v>-409465</v>
      </c>
      <c r="Z20" s="27">
        <v>-32.5</v>
      </c>
      <c r="AA20" s="28">
        <v>1261000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211000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211000</v>
      </c>
      <c r="N21" s="8">
        <v>211000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211000</v>
      </c>
      <c r="X21" s="8"/>
      <c r="Y21" s="8">
        <v>211000</v>
      </c>
      <c r="Z21" s="2">
        <v>0</v>
      </c>
      <c r="AA21" s="6">
        <v>211000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180205172</v>
      </c>
      <c r="D22" s="33">
        <f>SUM(D5:D21)</f>
        <v>0</v>
      </c>
      <c r="E22" s="34">
        <f t="shared" si="0"/>
        <v>201287486</v>
      </c>
      <c r="F22" s="35">
        <f t="shared" si="0"/>
        <v>202010000</v>
      </c>
      <c r="G22" s="35">
        <f t="shared" si="0"/>
        <v>37812864</v>
      </c>
      <c r="H22" s="35">
        <f t="shared" si="0"/>
        <v>8962996</v>
      </c>
      <c r="I22" s="35">
        <f t="shared" si="0"/>
        <v>8383715</v>
      </c>
      <c r="J22" s="35">
        <f t="shared" si="0"/>
        <v>55159575</v>
      </c>
      <c r="K22" s="35">
        <f t="shared" si="0"/>
        <v>8666798</v>
      </c>
      <c r="L22" s="35">
        <f t="shared" si="0"/>
        <v>8982910</v>
      </c>
      <c r="M22" s="35">
        <f t="shared" si="0"/>
        <v>34431779</v>
      </c>
      <c r="N22" s="35">
        <f t="shared" si="0"/>
        <v>52081487</v>
      </c>
      <c r="O22" s="35">
        <f t="shared" si="0"/>
        <v>8998078</v>
      </c>
      <c r="P22" s="35">
        <f t="shared" si="0"/>
        <v>9065326</v>
      </c>
      <c r="Q22" s="35">
        <f t="shared" si="0"/>
        <v>9239159</v>
      </c>
      <c r="R22" s="35">
        <f t="shared" si="0"/>
        <v>27302563</v>
      </c>
      <c r="S22" s="35">
        <f t="shared" si="0"/>
        <v>0</v>
      </c>
      <c r="T22" s="35">
        <f t="shared" si="0"/>
        <v>28098969</v>
      </c>
      <c r="U22" s="35">
        <f t="shared" si="0"/>
        <v>28098969</v>
      </c>
      <c r="V22" s="35">
        <f t="shared" si="0"/>
        <v>56197938</v>
      </c>
      <c r="W22" s="35">
        <f t="shared" si="0"/>
        <v>190741563</v>
      </c>
      <c r="X22" s="35">
        <f t="shared" si="0"/>
        <v>201287363</v>
      </c>
      <c r="Y22" s="35">
        <f t="shared" si="0"/>
        <v>-10545800</v>
      </c>
      <c r="Z22" s="36">
        <f>+IF(X22&lt;&gt;0,+(Y22/X22)*100,0)</f>
        <v>-5.2391763908199245</v>
      </c>
      <c r="AA22" s="33">
        <f>SUM(AA5:AA21)</f>
        <v>202010000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49425056</v>
      </c>
      <c r="D25" s="6">
        <v>0</v>
      </c>
      <c r="E25" s="7">
        <v>48290371</v>
      </c>
      <c r="F25" s="8">
        <v>55911000</v>
      </c>
      <c r="G25" s="8">
        <v>4470365</v>
      </c>
      <c r="H25" s="8">
        <v>4642281</v>
      </c>
      <c r="I25" s="8">
        <v>4680037</v>
      </c>
      <c r="J25" s="8">
        <v>13792683</v>
      </c>
      <c r="K25" s="8">
        <v>4736604</v>
      </c>
      <c r="L25" s="8">
        <v>4672268</v>
      </c>
      <c r="M25" s="8">
        <v>4625951</v>
      </c>
      <c r="N25" s="8">
        <v>14034823</v>
      </c>
      <c r="O25" s="8">
        <v>4789765</v>
      </c>
      <c r="P25" s="8">
        <v>4448667</v>
      </c>
      <c r="Q25" s="8">
        <v>4518828</v>
      </c>
      <c r="R25" s="8">
        <v>13757260</v>
      </c>
      <c r="S25" s="8">
        <v>0</v>
      </c>
      <c r="T25" s="8">
        <v>4604100</v>
      </c>
      <c r="U25" s="8">
        <v>4604100</v>
      </c>
      <c r="V25" s="8">
        <v>9208200</v>
      </c>
      <c r="W25" s="8">
        <v>50792966</v>
      </c>
      <c r="X25" s="8">
        <v>48290283</v>
      </c>
      <c r="Y25" s="8">
        <v>2502683</v>
      </c>
      <c r="Z25" s="2">
        <v>5.18</v>
      </c>
      <c r="AA25" s="6">
        <v>55911000</v>
      </c>
    </row>
    <row r="26" spans="1:27" ht="13.5">
      <c r="A26" s="25" t="s">
        <v>52</v>
      </c>
      <c r="B26" s="24"/>
      <c r="C26" s="6">
        <v>5187188</v>
      </c>
      <c r="D26" s="6">
        <v>0</v>
      </c>
      <c r="E26" s="7">
        <v>4634014</v>
      </c>
      <c r="F26" s="8">
        <v>4454000</v>
      </c>
      <c r="G26" s="8">
        <v>353419</v>
      </c>
      <c r="H26" s="8">
        <v>353419</v>
      </c>
      <c r="I26" s="8">
        <v>353419</v>
      </c>
      <c r="J26" s="8">
        <v>1060257</v>
      </c>
      <c r="K26" s="8">
        <v>353419</v>
      </c>
      <c r="L26" s="8">
        <v>370844</v>
      </c>
      <c r="M26" s="8">
        <v>370844</v>
      </c>
      <c r="N26" s="8">
        <v>1095107</v>
      </c>
      <c r="O26" s="8">
        <v>388269</v>
      </c>
      <c r="P26" s="8">
        <v>314358</v>
      </c>
      <c r="Q26" s="8">
        <v>370844</v>
      </c>
      <c r="R26" s="8">
        <v>1073471</v>
      </c>
      <c r="S26" s="8">
        <v>0</v>
      </c>
      <c r="T26" s="8">
        <v>391583</v>
      </c>
      <c r="U26" s="8">
        <v>391583</v>
      </c>
      <c r="V26" s="8">
        <v>783166</v>
      </c>
      <c r="W26" s="8">
        <v>4012001</v>
      </c>
      <c r="X26" s="8">
        <v>4634012</v>
      </c>
      <c r="Y26" s="8">
        <v>-622011</v>
      </c>
      <c r="Z26" s="2">
        <v>-13.42</v>
      </c>
      <c r="AA26" s="6">
        <v>4454000</v>
      </c>
    </row>
    <row r="27" spans="1:27" ht="13.5">
      <c r="A27" s="25" t="s">
        <v>53</v>
      </c>
      <c r="B27" s="24"/>
      <c r="C27" s="6">
        <v>29025373</v>
      </c>
      <c r="D27" s="6">
        <v>0</v>
      </c>
      <c r="E27" s="7">
        <v>30440416</v>
      </c>
      <c r="F27" s="8">
        <v>11984000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30440412</v>
      </c>
      <c r="Y27" s="8">
        <v>-30440412</v>
      </c>
      <c r="Z27" s="2">
        <v>-100</v>
      </c>
      <c r="AA27" s="6">
        <v>11984000</v>
      </c>
    </row>
    <row r="28" spans="1:27" ht="13.5">
      <c r="A28" s="25" t="s">
        <v>54</v>
      </c>
      <c r="B28" s="24"/>
      <c r="C28" s="6">
        <v>37884987</v>
      </c>
      <c r="D28" s="6">
        <v>0</v>
      </c>
      <c r="E28" s="7">
        <v>7293106</v>
      </c>
      <c r="F28" s="8">
        <v>7293000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7293108</v>
      </c>
      <c r="Y28" s="8">
        <v>-7293108</v>
      </c>
      <c r="Z28" s="2">
        <v>-100</v>
      </c>
      <c r="AA28" s="6">
        <v>7293000</v>
      </c>
    </row>
    <row r="29" spans="1:27" ht="13.5">
      <c r="A29" s="25" t="s">
        <v>55</v>
      </c>
      <c r="B29" s="24"/>
      <c r="C29" s="6">
        <v>1285519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54856978</v>
      </c>
      <c r="D30" s="6">
        <v>0</v>
      </c>
      <c r="E30" s="7">
        <v>66130702</v>
      </c>
      <c r="F30" s="8">
        <v>71481000</v>
      </c>
      <c r="G30" s="8">
        <v>0</v>
      </c>
      <c r="H30" s="8">
        <v>6029090</v>
      </c>
      <c r="I30" s="8">
        <v>0</v>
      </c>
      <c r="J30" s="8">
        <v>6029090</v>
      </c>
      <c r="K30" s="8">
        <v>3291236</v>
      </c>
      <c r="L30" s="8">
        <v>8506565</v>
      </c>
      <c r="M30" s="8">
        <v>12874069</v>
      </c>
      <c r="N30" s="8">
        <v>24671870</v>
      </c>
      <c r="O30" s="8">
        <v>5157502</v>
      </c>
      <c r="P30" s="8">
        <v>6100829</v>
      </c>
      <c r="Q30" s="8">
        <v>859321</v>
      </c>
      <c r="R30" s="8">
        <v>12117652</v>
      </c>
      <c r="S30" s="8">
        <v>0</v>
      </c>
      <c r="T30" s="8">
        <v>3090797</v>
      </c>
      <c r="U30" s="8">
        <v>3090797</v>
      </c>
      <c r="V30" s="8">
        <v>6181594</v>
      </c>
      <c r="W30" s="8">
        <v>49000206</v>
      </c>
      <c r="X30" s="8">
        <v>66130701</v>
      </c>
      <c r="Y30" s="8">
        <v>-17130495</v>
      </c>
      <c r="Z30" s="2">
        <v>-25.9</v>
      </c>
      <c r="AA30" s="6">
        <v>71481000</v>
      </c>
    </row>
    <row r="31" spans="1:27" ht="13.5">
      <c r="A31" s="25" t="s">
        <v>57</v>
      </c>
      <c r="B31" s="24"/>
      <c r="C31" s="6">
        <v>6110840</v>
      </c>
      <c r="D31" s="6">
        <v>0</v>
      </c>
      <c r="E31" s="7">
        <v>6937410</v>
      </c>
      <c r="F31" s="8">
        <v>8777000</v>
      </c>
      <c r="G31" s="8">
        <v>303661</v>
      </c>
      <c r="H31" s="8">
        <v>632892</v>
      </c>
      <c r="I31" s="8">
        <v>346538</v>
      </c>
      <c r="J31" s="8">
        <v>1283091</v>
      </c>
      <c r="K31" s="8">
        <v>771696</v>
      </c>
      <c r="L31" s="8">
        <v>917712</v>
      </c>
      <c r="M31" s="8">
        <v>739482</v>
      </c>
      <c r="N31" s="8">
        <v>2428890</v>
      </c>
      <c r="O31" s="8">
        <v>499560</v>
      </c>
      <c r="P31" s="8">
        <v>251345</v>
      </c>
      <c r="Q31" s="8">
        <v>302729</v>
      </c>
      <c r="R31" s="8">
        <v>1053634</v>
      </c>
      <c r="S31" s="8">
        <v>0</v>
      </c>
      <c r="T31" s="8">
        <v>165589</v>
      </c>
      <c r="U31" s="8">
        <v>165589</v>
      </c>
      <c r="V31" s="8">
        <v>331178</v>
      </c>
      <c r="W31" s="8">
        <v>5096793</v>
      </c>
      <c r="X31" s="8">
        <v>6937397</v>
      </c>
      <c r="Y31" s="8">
        <v>-1840604</v>
      </c>
      <c r="Z31" s="2">
        <v>-26.53</v>
      </c>
      <c r="AA31" s="6">
        <v>8777000</v>
      </c>
    </row>
    <row r="32" spans="1:27" ht="13.5">
      <c r="A32" s="25" t="s">
        <v>58</v>
      </c>
      <c r="B32" s="24"/>
      <c r="C32" s="6">
        <v>24748598</v>
      </c>
      <c r="D32" s="6">
        <v>0</v>
      </c>
      <c r="E32" s="7">
        <v>13122115</v>
      </c>
      <c r="F32" s="8">
        <v>7836000</v>
      </c>
      <c r="G32" s="8">
        <v>217159</v>
      </c>
      <c r="H32" s="8">
        <v>395200</v>
      </c>
      <c r="I32" s="8">
        <v>1652777</v>
      </c>
      <c r="J32" s="8">
        <v>2265136</v>
      </c>
      <c r="K32" s="8">
        <v>1024993</v>
      </c>
      <c r="L32" s="8">
        <v>391032</v>
      </c>
      <c r="M32" s="8">
        <v>3195643</v>
      </c>
      <c r="N32" s="8">
        <v>4611668</v>
      </c>
      <c r="O32" s="8">
        <v>255655</v>
      </c>
      <c r="P32" s="8">
        <v>1530635</v>
      </c>
      <c r="Q32" s="8">
        <v>895329</v>
      </c>
      <c r="R32" s="8">
        <v>2681619</v>
      </c>
      <c r="S32" s="8">
        <v>0</v>
      </c>
      <c r="T32" s="8">
        <v>381148</v>
      </c>
      <c r="U32" s="8">
        <v>381148</v>
      </c>
      <c r="V32" s="8">
        <v>762296</v>
      </c>
      <c r="W32" s="8">
        <v>10320719</v>
      </c>
      <c r="X32" s="8">
        <v>7349159</v>
      </c>
      <c r="Y32" s="8">
        <v>2971560</v>
      </c>
      <c r="Z32" s="2">
        <v>40.43</v>
      </c>
      <c r="AA32" s="6">
        <v>7836000</v>
      </c>
    </row>
    <row r="33" spans="1:27" ht="13.5">
      <c r="A33" s="25" t="s">
        <v>59</v>
      </c>
      <c r="B33" s="24"/>
      <c r="C33" s="6">
        <v>13187515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31621191</v>
      </c>
      <c r="D34" s="6">
        <v>0</v>
      </c>
      <c r="E34" s="7">
        <v>42305343</v>
      </c>
      <c r="F34" s="8">
        <v>48203000</v>
      </c>
      <c r="G34" s="8">
        <v>1417679</v>
      </c>
      <c r="H34" s="8">
        <v>2750932</v>
      </c>
      <c r="I34" s="8">
        <v>1746056</v>
      </c>
      <c r="J34" s="8">
        <v>5914667</v>
      </c>
      <c r="K34" s="8">
        <v>1969688</v>
      </c>
      <c r="L34" s="8">
        <v>1595152</v>
      </c>
      <c r="M34" s="8">
        <v>2737307</v>
      </c>
      <c r="N34" s="8">
        <v>6302147</v>
      </c>
      <c r="O34" s="8">
        <v>1747953</v>
      </c>
      <c r="P34" s="8">
        <v>3647729</v>
      </c>
      <c r="Q34" s="8">
        <v>2014871</v>
      </c>
      <c r="R34" s="8">
        <v>7410553</v>
      </c>
      <c r="S34" s="8">
        <v>0</v>
      </c>
      <c r="T34" s="8">
        <v>1800763</v>
      </c>
      <c r="U34" s="8">
        <v>1800763</v>
      </c>
      <c r="V34" s="8">
        <v>3601526</v>
      </c>
      <c r="W34" s="8">
        <v>23228893</v>
      </c>
      <c r="X34" s="8">
        <v>48078266</v>
      </c>
      <c r="Y34" s="8">
        <v>-24849373</v>
      </c>
      <c r="Z34" s="2">
        <v>-51.69</v>
      </c>
      <c r="AA34" s="6">
        <v>48203000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253333245</v>
      </c>
      <c r="D36" s="33">
        <f>SUM(D25:D35)</f>
        <v>0</v>
      </c>
      <c r="E36" s="34">
        <f t="shared" si="1"/>
        <v>219153477</v>
      </c>
      <c r="F36" s="35">
        <f t="shared" si="1"/>
        <v>215939000</v>
      </c>
      <c r="G36" s="35">
        <f t="shared" si="1"/>
        <v>6762283</v>
      </c>
      <c r="H36" s="35">
        <f t="shared" si="1"/>
        <v>14803814</v>
      </c>
      <c r="I36" s="35">
        <f t="shared" si="1"/>
        <v>8778827</v>
      </c>
      <c r="J36" s="35">
        <f t="shared" si="1"/>
        <v>30344924</v>
      </c>
      <c r="K36" s="35">
        <f t="shared" si="1"/>
        <v>12147636</v>
      </c>
      <c r="L36" s="35">
        <f t="shared" si="1"/>
        <v>16453573</v>
      </c>
      <c r="M36" s="35">
        <f t="shared" si="1"/>
        <v>24543296</v>
      </c>
      <c r="N36" s="35">
        <f t="shared" si="1"/>
        <v>53144505</v>
      </c>
      <c r="O36" s="35">
        <f t="shared" si="1"/>
        <v>12838704</v>
      </c>
      <c r="P36" s="35">
        <f t="shared" si="1"/>
        <v>16293563</v>
      </c>
      <c r="Q36" s="35">
        <f t="shared" si="1"/>
        <v>8961922</v>
      </c>
      <c r="R36" s="35">
        <f t="shared" si="1"/>
        <v>38094189</v>
      </c>
      <c r="S36" s="35">
        <f t="shared" si="1"/>
        <v>0</v>
      </c>
      <c r="T36" s="35">
        <f t="shared" si="1"/>
        <v>10433980</v>
      </c>
      <c r="U36" s="35">
        <f t="shared" si="1"/>
        <v>10433980</v>
      </c>
      <c r="V36" s="35">
        <f t="shared" si="1"/>
        <v>20867960</v>
      </c>
      <c r="W36" s="35">
        <f t="shared" si="1"/>
        <v>142451578</v>
      </c>
      <c r="X36" s="35">
        <f t="shared" si="1"/>
        <v>219153338</v>
      </c>
      <c r="Y36" s="35">
        <f t="shared" si="1"/>
        <v>-76701760</v>
      </c>
      <c r="Z36" s="36">
        <f>+IF(X36&lt;&gt;0,+(Y36/X36)*100,0)</f>
        <v>-34.999129239820206</v>
      </c>
      <c r="AA36" s="33">
        <f>SUM(AA25:AA35)</f>
        <v>215939000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-73128073</v>
      </c>
      <c r="D38" s="46">
        <f>+D22-D36</f>
        <v>0</v>
      </c>
      <c r="E38" s="47">
        <f t="shared" si="2"/>
        <v>-17865991</v>
      </c>
      <c r="F38" s="48">
        <f t="shared" si="2"/>
        <v>-13929000</v>
      </c>
      <c r="G38" s="48">
        <f t="shared" si="2"/>
        <v>31050581</v>
      </c>
      <c r="H38" s="48">
        <f t="shared" si="2"/>
        <v>-5840818</v>
      </c>
      <c r="I38" s="48">
        <f t="shared" si="2"/>
        <v>-395112</v>
      </c>
      <c r="J38" s="48">
        <f t="shared" si="2"/>
        <v>24814651</v>
      </c>
      <c r="K38" s="48">
        <f t="shared" si="2"/>
        <v>-3480838</v>
      </c>
      <c r="L38" s="48">
        <f t="shared" si="2"/>
        <v>-7470663</v>
      </c>
      <c r="M38" s="48">
        <f t="shared" si="2"/>
        <v>9888483</v>
      </c>
      <c r="N38" s="48">
        <f t="shared" si="2"/>
        <v>-1063018</v>
      </c>
      <c r="O38" s="48">
        <f t="shared" si="2"/>
        <v>-3840626</v>
      </c>
      <c r="P38" s="48">
        <f t="shared" si="2"/>
        <v>-7228237</v>
      </c>
      <c r="Q38" s="48">
        <f t="shared" si="2"/>
        <v>277237</v>
      </c>
      <c r="R38" s="48">
        <f t="shared" si="2"/>
        <v>-10791626</v>
      </c>
      <c r="S38" s="48">
        <f t="shared" si="2"/>
        <v>0</v>
      </c>
      <c r="T38" s="48">
        <f t="shared" si="2"/>
        <v>17664989</v>
      </c>
      <c r="U38" s="48">
        <f t="shared" si="2"/>
        <v>17664989</v>
      </c>
      <c r="V38" s="48">
        <f t="shared" si="2"/>
        <v>35329978</v>
      </c>
      <c r="W38" s="48">
        <f t="shared" si="2"/>
        <v>48289985</v>
      </c>
      <c r="X38" s="48">
        <f>IF(F22=F36,0,X22-X36)</f>
        <v>-17865975</v>
      </c>
      <c r="Y38" s="48">
        <f t="shared" si="2"/>
        <v>66155960</v>
      </c>
      <c r="Z38" s="49">
        <f>+IF(X38&lt;&gt;0,+(Y38/X38)*100,0)</f>
        <v>-370.2902304520184</v>
      </c>
      <c r="AA38" s="46">
        <f>+AA22-AA36</f>
        <v>-13929000</v>
      </c>
    </row>
    <row r="39" spans="1:27" ht="13.5">
      <c r="A39" s="23" t="s">
        <v>64</v>
      </c>
      <c r="B39" s="29"/>
      <c r="C39" s="6">
        <v>40854361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100953282</v>
      </c>
      <c r="Y39" s="8">
        <v>-100953282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62206000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62206000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-32273712</v>
      </c>
      <c r="D42" s="55">
        <f>SUM(D38:D41)</f>
        <v>0</v>
      </c>
      <c r="E42" s="56">
        <f t="shared" si="3"/>
        <v>-17865991</v>
      </c>
      <c r="F42" s="57">
        <f t="shared" si="3"/>
        <v>48277000</v>
      </c>
      <c r="G42" s="57">
        <f t="shared" si="3"/>
        <v>31050581</v>
      </c>
      <c r="H42" s="57">
        <f t="shared" si="3"/>
        <v>-5840818</v>
      </c>
      <c r="I42" s="57">
        <f t="shared" si="3"/>
        <v>-395112</v>
      </c>
      <c r="J42" s="57">
        <f t="shared" si="3"/>
        <v>24814651</v>
      </c>
      <c r="K42" s="57">
        <f t="shared" si="3"/>
        <v>-3480838</v>
      </c>
      <c r="L42" s="57">
        <f t="shared" si="3"/>
        <v>-7470663</v>
      </c>
      <c r="M42" s="57">
        <f t="shared" si="3"/>
        <v>9888483</v>
      </c>
      <c r="N42" s="57">
        <f t="shared" si="3"/>
        <v>-1063018</v>
      </c>
      <c r="O42" s="57">
        <f t="shared" si="3"/>
        <v>-3840626</v>
      </c>
      <c r="P42" s="57">
        <f t="shared" si="3"/>
        <v>-7228237</v>
      </c>
      <c r="Q42" s="57">
        <f t="shared" si="3"/>
        <v>277237</v>
      </c>
      <c r="R42" s="57">
        <f t="shared" si="3"/>
        <v>-10791626</v>
      </c>
      <c r="S42" s="57">
        <f t="shared" si="3"/>
        <v>0</v>
      </c>
      <c r="T42" s="57">
        <f t="shared" si="3"/>
        <v>17664989</v>
      </c>
      <c r="U42" s="57">
        <f t="shared" si="3"/>
        <v>17664989</v>
      </c>
      <c r="V42" s="57">
        <f t="shared" si="3"/>
        <v>35329978</v>
      </c>
      <c r="W42" s="57">
        <f t="shared" si="3"/>
        <v>48289985</v>
      </c>
      <c r="X42" s="57">
        <f t="shared" si="3"/>
        <v>83087307</v>
      </c>
      <c r="Y42" s="57">
        <f t="shared" si="3"/>
        <v>-34797322</v>
      </c>
      <c r="Z42" s="58">
        <f>+IF(X42&lt;&gt;0,+(Y42/X42)*100,0)</f>
        <v>-41.88043066554077</v>
      </c>
      <c r="AA42" s="55">
        <f>SUM(AA38:AA41)</f>
        <v>48277000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-32273712</v>
      </c>
      <c r="D44" s="63">
        <f>+D42-D43</f>
        <v>0</v>
      </c>
      <c r="E44" s="64">
        <f t="shared" si="4"/>
        <v>-17865991</v>
      </c>
      <c r="F44" s="65">
        <f t="shared" si="4"/>
        <v>48277000</v>
      </c>
      <c r="G44" s="65">
        <f t="shared" si="4"/>
        <v>31050581</v>
      </c>
      <c r="H44" s="65">
        <f t="shared" si="4"/>
        <v>-5840818</v>
      </c>
      <c r="I44" s="65">
        <f t="shared" si="4"/>
        <v>-395112</v>
      </c>
      <c r="J44" s="65">
        <f t="shared" si="4"/>
        <v>24814651</v>
      </c>
      <c r="K44" s="65">
        <f t="shared" si="4"/>
        <v>-3480838</v>
      </c>
      <c r="L44" s="65">
        <f t="shared" si="4"/>
        <v>-7470663</v>
      </c>
      <c r="M44" s="65">
        <f t="shared" si="4"/>
        <v>9888483</v>
      </c>
      <c r="N44" s="65">
        <f t="shared" si="4"/>
        <v>-1063018</v>
      </c>
      <c r="O44" s="65">
        <f t="shared" si="4"/>
        <v>-3840626</v>
      </c>
      <c r="P44" s="65">
        <f t="shared" si="4"/>
        <v>-7228237</v>
      </c>
      <c r="Q44" s="65">
        <f t="shared" si="4"/>
        <v>277237</v>
      </c>
      <c r="R44" s="65">
        <f t="shared" si="4"/>
        <v>-10791626</v>
      </c>
      <c r="S44" s="65">
        <f t="shared" si="4"/>
        <v>0</v>
      </c>
      <c r="T44" s="65">
        <f t="shared" si="4"/>
        <v>17664989</v>
      </c>
      <c r="U44" s="65">
        <f t="shared" si="4"/>
        <v>17664989</v>
      </c>
      <c r="V44" s="65">
        <f t="shared" si="4"/>
        <v>35329978</v>
      </c>
      <c r="W44" s="65">
        <f t="shared" si="4"/>
        <v>48289985</v>
      </c>
      <c r="X44" s="65">
        <f t="shared" si="4"/>
        <v>83087307</v>
      </c>
      <c r="Y44" s="65">
        <f t="shared" si="4"/>
        <v>-34797322</v>
      </c>
      <c r="Z44" s="66">
        <f>+IF(X44&lt;&gt;0,+(Y44/X44)*100,0)</f>
        <v>-41.88043066554077</v>
      </c>
      <c r="AA44" s="63">
        <f>+AA42-AA43</f>
        <v>48277000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-32273712</v>
      </c>
      <c r="D46" s="55">
        <f>SUM(D44:D45)</f>
        <v>0</v>
      </c>
      <c r="E46" s="56">
        <f t="shared" si="5"/>
        <v>-17865991</v>
      </c>
      <c r="F46" s="57">
        <f t="shared" si="5"/>
        <v>48277000</v>
      </c>
      <c r="G46" s="57">
        <f t="shared" si="5"/>
        <v>31050581</v>
      </c>
      <c r="H46" s="57">
        <f t="shared" si="5"/>
        <v>-5840818</v>
      </c>
      <c r="I46" s="57">
        <f t="shared" si="5"/>
        <v>-395112</v>
      </c>
      <c r="J46" s="57">
        <f t="shared" si="5"/>
        <v>24814651</v>
      </c>
      <c r="K46" s="57">
        <f t="shared" si="5"/>
        <v>-3480838</v>
      </c>
      <c r="L46" s="57">
        <f t="shared" si="5"/>
        <v>-7470663</v>
      </c>
      <c r="M46" s="57">
        <f t="shared" si="5"/>
        <v>9888483</v>
      </c>
      <c r="N46" s="57">
        <f t="shared" si="5"/>
        <v>-1063018</v>
      </c>
      <c r="O46" s="57">
        <f t="shared" si="5"/>
        <v>-3840626</v>
      </c>
      <c r="P46" s="57">
        <f t="shared" si="5"/>
        <v>-7228237</v>
      </c>
      <c r="Q46" s="57">
        <f t="shared" si="5"/>
        <v>277237</v>
      </c>
      <c r="R46" s="57">
        <f t="shared" si="5"/>
        <v>-10791626</v>
      </c>
      <c r="S46" s="57">
        <f t="shared" si="5"/>
        <v>0</v>
      </c>
      <c r="T46" s="57">
        <f t="shared" si="5"/>
        <v>17664989</v>
      </c>
      <c r="U46" s="57">
        <f t="shared" si="5"/>
        <v>17664989</v>
      </c>
      <c r="V46" s="57">
        <f t="shared" si="5"/>
        <v>35329978</v>
      </c>
      <c r="W46" s="57">
        <f t="shared" si="5"/>
        <v>48289985</v>
      </c>
      <c r="X46" s="57">
        <f t="shared" si="5"/>
        <v>83087307</v>
      </c>
      <c r="Y46" s="57">
        <f t="shared" si="5"/>
        <v>-34797322</v>
      </c>
      <c r="Z46" s="58">
        <f>+IF(X46&lt;&gt;0,+(Y46/X46)*100,0)</f>
        <v>-41.88043066554077</v>
      </c>
      <c r="AA46" s="55">
        <f>SUM(AA44:AA45)</f>
        <v>48277000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-32273712</v>
      </c>
      <c r="D48" s="71">
        <f>SUM(D46:D47)</f>
        <v>0</v>
      </c>
      <c r="E48" s="72">
        <f t="shared" si="6"/>
        <v>-17865991</v>
      </c>
      <c r="F48" s="73">
        <f t="shared" si="6"/>
        <v>48277000</v>
      </c>
      <c r="G48" s="73">
        <f t="shared" si="6"/>
        <v>31050581</v>
      </c>
      <c r="H48" s="74">
        <f t="shared" si="6"/>
        <v>-5840818</v>
      </c>
      <c r="I48" s="74">
        <f t="shared" si="6"/>
        <v>-395112</v>
      </c>
      <c r="J48" s="74">
        <f t="shared" si="6"/>
        <v>24814651</v>
      </c>
      <c r="K48" s="74">
        <f t="shared" si="6"/>
        <v>-3480838</v>
      </c>
      <c r="L48" s="74">
        <f t="shared" si="6"/>
        <v>-7470663</v>
      </c>
      <c r="M48" s="73">
        <f t="shared" si="6"/>
        <v>9888483</v>
      </c>
      <c r="N48" s="73">
        <f t="shared" si="6"/>
        <v>-1063018</v>
      </c>
      <c r="O48" s="74">
        <f t="shared" si="6"/>
        <v>-3840626</v>
      </c>
      <c r="P48" s="74">
        <f t="shared" si="6"/>
        <v>-7228237</v>
      </c>
      <c r="Q48" s="74">
        <f t="shared" si="6"/>
        <v>277237</v>
      </c>
      <c r="R48" s="74">
        <f t="shared" si="6"/>
        <v>-10791626</v>
      </c>
      <c r="S48" s="74">
        <f t="shared" si="6"/>
        <v>0</v>
      </c>
      <c r="T48" s="73">
        <f t="shared" si="6"/>
        <v>17664989</v>
      </c>
      <c r="U48" s="73">
        <f t="shared" si="6"/>
        <v>17664989</v>
      </c>
      <c r="V48" s="74">
        <f t="shared" si="6"/>
        <v>35329978</v>
      </c>
      <c r="W48" s="74">
        <f t="shared" si="6"/>
        <v>48289985</v>
      </c>
      <c r="X48" s="74">
        <f t="shared" si="6"/>
        <v>83087307</v>
      </c>
      <c r="Y48" s="74">
        <f t="shared" si="6"/>
        <v>-34797322</v>
      </c>
      <c r="Z48" s="75">
        <f>+IF(X48&lt;&gt;0,+(Y48/X48)*100,0)</f>
        <v>-41.88043066554077</v>
      </c>
      <c r="AA48" s="76">
        <f>SUM(AA46:AA47)</f>
        <v>48277000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163715</v>
      </c>
      <c r="D12" s="6">
        <v>0</v>
      </c>
      <c r="E12" s="7">
        <v>0</v>
      </c>
      <c r="F12" s="8">
        <v>24000</v>
      </c>
      <c r="G12" s="8">
        <v>4086</v>
      </c>
      <c r="H12" s="8">
        <v>4086</v>
      </c>
      <c r="I12" s="8">
        <v>4086</v>
      </c>
      <c r="J12" s="8">
        <v>12258</v>
      </c>
      <c r="K12" s="8">
        <v>4086</v>
      </c>
      <c r="L12" s="8">
        <v>4086</v>
      </c>
      <c r="M12" s="8">
        <v>4086</v>
      </c>
      <c r="N12" s="8">
        <v>12258</v>
      </c>
      <c r="O12" s="8">
        <v>4086</v>
      </c>
      <c r="P12" s="8">
        <v>4086</v>
      </c>
      <c r="Q12" s="8">
        <v>3498</v>
      </c>
      <c r="R12" s="8">
        <v>11670</v>
      </c>
      <c r="S12" s="8">
        <v>-3498</v>
      </c>
      <c r="T12" s="8">
        <v>0</v>
      </c>
      <c r="U12" s="8">
        <v>0</v>
      </c>
      <c r="V12" s="8">
        <v>-3498</v>
      </c>
      <c r="W12" s="8">
        <v>32688</v>
      </c>
      <c r="X12" s="8"/>
      <c r="Y12" s="8">
        <v>32688</v>
      </c>
      <c r="Z12" s="2">
        <v>0</v>
      </c>
      <c r="AA12" s="6">
        <v>24000</v>
      </c>
    </row>
    <row r="13" spans="1:27" ht="13.5">
      <c r="A13" s="23" t="s">
        <v>40</v>
      </c>
      <c r="B13" s="29"/>
      <c r="C13" s="6">
        <v>736846</v>
      </c>
      <c r="D13" s="6">
        <v>0</v>
      </c>
      <c r="E13" s="7">
        <v>155000</v>
      </c>
      <c r="F13" s="8">
        <v>180000</v>
      </c>
      <c r="G13" s="8">
        <v>2918</v>
      </c>
      <c r="H13" s="8">
        <v>63878</v>
      </c>
      <c r="I13" s="8">
        <v>40009</v>
      </c>
      <c r="J13" s="8">
        <v>106805</v>
      </c>
      <c r="K13" s="8">
        <v>33103</v>
      </c>
      <c r="L13" s="8">
        <v>1055</v>
      </c>
      <c r="M13" s="8">
        <v>3540</v>
      </c>
      <c r="N13" s="8">
        <v>37698</v>
      </c>
      <c r="O13" s="8">
        <v>79254</v>
      </c>
      <c r="P13" s="8">
        <v>32049</v>
      </c>
      <c r="Q13" s="8">
        <v>22325</v>
      </c>
      <c r="R13" s="8">
        <v>133628</v>
      </c>
      <c r="S13" s="8">
        <v>26996</v>
      </c>
      <c r="T13" s="8">
        <v>28289</v>
      </c>
      <c r="U13" s="8">
        <v>23585</v>
      </c>
      <c r="V13" s="8">
        <v>78870</v>
      </c>
      <c r="W13" s="8">
        <v>357001</v>
      </c>
      <c r="X13" s="8">
        <v>155004</v>
      </c>
      <c r="Y13" s="8">
        <v>201997</v>
      </c>
      <c r="Z13" s="2">
        <v>130.32</v>
      </c>
      <c r="AA13" s="6">
        <v>180000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20000</v>
      </c>
      <c r="L18" s="8">
        <v>0</v>
      </c>
      <c r="M18" s="8">
        <v>0</v>
      </c>
      <c r="N18" s="8">
        <v>20000</v>
      </c>
      <c r="O18" s="8">
        <v>0</v>
      </c>
      <c r="P18" s="8">
        <v>30000</v>
      </c>
      <c r="Q18" s="8">
        <v>0</v>
      </c>
      <c r="R18" s="8">
        <v>30000</v>
      </c>
      <c r="S18" s="8">
        <v>0</v>
      </c>
      <c r="T18" s="8">
        <v>0</v>
      </c>
      <c r="U18" s="8">
        <v>0</v>
      </c>
      <c r="V18" s="8">
        <v>0</v>
      </c>
      <c r="W18" s="8">
        <v>50000</v>
      </c>
      <c r="X18" s="8"/>
      <c r="Y18" s="8">
        <v>50000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42684749</v>
      </c>
      <c r="D19" s="6">
        <v>0</v>
      </c>
      <c r="E19" s="7">
        <v>35816000</v>
      </c>
      <c r="F19" s="8">
        <v>37500800</v>
      </c>
      <c r="G19" s="8">
        <v>2852935</v>
      </c>
      <c r="H19" s="8">
        <v>2977393</v>
      </c>
      <c r="I19" s="8">
        <v>3049151</v>
      </c>
      <c r="J19" s="8">
        <v>8879479</v>
      </c>
      <c r="K19" s="8">
        <v>6176981</v>
      </c>
      <c r="L19" s="8">
        <v>2853852</v>
      </c>
      <c r="M19" s="8">
        <v>3028083</v>
      </c>
      <c r="N19" s="8">
        <v>12058916</v>
      </c>
      <c r="O19" s="8">
        <v>3235273</v>
      </c>
      <c r="P19" s="8">
        <v>3428480</v>
      </c>
      <c r="Q19" s="8">
        <v>3448140</v>
      </c>
      <c r="R19" s="8">
        <v>10111893</v>
      </c>
      <c r="S19" s="8">
        <v>2939829</v>
      </c>
      <c r="T19" s="8">
        <v>2932902</v>
      </c>
      <c r="U19" s="8">
        <v>3097558</v>
      </c>
      <c r="V19" s="8">
        <v>8970289</v>
      </c>
      <c r="W19" s="8">
        <v>40020577</v>
      </c>
      <c r="X19" s="8">
        <v>35815996</v>
      </c>
      <c r="Y19" s="8">
        <v>4204581</v>
      </c>
      <c r="Z19" s="2">
        <v>11.74</v>
      </c>
      <c r="AA19" s="6">
        <v>37500800</v>
      </c>
    </row>
    <row r="20" spans="1:27" ht="13.5">
      <c r="A20" s="23" t="s">
        <v>47</v>
      </c>
      <c r="B20" s="29"/>
      <c r="C20" s="6">
        <v>4869247</v>
      </c>
      <c r="D20" s="6">
        <v>0</v>
      </c>
      <c r="E20" s="7">
        <v>3855000</v>
      </c>
      <c r="F20" s="26">
        <v>3960929</v>
      </c>
      <c r="G20" s="26">
        <v>3789491</v>
      </c>
      <c r="H20" s="26">
        <v>203435</v>
      </c>
      <c r="I20" s="26">
        <v>46094</v>
      </c>
      <c r="J20" s="26">
        <v>4039020</v>
      </c>
      <c r="K20" s="26">
        <v>228159</v>
      </c>
      <c r="L20" s="26">
        <v>85998</v>
      </c>
      <c r="M20" s="26">
        <v>7974</v>
      </c>
      <c r="N20" s="26">
        <v>322131</v>
      </c>
      <c r="O20" s="26">
        <v>12829</v>
      </c>
      <c r="P20" s="26">
        <v>198516</v>
      </c>
      <c r="Q20" s="26">
        <v>22507</v>
      </c>
      <c r="R20" s="26">
        <v>233852</v>
      </c>
      <c r="S20" s="26">
        <v>12178</v>
      </c>
      <c r="T20" s="26">
        <v>210240</v>
      </c>
      <c r="U20" s="26">
        <v>34660</v>
      </c>
      <c r="V20" s="26">
        <v>257078</v>
      </c>
      <c r="W20" s="26">
        <v>4852081</v>
      </c>
      <c r="X20" s="26">
        <v>3854996</v>
      </c>
      <c r="Y20" s="26">
        <v>997085</v>
      </c>
      <c r="Z20" s="27">
        <v>25.86</v>
      </c>
      <c r="AA20" s="28">
        <v>3960929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48454557</v>
      </c>
      <c r="D22" s="33">
        <f>SUM(D5:D21)</f>
        <v>0</v>
      </c>
      <c r="E22" s="34">
        <f t="shared" si="0"/>
        <v>39826000</v>
      </c>
      <c r="F22" s="35">
        <f t="shared" si="0"/>
        <v>41665729</v>
      </c>
      <c r="G22" s="35">
        <f t="shared" si="0"/>
        <v>6649430</v>
      </c>
      <c r="H22" s="35">
        <f t="shared" si="0"/>
        <v>3248792</v>
      </c>
      <c r="I22" s="35">
        <f t="shared" si="0"/>
        <v>3139340</v>
      </c>
      <c r="J22" s="35">
        <f t="shared" si="0"/>
        <v>13037562</v>
      </c>
      <c r="K22" s="35">
        <f t="shared" si="0"/>
        <v>6462329</v>
      </c>
      <c r="L22" s="35">
        <f t="shared" si="0"/>
        <v>2944991</v>
      </c>
      <c r="M22" s="35">
        <f t="shared" si="0"/>
        <v>3043683</v>
      </c>
      <c r="N22" s="35">
        <f t="shared" si="0"/>
        <v>12451003</v>
      </c>
      <c r="O22" s="35">
        <f t="shared" si="0"/>
        <v>3331442</v>
      </c>
      <c r="P22" s="35">
        <f t="shared" si="0"/>
        <v>3693131</v>
      </c>
      <c r="Q22" s="35">
        <f t="shared" si="0"/>
        <v>3496470</v>
      </c>
      <c r="R22" s="35">
        <f t="shared" si="0"/>
        <v>10521043</v>
      </c>
      <c r="S22" s="35">
        <f t="shared" si="0"/>
        <v>2975505</v>
      </c>
      <c r="T22" s="35">
        <f t="shared" si="0"/>
        <v>3171431</v>
      </c>
      <c r="U22" s="35">
        <f t="shared" si="0"/>
        <v>3155803</v>
      </c>
      <c r="V22" s="35">
        <f t="shared" si="0"/>
        <v>9302739</v>
      </c>
      <c r="W22" s="35">
        <f t="shared" si="0"/>
        <v>45312347</v>
      </c>
      <c r="X22" s="35">
        <f t="shared" si="0"/>
        <v>39825996</v>
      </c>
      <c r="Y22" s="35">
        <f t="shared" si="0"/>
        <v>5486351</v>
      </c>
      <c r="Z22" s="36">
        <f>+IF(X22&lt;&gt;0,+(Y22/X22)*100,0)</f>
        <v>13.7758036233419</v>
      </c>
      <c r="AA22" s="33">
        <f>SUM(AA5:AA21)</f>
        <v>41665729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23981628</v>
      </c>
      <c r="D25" s="6">
        <v>0</v>
      </c>
      <c r="E25" s="7">
        <v>25754357</v>
      </c>
      <c r="F25" s="8">
        <v>25379780</v>
      </c>
      <c r="G25" s="8">
        <v>2152733</v>
      </c>
      <c r="H25" s="8">
        <v>2031661</v>
      </c>
      <c r="I25" s="8">
        <v>2303039</v>
      </c>
      <c r="J25" s="8">
        <v>6487433</v>
      </c>
      <c r="K25" s="8">
        <v>4232387</v>
      </c>
      <c r="L25" s="8">
        <v>1995088</v>
      </c>
      <c r="M25" s="8">
        <v>2211561</v>
      </c>
      <c r="N25" s="8">
        <v>8439036</v>
      </c>
      <c r="O25" s="8">
        <v>2111041</v>
      </c>
      <c r="P25" s="8">
        <v>2068833</v>
      </c>
      <c r="Q25" s="8">
        <v>2050199</v>
      </c>
      <c r="R25" s="8">
        <v>6230073</v>
      </c>
      <c r="S25" s="8">
        <v>2146977</v>
      </c>
      <c r="T25" s="8">
        <v>2098886</v>
      </c>
      <c r="U25" s="8">
        <v>1771571</v>
      </c>
      <c r="V25" s="8">
        <v>6017434</v>
      </c>
      <c r="W25" s="8">
        <v>27173976</v>
      </c>
      <c r="X25" s="8">
        <v>25754352</v>
      </c>
      <c r="Y25" s="8">
        <v>1419624</v>
      </c>
      <c r="Z25" s="2">
        <v>5.51</v>
      </c>
      <c r="AA25" s="6">
        <v>25379780</v>
      </c>
    </row>
    <row r="26" spans="1:27" ht="13.5">
      <c r="A26" s="25" t="s">
        <v>52</v>
      </c>
      <c r="B26" s="24"/>
      <c r="C26" s="6">
        <v>3335617</v>
      </c>
      <c r="D26" s="6">
        <v>0</v>
      </c>
      <c r="E26" s="7">
        <v>3567166</v>
      </c>
      <c r="F26" s="8">
        <v>3602000</v>
      </c>
      <c r="G26" s="8">
        <v>274522</v>
      </c>
      <c r="H26" s="8">
        <v>274522</v>
      </c>
      <c r="I26" s="8">
        <v>278022</v>
      </c>
      <c r="J26" s="8">
        <v>827066</v>
      </c>
      <c r="K26" s="8">
        <v>556044</v>
      </c>
      <c r="L26" s="8">
        <v>278022</v>
      </c>
      <c r="M26" s="8">
        <v>278022</v>
      </c>
      <c r="N26" s="8">
        <v>1112088</v>
      </c>
      <c r="O26" s="8">
        <v>278022</v>
      </c>
      <c r="P26" s="8">
        <v>278022</v>
      </c>
      <c r="Q26" s="8">
        <v>278022</v>
      </c>
      <c r="R26" s="8">
        <v>834066</v>
      </c>
      <c r="S26" s="8">
        <v>451727</v>
      </c>
      <c r="T26" s="8">
        <v>294493</v>
      </c>
      <c r="U26" s="8">
        <v>294493</v>
      </c>
      <c r="V26" s="8">
        <v>1040713</v>
      </c>
      <c r="W26" s="8">
        <v>3813933</v>
      </c>
      <c r="X26" s="8">
        <v>3567168</v>
      </c>
      <c r="Y26" s="8">
        <v>246765</v>
      </c>
      <c r="Z26" s="2">
        <v>6.92</v>
      </c>
      <c r="AA26" s="6">
        <v>3602000</v>
      </c>
    </row>
    <row r="27" spans="1:27" ht="13.5">
      <c r="A27" s="25" t="s">
        <v>53</v>
      </c>
      <c r="B27" s="24"/>
      <c r="C27" s="6">
        <v>466621</v>
      </c>
      <c r="D27" s="6">
        <v>0</v>
      </c>
      <c r="E27" s="7">
        <v>1010000</v>
      </c>
      <c r="F27" s="8">
        <v>1010000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1010004</v>
      </c>
      <c r="Y27" s="8">
        <v>-1010004</v>
      </c>
      <c r="Z27" s="2">
        <v>-100</v>
      </c>
      <c r="AA27" s="6">
        <v>1010000</v>
      </c>
    </row>
    <row r="28" spans="1:27" ht="13.5">
      <c r="A28" s="25" t="s">
        <v>54</v>
      </c>
      <c r="B28" s="24"/>
      <c r="C28" s="6">
        <v>2128379</v>
      </c>
      <c r="D28" s="6">
        <v>0</v>
      </c>
      <c r="E28" s="7">
        <v>2120000</v>
      </c>
      <c r="F28" s="8">
        <v>2120000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1773649</v>
      </c>
      <c r="T28" s="8">
        <v>0</v>
      </c>
      <c r="U28" s="8">
        <v>0</v>
      </c>
      <c r="V28" s="8">
        <v>1773649</v>
      </c>
      <c r="W28" s="8">
        <v>1773649</v>
      </c>
      <c r="X28" s="8">
        <v>2120004</v>
      </c>
      <c r="Y28" s="8">
        <v>-346355</v>
      </c>
      <c r="Z28" s="2">
        <v>-16.34</v>
      </c>
      <c r="AA28" s="6">
        <v>2120000</v>
      </c>
    </row>
    <row r="29" spans="1:27" ht="13.5">
      <c r="A29" s="25" t="s">
        <v>55</v>
      </c>
      <c r="B29" s="24"/>
      <c r="C29" s="6">
        <v>1282866</v>
      </c>
      <c r="D29" s="6">
        <v>0</v>
      </c>
      <c r="E29" s="7">
        <v>1483449</v>
      </c>
      <c r="F29" s="8">
        <v>1499000</v>
      </c>
      <c r="G29" s="8">
        <v>20630</v>
      </c>
      <c r="H29" s="8">
        <v>20252</v>
      </c>
      <c r="I29" s="8">
        <v>19248</v>
      </c>
      <c r="J29" s="8">
        <v>60130</v>
      </c>
      <c r="K29" s="8">
        <v>19482</v>
      </c>
      <c r="L29" s="8">
        <v>18479</v>
      </c>
      <c r="M29" s="8">
        <v>18717</v>
      </c>
      <c r="N29" s="8">
        <v>56678</v>
      </c>
      <c r="O29" s="8">
        <v>18305</v>
      </c>
      <c r="P29" s="8">
        <v>16210</v>
      </c>
      <c r="Q29" s="8">
        <v>16210</v>
      </c>
      <c r="R29" s="8">
        <v>50725</v>
      </c>
      <c r="S29" s="8">
        <v>16538</v>
      </c>
      <c r="T29" s="8">
        <v>16677</v>
      </c>
      <c r="U29" s="8">
        <v>15759</v>
      </c>
      <c r="V29" s="8">
        <v>48974</v>
      </c>
      <c r="W29" s="8">
        <v>216507</v>
      </c>
      <c r="X29" s="8">
        <v>1483452</v>
      </c>
      <c r="Y29" s="8">
        <v>-1266945</v>
      </c>
      <c r="Z29" s="2">
        <v>-85.41</v>
      </c>
      <c r="AA29" s="6">
        <v>1499000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399227</v>
      </c>
      <c r="D31" s="6">
        <v>0</v>
      </c>
      <c r="E31" s="7">
        <v>346000</v>
      </c>
      <c r="F31" s="8">
        <v>426600</v>
      </c>
      <c r="G31" s="8">
        <v>25190</v>
      </c>
      <c r="H31" s="8">
        <v>13223</v>
      </c>
      <c r="I31" s="8">
        <v>19390</v>
      </c>
      <c r="J31" s="8">
        <v>57803</v>
      </c>
      <c r="K31" s="8">
        <v>15947</v>
      </c>
      <c r="L31" s="8">
        <v>32758</v>
      </c>
      <c r="M31" s="8">
        <v>89825</v>
      </c>
      <c r="N31" s="8">
        <v>138530</v>
      </c>
      <c r="O31" s="8">
        <v>13588</v>
      </c>
      <c r="P31" s="8">
        <v>23543</v>
      </c>
      <c r="Q31" s="8">
        <v>7762</v>
      </c>
      <c r="R31" s="8">
        <v>44893</v>
      </c>
      <c r="S31" s="8">
        <v>4001</v>
      </c>
      <c r="T31" s="8">
        <v>14320</v>
      </c>
      <c r="U31" s="8">
        <v>14114</v>
      </c>
      <c r="V31" s="8">
        <v>32435</v>
      </c>
      <c r="W31" s="8">
        <v>273661</v>
      </c>
      <c r="X31" s="8">
        <v>345996</v>
      </c>
      <c r="Y31" s="8">
        <v>-72335</v>
      </c>
      <c r="Z31" s="2">
        <v>-20.91</v>
      </c>
      <c r="AA31" s="6">
        <v>426600</v>
      </c>
    </row>
    <row r="32" spans="1:27" ht="13.5">
      <c r="A32" s="25" t="s">
        <v>58</v>
      </c>
      <c r="B32" s="24"/>
      <c r="C32" s="6">
        <v>175161</v>
      </c>
      <c r="D32" s="6">
        <v>0</v>
      </c>
      <c r="E32" s="7">
        <v>1225000</v>
      </c>
      <c r="F32" s="8">
        <v>1125000</v>
      </c>
      <c r="G32" s="8">
        <v>97879</v>
      </c>
      <c r="H32" s="8">
        <v>296</v>
      </c>
      <c r="I32" s="8">
        <v>137596</v>
      </c>
      <c r="J32" s="8">
        <v>235771</v>
      </c>
      <c r="K32" s="8">
        <v>109568</v>
      </c>
      <c r="L32" s="8">
        <v>58174</v>
      </c>
      <c r="M32" s="8">
        <v>123863</v>
      </c>
      <c r="N32" s="8">
        <v>291605</v>
      </c>
      <c r="O32" s="8">
        <v>123572</v>
      </c>
      <c r="P32" s="8">
        <v>198649</v>
      </c>
      <c r="Q32" s="8">
        <v>125774</v>
      </c>
      <c r="R32" s="8">
        <v>447995</v>
      </c>
      <c r="S32" s="8">
        <v>226407</v>
      </c>
      <c r="T32" s="8">
        <v>128400</v>
      </c>
      <c r="U32" s="8">
        <v>3190</v>
      </c>
      <c r="V32" s="8">
        <v>357997</v>
      </c>
      <c r="W32" s="8">
        <v>1333368</v>
      </c>
      <c r="X32" s="8">
        <v>1224996</v>
      </c>
      <c r="Y32" s="8">
        <v>108372</v>
      </c>
      <c r="Z32" s="2">
        <v>8.85</v>
      </c>
      <c r="AA32" s="6">
        <v>1125000</v>
      </c>
    </row>
    <row r="33" spans="1:27" ht="13.5">
      <c r="A33" s="25" t="s">
        <v>59</v>
      </c>
      <c r="B33" s="24"/>
      <c r="C33" s="6">
        <v>7635186</v>
      </c>
      <c r="D33" s="6">
        <v>0</v>
      </c>
      <c r="E33" s="7">
        <v>230000</v>
      </c>
      <c r="F33" s="8">
        <v>540000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230004</v>
      </c>
      <c r="Y33" s="8">
        <v>-230004</v>
      </c>
      <c r="Z33" s="2">
        <v>-100</v>
      </c>
      <c r="AA33" s="6">
        <v>540000</v>
      </c>
    </row>
    <row r="34" spans="1:27" ht="13.5">
      <c r="A34" s="25" t="s">
        <v>60</v>
      </c>
      <c r="B34" s="24"/>
      <c r="C34" s="6">
        <v>10699642</v>
      </c>
      <c r="D34" s="6">
        <v>0</v>
      </c>
      <c r="E34" s="7">
        <v>9563020</v>
      </c>
      <c r="F34" s="8">
        <v>9772400</v>
      </c>
      <c r="G34" s="8">
        <v>1107446</v>
      </c>
      <c r="H34" s="8">
        <v>619558</v>
      </c>
      <c r="I34" s="8">
        <v>1610833</v>
      </c>
      <c r="J34" s="8">
        <v>3337837</v>
      </c>
      <c r="K34" s="8">
        <v>1095956</v>
      </c>
      <c r="L34" s="8">
        <v>731238</v>
      </c>
      <c r="M34" s="8">
        <v>89502</v>
      </c>
      <c r="N34" s="8">
        <v>1916696</v>
      </c>
      <c r="O34" s="8">
        <v>625597</v>
      </c>
      <c r="P34" s="8">
        <v>1031794</v>
      </c>
      <c r="Q34" s="8">
        <v>1409891</v>
      </c>
      <c r="R34" s="8">
        <v>3067282</v>
      </c>
      <c r="S34" s="8">
        <v>314094</v>
      </c>
      <c r="T34" s="8">
        <v>490965</v>
      </c>
      <c r="U34" s="8">
        <v>423363</v>
      </c>
      <c r="V34" s="8">
        <v>1228422</v>
      </c>
      <c r="W34" s="8">
        <v>9550237</v>
      </c>
      <c r="X34" s="8">
        <v>9563016</v>
      </c>
      <c r="Y34" s="8">
        <v>-12779</v>
      </c>
      <c r="Z34" s="2">
        <v>-0.13</v>
      </c>
      <c r="AA34" s="6">
        <v>9772400</v>
      </c>
    </row>
    <row r="35" spans="1:27" ht="13.5">
      <c r="A35" s="23" t="s">
        <v>61</v>
      </c>
      <c r="B35" s="29"/>
      <c r="C35" s="6">
        <v>19217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-2990</v>
      </c>
      <c r="V35" s="8">
        <v>-2990</v>
      </c>
      <c r="W35" s="8">
        <v>-2990</v>
      </c>
      <c r="X35" s="8"/>
      <c r="Y35" s="8">
        <v>-2990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50123544</v>
      </c>
      <c r="D36" s="33">
        <f>SUM(D25:D35)</f>
        <v>0</v>
      </c>
      <c r="E36" s="34">
        <f t="shared" si="1"/>
        <v>45298992</v>
      </c>
      <c r="F36" s="35">
        <f t="shared" si="1"/>
        <v>45474780</v>
      </c>
      <c r="G36" s="35">
        <f t="shared" si="1"/>
        <v>3678400</v>
      </c>
      <c r="H36" s="35">
        <f t="shared" si="1"/>
        <v>2959512</v>
      </c>
      <c r="I36" s="35">
        <f t="shared" si="1"/>
        <v>4368128</v>
      </c>
      <c r="J36" s="35">
        <f t="shared" si="1"/>
        <v>11006040</v>
      </c>
      <c r="K36" s="35">
        <f t="shared" si="1"/>
        <v>6029384</v>
      </c>
      <c r="L36" s="35">
        <f t="shared" si="1"/>
        <v>3113759</v>
      </c>
      <c r="M36" s="35">
        <f t="shared" si="1"/>
        <v>2811490</v>
      </c>
      <c r="N36" s="35">
        <f t="shared" si="1"/>
        <v>11954633</v>
      </c>
      <c r="O36" s="35">
        <f t="shared" si="1"/>
        <v>3170125</v>
      </c>
      <c r="P36" s="35">
        <f t="shared" si="1"/>
        <v>3617051</v>
      </c>
      <c r="Q36" s="35">
        <f t="shared" si="1"/>
        <v>3887858</v>
      </c>
      <c r="R36" s="35">
        <f t="shared" si="1"/>
        <v>10675034</v>
      </c>
      <c r="S36" s="35">
        <f t="shared" si="1"/>
        <v>4933393</v>
      </c>
      <c r="T36" s="35">
        <f t="shared" si="1"/>
        <v>3043741</v>
      </c>
      <c r="U36" s="35">
        <f t="shared" si="1"/>
        <v>2519500</v>
      </c>
      <c r="V36" s="35">
        <f t="shared" si="1"/>
        <v>10496634</v>
      </c>
      <c r="W36" s="35">
        <f t="shared" si="1"/>
        <v>44132341</v>
      </c>
      <c r="X36" s="35">
        <f t="shared" si="1"/>
        <v>45298992</v>
      </c>
      <c r="Y36" s="35">
        <f t="shared" si="1"/>
        <v>-1166651</v>
      </c>
      <c r="Z36" s="36">
        <f>+IF(X36&lt;&gt;0,+(Y36/X36)*100,0)</f>
        <v>-2.5754458289049786</v>
      </c>
      <c r="AA36" s="33">
        <f>SUM(AA25:AA35)</f>
        <v>45474780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-1668987</v>
      </c>
      <c r="D38" s="46">
        <f>+D22-D36</f>
        <v>0</v>
      </c>
      <c r="E38" s="47">
        <f t="shared" si="2"/>
        <v>-5472992</v>
      </c>
      <c r="F38" s="48">
        <f t="shared" si="2"/>
        <v>-3809051</v>
      </c>
      <c r="G38" s="48">
        <f t="shared" si="2"/>
        <v>2971030</v>
      </c>
      <c r="H38" s="48">
        <f t="shared" si="2"/>
        <v>289280</v>
      </c>
      <c r="I38" s="48">
        <f t="shared" si="2"/>
        <v>-1228788</v>
      </c>
      <c r="J38" s="48">
        <f t="shared" si="2"/>
        <v>2031522</v>
      </c>
      <c r="K38" s="48">
        <f t="shared" si="2"/>
        <v>432945</v>
      </c>
      <c r="L38" s="48">
        <f t="shared" si="2"/>
        <v>-168768</v>
      </c>
      <c r="M38" s="48">
        <f t="shared" si="2"/>
        <v>232193</v>
      </c>
      <c r="N38" s="48">
        <f t="shared" si="2"/>
        <v>496370</v>
      </c>
      <c r="O38" s="48">
        <f t="shared" si="2"/>
        <v>161317</v>
      </c>
      <c r="P38" s="48">
        <f t="shared" si="2"/>
        <v>76080</v>
      </c>
      <c r="Q38" s="48">
        <f t="shared" si="2"/>
        <v>-391388</v>
      </c>
      <c r="R38" s="48">
        <f t="shared" si="2"/>
        <v>-153991</v>
      </c>
      <c r="S38" s="48">
        <f t="shared" si="2"/>
        <v>-1957888</v>
      </c>
      <c r="T38" s="48">
        <f t="shared" si="2"/>
        <v>127690</v>
      </c>
      <c r="U38" s="48">
        <f t="shared" si="2"/>
        <v>636303</v>
      </c>
      <c r="V38" s="48">
        <f t="shared" si="2"/>
        <v>-1193895</v>
      </c>
      <c r="W38" s="48">
        <f t="shared" si="2"/>
        <v>1180006</v>
      </c>
      <c r="X38" s="48">
        <f>IF(F22=F36,0,X22-X36)</f>
        <v>-5472996</v>
      </c>
      <c r="Y38" s="48">
        <f t="shared" si="2"/>
        <v>6653002</v>
      </c>
      <c r="Z38" s="49">
        <f>+IF(X38&lt;&gt;0,+(Y38/X38)*100,0)</f>
        <v>-121.56051274292909</v>
      </c>
      <c r="AA38" s="46">
        <f>+AA22-AA36</f>
        <v>-3809051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-1668987</v>
      </c>
      <c r="D42" s="55">
        <f>SUM(D38:D41)</f>
        <v>0</v>
      </c>
      <c r="E42" s="56">
        <f t="shared" si="3"/>
        <v>-5472992</v>
      </c>
      <c r="F42" s="57">
        <f t="shared" si="3"/>
        <v>-3809051</v>
      </c>
      <c r="G42" s="57">
        <f t="shared" si="3"/>
        <v>2971030</v>
      </c>
      <c r="H42" s="57">
        <f t="shared" si="3"/>
        <v>289280</v>
      </c>
      <c r="I42" s="57">
        <f t="shared" si="3"/>
        <v>-1228788</v>
      </c>
      <c r="J42" s="57">
        <f t="shared" si="3"/>
        <v>2031522</v>
      </c>
      <c r="K42" s="57">
        <f t="shared" si="3"/>
        <v>432945</v>
      </c>
      <c r="L42" s="57">
        <f t="shared" si="3"/>
        <v>-168768</v>
      </c>
      <c r="M42" s="57">
        <f t="shared" si="3"/>
        <v>232193</v>
      </c>
      <c r="N42" s="57">
        <f t="shared" si="3"/>
        <v>496370</v>
      </c>
      <c r="O42" s="57">
        <f t="shared" si="3"/>
        <v>161317</v>
      </c>
      <c r="P42" s="57">
        <f t="shared" si="3"/>
        <v>76080</v>
      </c>
      <c r="Q42" s="57">
        <f t="shared" si="3"/>
        <v>-391388</v>
      </c>
      <c r="R42" s="57">
        <f t="shared" si="3"/>
        <v>-153991</v>
      </c>
      <c r="S42" s="57">
        <f t="shared" si="3"/>
        <v>-1957888</v>
      </c>
      <c r="T42" s="57">
        <f t="shared" si="3"/>
        <v>127690</v>
      </c>
      <c r="U42" s="57">
        <f t="shared" si="3"/>
        <v>636303</v>
      </c>
      <c r="V42" s="57">
        <f t="shared" si="3"/>
        <v>-1193895</v>
      </c>
      <c r="W42" s="57">
        <f t="shared" si="3"/>
        <v>1180006</v>
      </c>
      <c r="X42" s="57">
        <f t="shared" si="3"/>
        <v>-5472996</v>
      </c>
      <c r="Y42" s="57">
        <f t="shared" si="3"/>
        <v>6653002</v>
      </c>
      <c r="Z42" s="58">
        <f>+IF(X42&lt;&gt;0,+(Y42/X42)*100,0)</f>
        <v>-121.56051274292909</v>
      </c>
      <c r="AA42" s="55">
        <f>SUM(AA38:AA41)</f>
        <v>-3809051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-1668987</v>
      </c>
      <c r="D44" s="63">
        <f>+D42-D43</f>
        <v>0</v>
      </c>
      <c r="E44" s="64">
        <f t="shared" si="4"/>
        <v>-5472992</v>
      </c>
      <c r="F44" s="65">
        <f t="shared" si="4"/>
        <v>-3809051</v>
      </c>
      <c r="G44" s="65">
        <f t="shared" si="4"/>
        <v>2971030</v>
      </c>
      <c r="H44" s="65">
        <f t="shared" si="4"/>
        <v>289280</v>
      </c>
      <c r="I44" s="65">
        <f t="shared" si="4"/>
        <v>-1228788</v>
      </c>
      <c r="J44" s="65">
        <f t="shared" si="4"/>
        <v>2031522</v>
      </c>
      <c r="K44" s="65">
        <f t="shared" si="4"/>
        <v>432945</v>
      </c>
      <c r="L44" s="65">
        <f t="shared" si="4"/>
        <v>-168768</v>
      </c>
      <c r="M44" s="65">
        <f t="shared" si="4"/>
        <v>232193</v>
      </c>
      <c r="N44" s="65">
        <f t="shared" si="4"/>
        <v>496370</v>
      </c>
      <c r="O44" s="65">
        <f t="shared" si="4"/>
        <v>161317</v>
      </c>
      <c r="P44" s="65">
        <f t="shared" si="4"/>
        <v>76080</v>
      </c>
      <c r="Q44" s="65">
        <f t="shared" si="4"/>
        <v>-391388</v>
      </c>
      <c r="R44" s="65">
        <f t="shared" si="4"/>
        <v>-153991</v>
      </c>
      <c r="S44" s="65">
        <f t="shared" si="4"/>
        <v>-1957888</v>
      </c>
      <c r="T44" s="65">
        <f t="shared" si="4"/>
        <v>127690</v>
      </c>
      <c r="U44" s="65">
        <f t="shared" si="4"/>
        <v>636303</v>
      </c>
      <c r="V44" s="65">
        <f t="shared" si="4"/>
        <v>-1193895</v>
      </c>
      <c r="W44" s="65">
        <f t="shared" si="4"/>
        <v>1180006</v>
      </c>
      <c r="X44" s="65">
        <f t="shared" si="4"/>
        <v>-5472996</v>
      </c>
      <c r="Y44" s="65">
        <f t="shared" si="4"/>
        <v>6653002</v>
      </c>
      <c r="Z44" s="66">
        <f>+IF(X44&lt;&gt;0,+(Y44/X44)*100,0)</f>
        <v>-121.56051274292909</v>
      </c>
      <c r="AA44" s="63">
        <f>+AA42-AA43</f>
        <v>-3809051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-1668987</v>
      </c>
      <c r="D46" s="55">
        <f>SUM(D44:D45)</f>
        <v>0</v>
      </c>
      <c r="E46" s="56">
        <f t="shared" si="5"/>
        <v>-5472992</v>
      </c>
      <c r="F46" s="57">
        <f t="shared" si="5"/>
        <v>-3809051</v>
      </c>
      <c r="G46" s="57">
        <f t="shared" si="5"/>
        <v>2971030</v>
      </c>
      <c r="H46" s="57">
        <f t="shared" si="5"/>
        <v>289280</v>
      </c>
      <c r="I46" s="57">
        <f t="shared" si="5"/>
        <v>-1228788</v>
      </c>
      <c r="J46" s="57">
        <f t="shared" si="5"/>
        <v>2031522</v>
      </c>
      <c r="K46" s="57">
        <f t="shared" si="5"/>
        <v>432945</v>
      </c>
      <c r="L46" s="57">
        <f t="shared" si="5"/>
        <v>-168768</v>
      </c>
      <c r="M46" s="57">
        <f t="shared" si="5"/>
        <v>232193</v>
      </c>
      <c r="N46" s="57">
        <f t="shared" si="5"/>
        <v>496370</v>
      </c>
      <c r="O46" s="57">
        <f t="shared" si="5"/>
        <v>161317</v>
      </c>
      <c r="P46" s="57">
        <f t="shared" si="5"/>
        <v>76080</v>
      </c>
      <c r="Q46" s="57">
        <f t="shared" si="5"/>
        <v>-391388</v>
      </c>
      <c r="R46" s="57">
        <f t="shared" si="5"/>
        <v>-153991</v>
      </c>
      <c r="S46" s="57">
        <f t="shared" si="5"/>
        <v>-1957888</v>
      </c>
      <c r="T46" s="57">
        <f t="shared" si="5"/>
        <v>127690</v>
      </c>
      <c r="U46" s="57">
        <f t="shared" si="5"/>
        <v>636303</v>
      </c>
      <c r="V46" s="57">
        <f t="shared" si="5"/>
        <v>-1193895</v>
      </c>
      <c r="W46" s="57">
        <f t="shared" si="5"/>
        <v>1180006</v>
      </c>
      <c r="X46" s="57">
        <f t="shared" si="5"/>
        <v>-5472996</v>
      </c>
      <c r="Y46" s="57">
        <f t="shared" si="5"/>
        <v>6653002</v>
      </c>
      <c r="Z46" s="58">
        <f>+IF(X46&lt;&gt;0,+(Y46/X46)*100,0)</f>
        <v>-121.56051274292909</v>
      </c>
      <c r="AA46" s="55">
        <f>SUM(AA44:AA45)</f>
        <v>-3809051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-1668987</v>
      </c>
      <c r="D48" s="71">
        <f>SUM(D46:D47)</f>
        <v>0</v>
      </c>
      <c r="E48" s="72">
        <f t="shared" si="6"/>
        <v>-5472992</v>
      </c>
      <c r="F48" s="73">
        <f t="shared" si="6"/>
        <v>-3809051</v>
      </c>
      <c r="G48" s="73">
        <f t="shared" si="6"/>
        <v>2971030</v>
      </c>
      <c r="H48" s="74">
        <f t="shared" si="6"/>
        <v>289280</v>
      </c>
      <c r="I48" s="74">
        <f t="shared" si="6"/>
        <v>-1228788</v>
      </c>
      <c r="J48" s="74">
        <f t="shared" si="6"/>
        <v>2031522</v>
      </c>
      <c r="K48" s="74">
        <f t="shared" si="6"/>
        <v>432945</v>
      </c>
      <c r="L48" s="74">
        <f t="shared" si="6"/>
        <v>-168768</v>
      </c>
      <c r="M48" s="73">
        <f t="shared" si="6"/>
        <v>232193</v>
      </c>
      <c r="N48" s="73">
        <f t="shared" si="6"/>
        <v>496370</v>
      </c>
      <c r="O48" s="74">
        <f t="shared" si="6"/>
        <v>161317</v>
      </c>
      <c r="P48" s="74">
        <f t="shared" si="6"/>
        <v>76080</v>
      </c>
      <c r="Q48" s="74">
        <f t="shared" si="6"/>
        <v>-391388</v>
      </c>
      <c r="R48" s="74">
        <f t="shared" si="6"/>
        <v>-153991</v>
      </c>
      <c r="S48" s="74">
        <f t="shared" si="6"/>
        <v>-1957888</v>
      </c>
      <c r="T48" s="73">
        <f t="shared" si="6"/>
        <v>127690</v>
      </c>
      <c r="U48" s="73">
        <f t="shared" si="6"/>
        <v>636303</v>
      </c>
      <c r="V48" s="74">
        <f t="shared" si="6"/>
        <v>-1193895</v>
      </c>
      <c r="W48" s="74">
        <f t="shared" si="6"/>
        <v>1180006</v>
      </c>
      <c r="X48" s="74">
        <f t="shared" si="6"/>
        <v>-5472996</v>
      </c>
      <c r="Y48" s="74">
        <f t="shared" si="6"/>
        <v>6653002</v>
      </c>
      <c r="Z48" s="75">
        <f>+IF(X48&lt;&gt;0,+(Y48/X48)*100,0)</f>
        <v>-121.56051274292909</v>
      </c>
      <c r="AA48" s="76">
        <f>SUM(AA46:AA47)</f>
        <v>-3809051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4230021</v>
      </c>
      <c r="D5" s="6">
        <v>0</v>
      </c>
      <c r="E5" s="7">
        <v>2963000</v>
      </c>
      <c r="F5" s="8">
        <v>2963000</v>
      </c>
      <c r="G5" s="8">
        <v>196987</v>
      </c>
      <c r="H5" s="8">
        <v>184558</v>
      </c>
      <c r="I5" s="8">
        <v>148103</v>
      </c>
      <c r="J5" s="8">
        <v>529648</v>
      </c>
      <c r="K5" s="8">
        <v>188038</v>
      </c>
      <c r="L5" s="8">
        <v>0</v>
      </c>
      <c r="M5" s="8">
        <v>0</v>
      </c>
      <c r="N5" s="8">
        <v>188038</v>
      </c>
      <c r="O5" s="8">
        <v>65727</v>
      </c>
      <c r="P5" s="8">
        <v>162425</v>
      </c>
      <c r="Q5" s="8">
        <v>170702</v>
      </c>
      <c r="R5" s="8">
        <v>398854</v>
      </c>
      <c r="S5" s="8">
        <v>0</v>
      </c>
      <c r="T5" s="8">
        <v>83086</v>
      </c>
      <c r="U5" s="8">
        <v>0</v>
      </c>
      <c r="V5" s="8">
        <v>83086</v>
      </c>
      <c r="W5" s="8">
        <v>1199626</v>
      </c>
      <c r="X5" s="8">
        <v>2963000</v>
      </c>
      <c r="Y5" s="8">
        <v>-1763374</v>
      </c>
      <c r="Z5" s="2">
        <v>-59.51</v>
      </c>
      <c r="AA5" s="6">
        <v>2963000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5908689</v>
      </c>
      <c r="D7" s="6">
        <v>0</v>
      </c>
      <c r="E7" s="7">
        <v>8396900</v>
      </c>
      <c r="F7" s="8">
        <v>8396900</v>
      </c>
      <c r="G7" s="8">
        <v>493405</v>
      </c>
      <c r="H7" s="8">
        <v>172272</v>
      </c>
      <c r="I7" s="8">
        <v>539046</v>
      </c>
      <c r="J7" s="8">
        <v>1204723</v>
      </c>
      <c r="K7" s="8">
        <v>437226</v>
      </c>
      <c r="L7" s="8">
        <v>0</v>
      </c>
      <c r="M7" s="8">
        <v>0</v>
      </c>
      <c r="N7" s="8">
        <v>437226</v>
      </c>
      <c r="O7" s="8">
        <v>213195</v>
      </c>
      <c r="P7" s="8">
        <v>398379</v>
      </c>
      <c r="Q7" s="8">
        <v>454319</v>
      </c>
      <c r="R7" s="8">
        <v>1065893</v>
      </c>
      <c r="S7" s="8">
        <v>454318</v>
      </c>
      <c r="T7" s="8">
        <v>312169</v>
      </c>
      <c r="U7" s="8">
        <v>330220</v>
      </c>
      <c r="V7" s="8">
        <v>1096707</v>
      </c>
      <c r="W7" s="8">
        <v>3804549</v>
      </c>
      <c r="X7" s="8">
        <v>8396900</v>
      </c>
      <c r="Y7" s="8">
        <v>-4592351</v>
      </c>
      <c r="Z7" s="2">
        <v>-54.69</v>
      </c>
      <c r="AA7" s="6">
        <v>8396900</v>
      </c>
    </row>
    <row r="8" spans="1:27" ht="13.5">
      <c r="A8" s="25" t="s">
        <v>35</v>
      </c>
      <c r="B8" s="24"/>
      <c r="C8" s="6">
        <v>7502735</v>
      </c>
      <c r="D8" s="6">
        <v>0</v>
      </c>
      <c r="E8" s="7">
        <v>2853000</v>
      </c>
      <c r="F8" s="8">
        <v>2853000</v>
      </c>
      <c r="G8" s="8">
        <v>280853</v>
      </c>
      <c r="H8" s="8">
        <v>120597</v>
      </c>
      <c r="I8" s="8">
        <v>301921</v>
      </c>
      <c r="J8" s="8">
        <v>703371</v>
      </c>
      <c r="K8" s="8">
        <v>255429</v>
      </c>
      <c r="L8" s="8">
        <v>0</v>
      </c>
      <c r="M8" s="8">
        <v>0</v>
      </c>
      <c r="N8" s="8">
        <v>255429</v>
      </c>
      <c r="O8" s="8">
        <v>73820</v>
      </c>
      <c r="P8" s="8">
        <v>196123</v>
      </c>
      <c r="Q8" s="8">
        <v>472177</v>
      </c>
      <c r="R8" s="8">
        <v>742120</v>
      </c>
      <c r="S8" s="8">
        <v>472176</v>
      </c>
      <c r="T8" s="8">
        <v>137537</v>
      </c>
      <c r="U8" s="8">
        <v>155297</v>
      </c>
      <c r="V8" s="8">
        <v>765010</v>
      </c>
      <c r="W8" s="8">
        <v>2465930</v>
      </c>
      <c r="X8" s="8">
        <v>2853000</v>
      </c>
      <c r="Y8" s="8">
        <v>-387070</v>
      </c>
      <c r="Z8" s="2">
        <v>-13.57</v>
      </c>
      <c r="AA8" s="6">
        <v>2853000</v>
      </c>
    </row>
    <row r="9" spans="1:27" ht="13.5">
      <c r="A9" s="25" t="s">
        <v>36</v>
      </c>
      <c r="B9" s="24"/>
      <c r="C9" s="6">
        <v>3339745</v>
      </c>
      <c r="D9" s="6">
        <v>0</v>
      </c>
      <c r="E9" s="7">
        <v>1909800</v>
      </c>
      <c r="F9" s="8">
        <v>1909800</v>
      </c>
      <c r="G9" s="8">
        <v>123508</v>
      </c>
      <c r="H9" s="8">
        <v>66091</v>
      </c>
      <c r="I9" s="8">
        <v>69662</v>
      </c>
      <c r="J9" s="8">
        <v>259261</v>
      </c>
      <c r="K9" s="8">
        <v>119704</v>
      </c>
      <c r="L9" s="8">
        <v>0</v>
      </c>
      <c r="M9" s="8">
        <v>0</v>
      </c>
      <c r="N9" s="8">
        <v>119704</v>
      </c>
      <c r="O9" s="8">
        <v>23960</v>
      </c>
      <c r="P9" s="8">
        <v>51109</v>
      </c>
      <c r="Q9" s="8">
        <v>113621</v>
      </c>
      <c r="R9" s="8">
        <v>188690</v>
      </c>
      <c r="S9" s="8">
        <v>113621</v>
      </c>
      <c r="T9" s="8">
        <v>36594</v>
      </c>
      <c r="U9" s="8">
        <v>45130</v>
      </c>
      <c r="V9" s="8">
        <v>195345</v>
      </c>
      <c r="W9" s="8">
        <v>763000</v>
      </c>
      <c r="X9" s="8">
        <v>1909800</v>
      </c>
      <c r="Y9" s="8">
        <v>-1146800</v>
      </c>
      <c r="Z9" s="2">
        <v>-60.05</v>
      </c>
      <c r="AA9" s="6">
        <v>1909800</v>
      </c>
    </row>
    <row r="10" spans="1:27" ht="13.5">
      <c r="A10" s="25" t="s">
        <v>37</v>
      </c>
      <c r="B10" s="24"/>
      <c r="C10" s="6">
        <v>1875797</v>
      </c>
      <c r="D10" s="6">
        <v>0</v>
      </c>
      <c r="E10" s="7">
        <v>830800</v>
      </c>
      <c r="F10" s="26">
        <v>830800</v>
      </c>
      <c r="G10" s="26">
        <v>82035</v>
      </c>
      <c r="H10" s="26">
        <v>52679</v>
      </c>
      <c r="I10" s="26">
        <v>76381</v>
      </c>
      <c r="J10" s="26">
        <v>211095</v>
      </c>
      <c r="K10" s="26">
        <v>65648</v>
      </c>
      <c r="L10" s="26">
        <v>0</v>
      </c>
      <c r="M10" s="26">
        <v>0</v>
      </c>
      <c r="N10" s="26">
        <v>65648</v>
      </c>
      <c r="O10" s="26">
        <v>14169</v>
      </c>
      <c r="P10" s="26">
        <v>36621</v>
      </c>
      <c r="Q10" s="26">
        <v>75901</v>
      </c>
      <c r="R10" s="26">
        <v>126691</v>
      </c>
      <c r="S10" s="26">
        <v>75901</v>
      </c>
      <c r="T10" s="26">
        <v>24573</v>
      </c>
      <c r="U10" s="26">
        <v>27694</v>
      </c>
      <c r="V10" s="26">
        <v>128168</v>
      </c>
      <c r="W10" s="26">
        <v>531602</v>
      </c>
      <c r="X10" s="26">
        <v>830800</v>
      </c>
      <c r="Y10" s="26">
        <v>-299198</v>
      </c>
      <c r="Z10" s="27">
        <v>-36.01</v>
      </c>
      <c r="AA10" s="28">
        <v>830800</v>
      </c>
    </row>
    <row r="11" spans="1:27" ht="13.5">
      <c r="A11" s="25" t="s">
        <v>38</v>
      </c>
      <c r="B11" s="29"/>
      <c r="C11" s="6">
        <v>864921</v>
      </c>
      <c r="D11" s="6">
        <v>0</v>
      </c>
      <c r="E11" s="7">
        <v>0</v>
      </c>
      <c r="F11" s="8">
        <v>0</v>
      </c>
      <c r="G11" s="8">
        <v>0</v>
      </c>
      <c r="H11" s="8">
        <v>184558</v>
      </c>
      <c r="I11" s="8">
        <v>0</v>
      </c>
      <c r="J11" s="8">
        <v>184558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144442</v>
      </c>
      <c r="V11" s="8">
        <v>144442</v>
      </c>
      <c r="W11" s="8">
        <v>329000</v>
      </c>
      <c r="X11" s="8"/>
      <c r="Y11" s="8">
        <v>329000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596960</v>
      </c>
      <c r="D12" s="6">
        <v>0</v>
      </c>
      <c r="E12" s="7">
        <v>430000</v>
      </c>
      <c r="F12" s="8">
        <v>430000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430000</v>
      </c>
      <c r="Y12" s="8">
        <v>-430000</v>
      </c>
      <c r="Z12" s="2">
        <v>-100</v>
      </c>
      <c r="AA12" s="6">
        <v>430000</v>
      </c>
    </row>
    <row r="13" spans="1:27" ht="13.5">
      <c r="A13" s="23" t="s">
        <v>40</v>
      </c>
      <c r="B13" s="29"/>
      <c r="C13" s="6">
        <v>148299</v>
      </c>
      <c r="D13" s="6">
        <v>0</v>
      </c>
      <c r="E13" s="7">
        <v>350000</v>
      </c>
      <c r="F13" s="8">
        <v>350000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350000</v>
      </c>
      <c r="Y13" s="8">
        <v>-350000</v>
      </c>
      <c r="Z13" s="2">
        <v>-100</v>
      </c>
      <c r="AA13" s="6">
        <v>350000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7450</v>
      </c>
      <c r="D16" s="6">
        <v>0</v>
      </c>
      <c r="E16" s="7">
        <v>10500</v>
      </c>
      <c r="F16" s="8">
        <v>10500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10500</v>
      </c>
      <c r="Y16" s="8">
        <v>-10500</v>
      </c>
      <c r="Z16" s="2">
        <v>-100</v>
      </c>
      <c r="AA16" s="6">
        <v>10500</v>
      </c>
    </row>
    <row r="17" spans="1:27" ht="13.5">
      <c r="A17" s="23" t="s">
        <v>44</v>
      </c>
      <c r="B17" s="29"/>
      <c r="C17" s="6">
        <v>219</v>
      </c>
      <c r="D17" s="6">
        <v>0</v>
      </c>
      <c r="E17" s="7">
        <v>1000</v>
      </c>
      <c r="F17" s="8">
        <v>1000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1000</v>
      </c>
      <c r="Y17" s="8">
        <v>-1000</v>
      </c>
      <c r="Z17" s="2">
        <v>-100</v>
      </c>
      <c r="AA17" s="6">
        <v>1000</v>
      </c>
    </row>
    <row r="18" spans="1:27" ht="13.5">
      <c r="A18" s="25" t="s">
        <v>45</v>
      </c>
      <c r="B18" s="24"/>
      <c r="C18" s="6">
        <v>80647</v>
      </c>
      <c r="D18" s="6">
        <v>0</v>
      </c>
      <c r="E18" s="7">
        <v>65200</v>
      </c>
      <c r="F18" s="8">
        <v>65200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65200</v>
      </c>
      <c r="Y18" s="8">
        <v>-65200</v>
      </c>
      <c r="Z18" s="2">
        <v>-100</v>
      </c>
      <c r="AA18" s="6">
        <v>65200</v>
      </c>
    </row>
    <row r="19" spans="1:27" ht="13.5">
      <c r="A19" s="23" t="s">
        <v>46</v>
      </c>
      <c r="B19" s="29"/>
      <c r="C19" s="6">
        <v>35125600</v>
      </c>
      <c r="D19" s="6">
        <v>0</v>
      </c>
      <c r="E19" s="7">
        <v>19786000</v>
      </c>
      <c r="F19" s="8">
        <v>19786000</v>
      </c>
      <c r="G19" s="8">
        <v>8339000</v>
      </c>
      <c r="H19" s="8">
        <v>1334000</v>
      </c>
      <c r="I19" s="8">
        <v>0</v>
      </c>
      <c r="J19" s="8">
        <v>9673000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9673000</v>
      </c>
      <c r="X19" s="8">
        <v>19786000</v>
      </c>
      <c r="Y19" s="8">
        <v>-10113000</v>
      </c>
      <c r="Z19" s="2">
        <v>-51.11</v>
      </c>
      <c r="AA19" s="6">
        <v>19786000</v>
      </c>
    </row>
    <row r="20" spans="1:27" ht="13.5">
      <c r="A20" s="23" t="s">
        <v>47</v>
      </c>
      <c r="B20" s="29"/>
      <c r="C20" s="6">
        <v>67950</v>
      </c>
      <c r="D20" s="6">
        <v>0</v>
      </c>
      <c r="E20" s="7">
        <v>52800</v>
      </c>
      <c r="F20" s="26">
        <v>52800</v>
      </c>
      <c r="G20" s="26">
        <v>240117</v>
      </c>
      <c r="H20" s="26">
        <v>41172</v>
      </c>
      <c r="I20" s="26">
        <v>22757</v>
      </c>
      <c r="J20" s="26">
        <v>304046</v>
      </c>
      <c r="K20" s="26">
        <v>0</v>
      </c>
      <c r="L20" s="26">
        <v>0</v>
      </c>
      <c r="M20" s="26">
        <v>0</v>
      </c>
      <c r="N20" s="26">
        <v>0</v>
      </c>
      <c r="O20" s="26">
        <v>13113</v>
      </c>
      <c r="P20" s="26">
        <v>28208</v>
      </c>
      <c r="Q20" s="26">
        <v>69312</v>
      </c>
      <c r="R20" s="26">
        <v>110633</v>
      </c>
      <c r="S20" s="26">
        <v>69312</v>
      </c>
      <c r="T20" s="26">
        <v>22787</v>
      </c>
      <c r="U20" s="26">
        <v>31154</v>
      </c>
      <c r="V20" s="26">
        <v>123253</v>
      </c>
      <c r="W20" s="26">
        <v>537932</v>
      </c>
      <c r="X20" s="26">
        <v>52800</v>
      </c>
      <c r="Y20" s="26">
        <v>485132</v>
      </c>
      <c r="Z20" s="27">
        <v>918.81</v>
      </c>
      <c r="AA20" s="28">
        <v>52800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4550000</v>
      </c>
      <c r="F21" s="8">
        <v>4550000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4550000</v>
      </c>
      <c r="Y21" s="8">
        <v>-4550000</v>
      </c>
      <c r="Z21" s="2">
        <v>-100</v>
      </c>
      <c r="AA21" s="6">
        <v>4550000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59749033</v>
      </c>
      <c r="D22" s="33">
        <f>SUM(D5:D21)</f>
        <v>0</v>
      </c>
      <c r="E22" s="34">
        <f t="shared" si="0"/>
        <v>42199000</v>
      </c>
      <c r="F22" s="35">
        <f t="shared" si="0"/>
        <v>42199000</v>
      </c>
      <c r="G22" s="35">
        <f t="shared" si="0"/>
        <v>9755905</v>
      </c>
      <c r="H22" s="35">
        <f t="shared" si="0"/>
        <v>2155927</v>
      </c>
      <c r="I22" s="35">
        <f t="shared" si="0"/>
        <v>1157870</v>
      </c>
      <c r="J22" s="35">
        <f t="shared" si="0"/>
        <v>13069702</v>
      </c>
      <c r="K22" s="35">
        <f t="shared" si="0"/>
        <v>1066045</v>
      </c>
      <c r="L22" s="35">
        <f t="shared" si="0"/>
        <v>0</v>
      </c>
      <c r="M22" s="35">
        <f t="shared" si="0"/>
        <v>0</v>
      </c>
      <c r="N22" s="35">
        <f t="shared" si="0"/>
        <v>1066045</v>
      </c>
      <c r="O22" s="35">
        <f t="shared" si="0"/>
        <v>403984</v>
      </c>
      <c r="P22" s="35">
        <f t="shared" si="0"/>
        <v>872865</v>
      </c>
      <c r="Q22" s="35">
        <f t="shared" si="0"/>
        <v>1356032</v>
      </c>
      <c r="R22" s="35">
        <f t="shared" si="0"/>
        <v>2632881</v>
      </c>
      <c r="S22" s="35">
        <f t="shared" si="0"/>
        <v>1185328</v>
      </c>
      <c r="T22" s="35">
        <f t="shared" si="0"/>
        <v>616746</v>
      </c>
      <c r="U22" s="35">
        <f t="shared" si="0"/>
        <v>733937</v>
      </c>
      <c r="V22" s="35">
        <f t="shared" si="0"/>
        <v>2536011</v>
      </c>
      <c r="W22" s="35">
        <f t="shared" si="0"/>
        <v>19304639</v>
      </c>
      <c r="X22" s="35">
        <f t="shared" si="0"/>
        <v>42199000</v>
      </c>
      <c r="Y22" s="35">
        <f t="shared" si="0"/>
        <v>-22894361</v>
      </c>
      <c r="Z22" s="36">
        <f>+IF(X22&lt;&gt;0,+(Y22/X22)*100,0)</f>
        <v>-54.25332590819688</v>
      </c>
      <c r="AA22" s="33">
        <f>SUM(AA5:AA21)</f>
        <v>42199000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14783224</v>
      </c>
      <c r="D25" s="6">
        <v>0</v>
      </c>
      <c r="E25" s="7">
        <v>17188800</v>
      </c>
      <c r="F25" s="8">
        <v>17188800</v>
      </c>
      <c r="G25" s="8">
        <v>1589500</v>
      </c>
      <c r="H25" s="8">
        <v>1235033</v>
      </c>
      <c r="I25" s="8">
        <v>1240071</v>
      </c>
      <c r="J25" s="8">
        <v>4064604</v>
      </c>
      <c r="K25" s="8">
        <v>1808698</v>
      </c>
      <c r="L25" s="8">
        <v>1180947</v>
      </c>
      <c r="M25" s="8">
        <v>1346162</v>
      </c>
      <c r="N25" s="8">
        <v>4335807</v>
      </c>
      <c r="O25" s="8">
        <v>1308338</v>
      </c>
      <c r="P25" s="8">
        <v>1004987</v>
      </c>
      <c r="Q25" s="8">
        <v>990332</v>
      </c>
      <c r="R25" s="8">
        <v>3303657</v>
      </c>
      <c r="S25" s="8">
        <v>1121001</v>
      </c>
      <c r="T25" s="8">
        <v>1109958</v>
      </c>
      <c r="U25" s="8">
        <v>1127021</v>
      </c>
      <c r="V25" s="8">
        <v>3357980</v>
      </c>
      <c r="W25" s="8">
        <v>15062048</v>
      </c>
      <c r="X25" s="8">
        <v>17188800</v>
      </c>
      <c r="Y25" s="8">
        <v>-2126752</v>
      </c>
      <c r="Z25" s="2">
        <v>-12.37</v>
      </c>
      <c r="AA25" s="6">
        <v>17188800</v>
      </c>
    </row>
    <row r="26" spans="1:27" ht="13.5">
      <c r="A26" s="25" t="s">
        <v>52</v>
      </c>
      <c r="B26" s="24"/>
      <c r="C26" s="6">
        <v>1956519</v>
      </c>
      <c r="D26" s="6">
        <v>0</v>
      </c>
      <c r="E26" s="7">
        <v>2007600</v>
      </c>
      <c r="F26" s="8">
        <v>2007600</v>
      </c>
      <c r="G26" s="8">
        <v>169000</v>
      </c>
      <c r="H26" s="8">
        <v>0</v>
      </c>
      <c r="I26" s="8">
        <v>0</v>
      </c>
      <c r="J26" s="8">
        <v>169000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169228</v>
      </c>
      <c r="Q26" s="8">
        <v>169227</v>
      </c>
      <c r="R26" s="8">
        <v>338455</v>
      </c>
      <c r="S26" s="8">
        <v>169228</v>
      </c>
      <c r="T26" s="8">
        <v>169228</v>
      </c>
      <c r="U26" s="8">
        <v>196228</v>
      </c>
      <c r="V26" s="8">
        <v>534684</v>
      </c>
      <c r="W26" s="8">
        <v>1042139</v>
      </c>
      <c r="X26" s="8">
        <v>2007600</v>
      </c>
      <c r="Y26" s="8">
        <v>-965461</v>
      </c>
      <c r="Z26" s="2">
        <v>-48.09</v>
      </c>
      <c r="AA26" s="6">
        <v>2007600</v>
      </c>
    </row>
    <row r="27" spans="1:27" ht="13.5">
      <c r="A27" s="25" t="s">
        <v>53</v>
      </c>
      <c r="B27" s="24"/>
      <c r="C27" s="6">
        <v>17034137</v>
      </c>
      <c r="D27" s="6">
        <v>0</v>
      </c>
      <c r="E27" s="7">
        <v>1181400</v>
      </c>
      <c r="F27" s="8">
        <v>1181400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1181400</v>
      </c>
      <c r="Y27" s="8">
        <v>-1181400</v>
      </c>
      <c r="Z27" s="2">
        <v>-100</v>
      </c>
      <c r="AA27" s="6">
        <v>1181400</v>
      </c>
    </row>
    <row r="28" spans="1:27" ht="13.5">
      <c r="A28" s="25" t="s">
        <v>54</v>
      </c>
      <c r="B28" s="24"/>
      <c r="C28" s="6">
        <v>18217574</v>
      </c>
      <c r="D28" s="6">
        <v>0</v>
      </c>
      <c r="E28" s="7">
        <v>4497600</v>
      </c>
      <c r="F28" s="8">
        <v>4497600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4497600</v>
      </c>
      <c r="Y28" s="8">
        <v>-4497600</v>
      </c>
      <c r="Z28" s="2">
        <v>-100</v>
      </c>
      <c r="AA28" s="6">
        <v>4497600</v>
      </c>
    </row>
    <row r="29" spans="1:27" ht="13.5">
      <c r="A29" s="25" t="s">
        <v>55</v>
      </c>
      <c r="B29" s="24"/>
      <c r="C29" s="6">
        <v>880522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8299177</v>
      </c>
      <c r="D30" s="6">
        <v>0</v>
      </c>
      <c r="E30" s="7">
        <v>7005900</v>
      </c>
      <c r="F30" s="8">
        <v>7005900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800000</v>
      </c>
      <c r="P30" s="8">
        <v>344930</v>
      </c>
      <c r="Q30" s="8">
        <v>0</v>
      </c>
      <c r="R30" s="8">
        <v>1144930</v>
      </c>
      <c r="S30" s="8">
        <v>60000</v>
      </c>
      <c r="T30" s="8">
        <v>0</v>
      </c>
      <c r="U30" s="8">
        <v>0</v>
      </c>
      <c r="V30" s="8">
        <v>60000</v>
      </c>
      <c r="W30" s="8">
        <v>1204930</v>
      </c>
      <c r="X30" s="8">
        <v>7005900</v>
      </c>
      <c r="Y30" s="8">
        <v>-5800970</v>
      </c>
      <c r="Z30" s="2">
        <v>-82.8</v>
      </c>
      <c r="AA30" s="6">
        <v>7005900</v>
      </c>
    </row>
    <row r="31" spans="1:27" ht="13.5">
      <c r="A31" s="25" t="s">
        <v>57</v>
      </c>
      <c r="B31" s="24"/>
      <c r="C31" s="6">
        <v>4313155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3663825</v>
      </c>
      <c r="D32" s="6">
        <v>0</v>
      </c>
      <c r="E32" s="7">
        <v>290000</v>
      </c>
      <c r="F32" s="8">
        <v>290000</v>
      </c>
      <c r="G32" s="8">
        <v>18500</v>
      </c>
      <c r="H32" s="8">
        <v>0</v>
      </c>
      <c r="I32" s="8">
        <v>0</v>
      </c>
      <c r="J32" s="8">
        <v>18500</v>
      </c>
      <c r="K32" s="8">
        <v>0</v>
      </c>
      <c r="L32" s="8">
        <v>0</v>
      </c>
      <c r="M32" s="8">
        <v>0</v>
      </c>
      <c r="N32" s="8">
        <v>0</v>
      </c>
      <c r="O32" s="8">
        <v>802496</v>
      </c>
      <c r="P32" s="8">
        <v>200000</v>
      </c>
      <c r="Q32" s="8">
        <v>0</v>
      </c>
      <c r="R32" s="8">
        <v>1002496</v>
      </c>
      <c r="S32" s="8">
        <v>0</v>
      </c>
      <c r="T32" s="8">
        <v>0</v>
      </c>
      <c r="U32" s="8">
        <v>0</v>
      </c>
      <c r="V32" s="8">
        <v>0</v>
      </c>
      <c r="W32" s="8">
        <v>1020996</v>
      </c>
      <c r="X32" s="8">
        <v>290000</v>
      </c>
      <c r="Y32" s="8">
        <v>730996</v>
      </c>
      <c r="Z32" s="2">
        <v>252.07</v>
      </c>
      <c r="AA32" s="6">
        <v>290000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7588714</v>
      </c>
      <c r="D34" s="6">
        <v>0</v>
      </c>
      <c r="E34" s="7">
        <v>8163800</v>
      </c>
      <c r="F34" s="8">
        <v>8163800</v>
      </c>
      <c r="G34" s="8">
        <v>947967</v>
      </c>
      <c r="H34" s="8">
        <v>1652343</v>
      </c>
      <c r="I34" s="8">
        <v>955397</v>
      </c>
      <c r="J34" s="8">
        <v>3555707</v>
      </c>
      <c r="K34" s="8">
        <v>1209477</v>
      </c>
      <c r="L34" s="8">
        <v>1387854</v>
      </c>
      <c r="M34" s="8">
        <v>359865</v>
      </c>
      <c r="N34" s="8">
        <v>2957196</v>
      </c>
      <c r="O34" s="8">
        <v>968237</v>
      </c>
      <c r="P34" s="8">
        <v>361064</v>
      </c>
      <c r="Q34" s="8">
        <v>1058895</v>
      </c>
      <c r="R34" s="8">
        <v>2388196</v>
      </c>
      <c r="S34" s="8">
        <v>1811099</v>
      </c>
      <c r="T34" s="8">
        <v>182772</v>
      </c>
      <c r="U34" s="8">
        <v>695315</v>
      </c>
      <c r="V34" s="8">
        <v>2689186</v>
      </c>
      <c r="W34" s="8">
        <v>11590285</v>
      </c>
      <c r="X34" s="8">
        <v>8162200</v>
      </c>
      <c r="Y34" s="8">
        <v>3428085</v>
      </c>
      <c r="Z34" s="2">
        <v>42</v>
      </c>
      <c r="AA34" s="6">
        <v>8163800</v>
      </c>
    </row>
    <row r="35" spans="1:27" ht="13.5">
      <c r="A35" s="23" t="s">
        <v>61</v>
      </c>
      <c r="B35" s="29"/>
      <c r="C35" s="6">
        <v>12691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76749538</v>
      </c>
      <c r="D36" s="33">
        <f>SUM(D25:D35)</f>
        <v>0</v>
      </c>
      <c r="E36" s="34">
        <f t="shared" si="1"/>
        <v>40335100</v>
      </c>
      <c r="F36" s="35">
        <f t="shared" si="1"/>
        <v>40335100</v>
      </c>
      <c r="G36" s="35">
        <f t="shared" si="1"/>
        <v>2724967</v>
      </c>
      <c r="H36" s="35">
        <f t="shared" si="1"/>
        <v>2887376</v>
      </c>
      <c r="I36" s="35">
        <f t="shared" si="1"/>
        <v>2195468</v>
      </c>
      <c r="J36" s="35">
        <f t="shared" si="1"/>
        <v>7807811</v>
      </c>
      <c r="K36" s="35">
        <f t="shared" si="1"/>
        <v>3018175</v>
      </c>
      <c r="L36" s="35">
        <f t="shared" si="1"/>
        <v>2568801</v>
      </c>
      <c r="M36" s="35">
        <f t="shared" si="1"/>
        <v>1706027</v>
      </c>
      <c r="N36" s="35">
        <f t="shared" si="1"/>
        <v>7293003</v>
      </c>
      <c r="O36" s="35">
        <f t="shared" si="1"/>
        <v>3879071</v>
      </c>
      <c r="P36" s="35">
        <f t="shared" si="1"/>
        <v>2080209</v>
      </c>
      <c r="Q36" s="35">
        <f t="shared" si="1"/>
        <v>2218454</v>
      </c>
      <c r="R36" s="35">
        <f t="shared" si="1"/>
        <v>8177734</v>
      </c>
      <c r="S36" s="35">
        <f t="shared" si="1"/>
        <v>3161328</v>
      </c>
      <c r="T36" s="35">
        <f t="shared" si="1"/>
        <v>1461958</v>
      </c>
      <c r="U36" s="35">
        <f t="shared" si="1"/>
        <v>2018564</v>
      </c>
      <c r="V36" s="35">
        <f t="shared" si="1"/>
        <v>6641850</v>
      </c>
      <c r="W36" s="35">
        <f t="shared" si="1"/>
        <v>29920398</v>
      </c>
      <c r="X36" s="35">
        <f t="shared" si="1"/>
        <v>40333500</v>
      </c>
      <c r="Y36" s="35">
        <f t="shared" si="1"/>
        <v>-10413102</v>
      </c>
      <c r="Z36" s="36">
        <f>+IF(X36&lt;&gt;0,+(Y36/X36)*100,0)</f>
        <v>-25.81750158057198</v>
      </c>
      <c r="AA36" s="33">
        <f>SUM(AA25:AA35)</f>
        <v>40335100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-17000505</v>
      </c>
      <c r="D38" s="46">
        <f>+D22-D36</f>
        <v>0</v>
      </c>
      <c r="E38" s="47">
        <f t="shared" si="2"/>
        <v>1863900</v>
      </c>
      <c r="F38" s="48">
        <f t="shared" si="2"/>
        <v>1863900</v>
      </c>
      <c r="G38" s="48">
        <f t="shared" si="2"/>
        <v>7030938</v>
      </c>
      <c r="H38" s="48">
        <f t="shared" si="2"/>
        <v>-731449</v>
      </c>
      <c r="I38" s="48">
        <f t="shared" si="2"/>
        <v>-1037598</v>
      </c>
      <c r="J38" s="48">
        <f t="shared" si="2"/>
        <v>5261891</v>
      </c>
      <c r="K38" s="48">
        <f t="shared" si="2"/>
        <v>-1952130</v>
      </c>
      <c r="L38" s="48">
        <f t="shared" si="2"/>
        <v>-2568801</v>
      </c>
      <c r="M38" s="48">
        <f t="shared" si="2"/>
        <v>-1706027</v>
      </c>
      <c r="N38" s="48">
        <f t="shared" si="2"/>
        <v>-6226958</v>
      </c>
      <c r="O38" s="48">
        <f t="shared" si="2"/>
        <v>-3475087</v>
      </c>
      <c r="P38" s="48">
        <f t="shared" si="2"/>
        <v>-1207344</v>
      </c>
      <c r="Q38" s="48">
        <f t="shared" si="2"/>
        <v>-862422</v>
      </c>
      <c r="R38" s="48">
        <f t="shared" si="2"/>
        <v>-5544853</v>
      </c>
      <c r="S38" s="48">
        <f t="shared" si="2"/>
        <v>-1976000</v>
      </c>
      <c r="T38" s="48">
        <f t="shared" si="2"/>
        <v>-845212</v>
      </c>
      <c r="U38" s="48">
        <f t="shared" si="2"/>
        <v>-1284627</v>
      </c>
      <c r="V38" s="48">
        <f t="shared" si="2"/>
        <v>-4105839</v>
      </c>
      <c r="W38" s="48">
        <f t="shared" si="2"/>
        <v>-10615759</v>
      </c>
      <c r="X38" s="48">
        <f>IF(F22=F36,0,X22-X36)</f>
        <v>1865500</v>
      </c>
      <c r="Y38" s="48">
        <f t="shared" si="2"/>
        <v>-12481259</v>
      </c>
      <c r="Z38" s="49">
        <f>+IF(X38&lt;&gt;0,+(Y38/X38)*100,0)</f>
        <v>-669.0570356472796</v>
      </c>
      <c r="AA38" s="46">
        <f>+AA22-AA36</f>
        <v>1863900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7741000</v>
      </c>
      <c r="F39" s="8">
        <v>7741000</v>
      </c>
      <c r="G39" s="8">
        <v>7741000</v>
      </c>
      <c r="H39" s="8">
        <v>0</v>
      </c>
      <c r="I39" s="8">
        <v>0</v>
      </c>
      <c r="J39" s="8">
        <v>7741000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7741000</v>
      </c>
      <c r="X39" s="8">
        <v>7741000</v>
      </c>
      <c r="Y39" s="8">
        <v>0</v>
      </c>
      <c r="Z39" s="2">
        <v>0</v>
      </c>
      <c r="AA39" s="6">
        <v>7741000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-17000505</v>
      </c>
      <c r="D42" s="55">
        <f>SUM(D38:D41)</f>
        <v>0</v>
      </c>
      <c r="E42" s="56">
        <f t="shared" si="3"/>
        <v>9604900</v>
      </c>
      <c r="F42" s="57">
        <f t="shared" si="3"/>
        <v>9604900</v>
      </c>
      <c r="G42" s="57">
        <f t="shared" si="3"/>
        <v>14771938</v>
      </c>
      <c r="H42" s="57">
        <f t="shared" si="3"/>
        <v>-731449</v>
      </c>
      <c r="I42" s="57">
        <f t="shared" si="3"/>
        <v>-1037598</v>
      </c>
      <c r="J42" s="57">
        <f t="shared" si="3"/>
        <v>13002891</v>
      </c>
      <c r="K42" s="57">
        <f t="shared" si="3"/>
        <v>-1952130</v>
      </c>
      <c r="L42" s="57">
        <f t="shared" si="3"/>
        <v>-2568801</v>
      </c>
      <c r="M42" s="57">
        <f t="shared" si="3"/>
        <v>-1706027</v>
      </c>
      <c r="N42" s="57">
        <f t="shared" si="3"/>
        <v>-6226958</v>
      </c>
      <c r="O42" s="57">
        <f t="shared" si="3"/>
        <v>-3475087</v>
      </c>
      <c r="P42" s="57">
        <f t="shared" si="3"/>
        <v>-1207344</v>
      </c>
      <c r="Q42" s="57">
        <f t="shared" si="3"/>
        <v>-862422</v>
      </c>
      <c r="R42" s="57">
        <f t="shared" si="3"/>
        <v>-5544853</v>
      </c>
      <c r="S42" s="57">
        <f t="shared" si="3"/>
        <v>-1976000</v>
      </c>
      <c r="T42" s="57">
        <f t="shared" si="3"/>
        <v>-845212</v>
      </c>
      <c r="U42" s="57">
        <f t="shared" si="3"/>
        <v>-1284627</v>
      </c>
      <c r="V42" s="57">
        <f t="shared" si="3"/>
        <v>-4105839</v>
      </c>
      <c r="W42" s="57">
        <f t="shared" si="3"/>
        <v>-2874759</v>
      </c>
      <c r="X42" s="57">
        <f t="shared" si="3"/>
        <v>9606500</v>
      </c>
      <c r="Y42" s="57">
        <f t="shared" si="3"/>
        <v>-12481259</v>
      </c>
      <c r="Z42" s="58">
        <f>+IF(X42&lt;&gt;0,+(Y42/X42)*100,0)</f>
        <v>-129.9251444334565</v>
      </c>
      <c r="AA42" s="55">
        <f>SUM(AA38:AA41)</f>
        <v>9604900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-17000505</v>
      </c>
      <c r="D44" s="63">
        <f>+D42-D43</f>
        <v>0</v>
      </c>
      <c r="E44" s="64">
        <f t="shared" si="4"/>
        <v>9604900</v>
      </c>
      <c r="F44" s="65">
        <f t="shared" si="4"/>
        <v>9604900</v>
      </c>
      <c r="G44" s="65">
        <f t="shared" si="4"/>
        <v>14771938</v>
      </c>
      <c r="H44" s="65">
        <f t="shared" si="4"/>
        <v>-731449</v>
      </c>
      <c r="I44" s="65">
        <f t="shared" si="4"/>
        <v>-1037598</v>
      </c>
      <c r="J44" s="65">
        <f t="shared" si="4"/>
        <v>13002891</v>
      </c>
      <c r="K44" s="65">
        <f t="shared" si="4"/>
        <v>-1952130</v>
      </c>
      <c r="L44" s="65">
        <f t="shared" si="4"/>
        <v>-2568801</v>
      </c>
      <c r="M44" s="65">
        <f t="shared" si="4"/>
        <v>-1706027</v>
      </c>
      <c r="N44" s="65">
        <f t="shared" si="4"/>
        <v>-6226958</v>
      </c>
      <c r="O44" s="65">
        <f t="shared" si="4"/>
        <v>-3475087</v>
      </c>
      <c r="P44" s="65">
        <f t="shared" si="4"/>
        <v>-1207344</v>
      </c>
      <c r="Q44" s="65">
        <f t="shared" si="4"/>
        <v>-862422</v>
      </c>
      <c r="R44" s="65">
        <f t="shared" si="4"/>
        <v>-5544853</v>
      </c>
      <c r="S44" s="65">
        <f t="shared" si="4"/>
        <v>-1976000</v>
      </c>
      <c r="T44" s="65">
        <f t="shared" si="4"/>
        <v>-845212</v>
      </c>
      <c r="U44" s="65">
        <f t="shared" si="4"/>
        <v>-1284627</v>
      </c>
      <c r="V44" s="65">
        <f t="shared" si="4"/>
        <v>-4105839</v>
      </c>
      <c r="W44" s="65">
        <f t="shared" si="4"/>
        <v>-2874759</v>
      </c>
      <c r="X44" s="65">
        <f t="shared" si="4"/>
        <v>9606500</v>
      </c>
      <c r="Y44" s="65">
        <f t="shared" si="4"/>
        <v>-12481259</v>
      </c>
      <c r="Z44" s="66">
        <f>+IF(X44&lt;&gt;0,+(Y44/X44)*100,0)</f>
        <v>-129.9251444334565</v>
      </c>
      <c r="AA44" s="63">
        <f>+AA42-AA43</f>
        <v>9604900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-17000505</v>
      </c>
      <c r="D46" s="55">
        <f>SUM(D44:D45)</f>
        <v>0</v>
      </c>
      <c r="E46" s="56">
        <f t="shared" si="5"/>
        <v>9604900</v>
      </c>
      <c r="F46" s="57">
        <f t="shared" si="5"/>
        <v>9604900</v>
      </c>
      <c r="G46" s="57">
        <f t="shared" si="5"/>
        <v>14771938</v>
      </c>
      <c r="H46" s="57">
        <f t="shared" si="5"/>
        <v>-731449</v>
      </c>
      <c r="I46" s="57">
        <f t="shared" si="5"/>
        <v>-1037598</v>
      </c>
      <c r="J46" s="57">
        <f t="shared" si="5"/>
        <v>13002891</v>
      </c>
      <c r="K46" s="57">
        <f t="shared" si="5"/>
        <v>-1952130</v>
      </c>
      <c r="L46" s="57">
        <f t="shared" si="5"/>
        <v>-2568801</v>
      </c>
      <c r="M46" s="57">
        <f t="shared" si="5"/>
        <v>-1706027</v>
      </c>
      <c r="N46" s="57">
        <f t="shared" si="5"/>
        <v>-6226958</v>
      </c>
      <c r="O46" s="57">
        <f t="shared" si="5"/>
        <v>-3475087</v>
      </c>
      <c r="P46" s="57">
        <f t="shared" si="5"/>
        <v>-1207344</v>
      </c>
      <c r="Q46" s="57">
        <f t="shared" si="5"/>
        <v>-862422</v>
      </c>
      <c r="R46" s="57">
        <f t="shared" si="5"/>
        <v>-5544853</v>
      </c>
      <c r="S46" s="57">
        <f t="shared" si="5"/>
        <v>-1976000</v>
      </c>
      <c r="T46" s="57">
        <f t="shared" si="5"/>
        <v>-845212</v>
      </c>
      <c r="U46" s="57">
        <f t="shared" si="5"/>
        <v>-1284627</v>
      </c>
      <c r="V46" s="57">
        <f t="shared" si="5"/>
        <v>-4105839</v>
      </c>
      <c r="W46" s="57">
        <f t="shared" si="5"/>
        <v>-2874759</v>
      </c>
      <c r="X46" s="57">
        <f t="shared" si="5"/>
        <v>9606500</v>
      </c>
      <c r="Y46" s="57">
        <f t="shared" si="5"/>
        <v>-12481259</v>
      </c>
      <c r="Z46" s="58">
        <f>+IF(X46&lt;&gt;0,+(Y46/X46)*100,0)</f>
        <v>-129.9251444334565</v>
      </c>
      <c r="AA46" s="55">
        <f>SUM(AA44:AA45)</f>
        <v>9604900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-17000505</v>
      </c>
      <c r="D48" s="71">
        <f>SUM(D46:D47)</f>
        <v>0</v>
      </c>
      <c r="E48" s="72">
        <f t="shared" si="6"/>
        <v>9604900</v>
      </c>
      <c r="F48" s="73">
        <f t="shared" si="6"/>
        <v>9604900</v>
      </c>
      <c r="G48" s="73">
        <f t="shared" si="6"/>
        <v>14771938</v>
      </c>
      <c r="H48" s="74">
        <f t="shared" si="6"/>
        <v>-731449</v>
      </c>
      <c r="I48" s="74">
        <f t="shared" si="6"/>
        <v>-1037598</v>
      </c>
      <c r="J48" s="74">
        <f t="shared" si="6"/>
        <v>13002891</v>
      </c>
      <c r="K48" s="74">
        <f t="shared" si="6"/>
        <v>-1952130</v>
      </c>
      <c r="L48" s="74">
        <f t="shared" si="6"/>
        <v>-2568801</v>
      </c>
      <c r="M48" s="73">
        <f t="shared" si="6"/>
        <v>-1706027</v>
      </c>
      <c r="N48" s="73">
        <f t="shared" si="6"/>
        <v>-6226958</v>
      </c>
      <c r="O48" s="74">
        <f t="shared" si="6"/>
        <v>-3475087</v>
      </c>
      <c r="P48" s="74">
        <f t="shared" si="6"/>
        <v>-1207344</v>
      </c>
      <c r="Q48" s="74">
        <f t="shared" si="6"/>
        <v>-862422</v>
      </c>
      <c r="R48" s="74">
        <f t="shared" si="6"/>
        <v>-5544853</v>
      </c>
      <c r="S48" s="74">
        <f t="shared" si="6"/>
        <v>-1976000</v>
      </c>
      <c r="T48" s="73">
        <f t="shared" si="6"/>
        <v>-845212</v>
      </c>
      <c r="U48" s="73">
        <f t="shared" si="6"/>
        <v>-1284627</v>
      </c>
      <c r="V48" s="74">
        <f t="shared" si="6"/>
        <v>-4105839</v>
      </c>
      <c r="W48" s="74">
        <f t="shared" si="6"/>
        <v>-2874759</v>
      </c>
      <c r="X48" s="74">
        <f t="shared" si="6"/>
        <v>9606500</v>
      </c>
      <c r="Y48" s="74">
        <f t="shared" si="6"/>
        <v>-12481259</v>
      </c>
      <c r="Z48" s="75">
        <f>+IF(X48&lt;&gt;0,+(Y48/X48)*100,0)</f>
        <v>-129.9251444334565</v>
      </c>
      <c r="AA48" s="76">
        <f>SUM(AA46:AA47)</f>
        <v>9604900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7932459</v>
      </c>
      <c r="D5" s="6">
        <v>0</v>
      </c>
      <c r="E5" s="7">
        <v>8824000</v>
      </c>
      <c r="F5" s="8">
        <v>8693323</v>
      </c>
      <c r="G5" s="8">
        <v>8559528</v>
      </c>
      <c r="H5" s="8">
        <v>-26865</v>
      </c>
      <c r="I5" s="8">
        <v>-14661</v>
      </c>
      <c r="J5" s="8">
        <v>8518002</v>
      </c>
      <c r="K5" s="8">
        <v>-4126</v>
      </c>
      <c r="L5" s="8">
        <v>0</v>
      </c>
      <c r="M5" s="8">
        <v>0</v>
      </c>
      <c r="N5" s="8">
        <v>-4126</v>
      </c>
      <c r="O5" s="8">
        <v>8557404</v>
      </c>
      <c r="P5" s="8">
        <v>-49069</v>
      </c>
      <c r="Q5" s="8">
        <v>0</v>
      </c>
      <c r="R5" s="8">
        <v>8508335</v>
      </c>
      <c r="S5" s="8">
        <v>85454</v>
      </c>
      <c r="T5" s="8">
        <v>-12571</v>
      </c>
      <c r="U5" s="8">
        <v>0</v>
      </c>
      <c r="V5" s="8">
        <v>72883</v>
      </c>
      <c r="W5" s="8">
        <v>17095094</v>
      </c>
      <c r="X5" s="8">
        <v>8823929</v>
      </c>
      <c r="Y5" s="8">
        <v>8271165</v>
      </c>
      <c r="Z5" s="2">
        <v>93.74</v>
      </c>
      <c r="AA5" s="6">
        <v>8693323</v>
      </c>
    </row>
    <row r="6" spans="1:27" ht="13.5">
      <c r="A6" s="23" t="s">
        <v>33</v>
      </c>
      <c r="B6" s="24"/>
      <c r="C6" s="6">
        <v>757704</v>
      </c>
      <c r="D6" s="6">
        <v>0</v>
      </c>
      <c r="E6" s="7">
        <v>857000</v>
      </c>
      <c r="F6" s="8">
        <v>1014670</v>
      </c>
      <c r="G6" s="8">
        <v>70784</v>
      </c>
      <c r="H6" s="8">
        <v>15473</v>
      </c>
      <c r="I6" s="8">
        <v>15673</v>
      </c>
      <c r="J6" s="8">
        <v>101930</v>
      </c>
      <c r="K6" s="8">
        <v>146081</v>
      </c>
      <c r="L6" s="8">
        <v>87582</v>
      </c>
      <c r="M6" s="8">
        <v>87582</v>
      </c>
      <c r="N6" s="8">
        <v>321245</v>
      </c>
      <c r="O6" s="8">
        <v>70784</v>
      </c>
      <c r="P6" s="8">
        <v>0</v>
      </c>
      <c r="Q6" s="8">
        <v>0</v>
      </c>
      <c r="R6" s="8">
        <v>70784</v>
      </c>
      <c r="S6" s="8">
        <v>83774</v>
      </c>
      <c r="T6" s="8">
        <v>0</v>
      </c>
      <c r="U6" s="8">
        <v>0</v>
      </c>
      <c r="V6" s="8">
        <v>83774</v>
      </c>
      <c r="W6" s="8">
        <v>577733</v>
      </c>
      <c r="X6" s="8">
        <v>856942</v>
      </c>
      <c r="Y6" s="8">
        <v>-279209</v>
      </c>
      <c r="Z6" s="2">
        <v>-32.58</v>
      </c>
      <c r="AA6" s="6">
        <v>1014670</v>
      </c>
    </row>
    <row r="7" spans="1:27" ht="13.5">
      <c r="A7" s="25" t="s">
        <v>34</v>
      </c>
      <c r="B7" s="24"/>
      <c r="C7" s="6">
        <v>8236331</v>
      </c>
      <c r="D7" s="6">
        <v>0</v>
      </c>
      <c r="E7" s="7">
        <v>9114000</v>
      </c>
      <c r="F7" s="8">
        <v>10348307</v>
      </c>
      <c r="G7" s="8">
        <v>945957</v>
      </c>
      <c r="H7" s="8">
        <v>743194</v>
      </c>
      <c r="I7" s="8">
        <v>715096</v>
      </c>
      <c r="J7" s="8">
        <v>2404247</v>
      </c>
      <c r="K7" s="8">
        <v>785241</v>
      </c>
      <c r="L7" s="8">
        <v>757219</v>
      </c>
      <c r="M7" s="8">
        <v>757219</v>
      </c>
      <c r="N7" s="8">
        <v>2299679</v>
      </c>
      <c r="O7" s="8">
        <v>1046158</v>
      </c>
      <c r="P7" s="8">
        <v>249108</v>
      </c>
      <c r="Q7" s="8">
        <v>308732</v>
      </c>
      <c r="R7" s="8">
        <v>1603998</v>
      </c>
      <c r="S7" s="8">
        <v>639592</v>
      </c>
      <c r="T7" s="8">
        <v>312477</v>
      </c>
      <c r="U7" s="8">
        <v>323303</v>
      </c>
      <c r="V7" s="8">
        <v>1275372</v>
      </c>
      <c r="W7" s="8">
        <v>7583296</v>
      </c>
      <c r="X7" s="8">
        <v>9114123</v>
      </c>
      <c r="Y7" s="8">
        <v>-1530827</v>
      </c>
      <c r="Z7" s="2">
        <v>-16.8</v>
      </c>
      <c r="AA7" s="6">
        <v>10348307</v>
      </c>
    </row>
    <row r="8" spans="1:27" ht="13.5">
      <c r="A8" s="25" t="s">
        <v>35</v>
      </c>
      <c r="B8" s="24"/>
      <c r="C8" s="6">
        <v>5411191</v>
      </c>
      <c r="D8" s="6">
        <v>0</v>
      </c>
      <c r="E8" s="7">
        <v>5553000</v>
      </c>
      <c r="F8" s="8">
        <v>4956450</v>
      </c>
      <c r="G8" s="8">
        <v>539882</v>
      </c>
      <c r="H8" s="8">
        <v>236822</v>
      </c>
      <c r="I8" s="8">
        <v>328621</v>
      </c>
      <c r="J8" s="8">
        <v>1105325</v>
      </c>
      <c r="K8" s="8">
        <v>378018</v>
      </c>
      <c r="L8" s="8">
        <v>389708</v>
      </c>
      <c r="M8" s="8">
        <v>389708</v>
      </c>
      <c r="N8" s="8">
        <v>1157434</v>
      </c>
      <c r="O8" s="8">
        <v>610312</v>
      </c>
      <c r="P8" s="8">
        <v>173</v>
      </c>
      <c r="Q8" s="8">
        <v>801</v>
      </c>
      <c r="R8" s="8">
        <v>611286</v>
      </c>
      <c r="S8" s="8">
        <v>413914</v>
      </c>
      <c r="T8" s="8">
        <v>-13962</v>
      </c>
      <c r="U8" s="8">
        <v>5315</v>
      </c>
      <c r="V8" s="8">
        <v>405267</v>
      </c>
      <c r="W8" s="8">
        <v>3279312</v>
      </c>
      <c r="X8" s="8">
        <v>5553321</v>
      </c>
      <c r="Y8" s="8">
        <v>-2274009</v>
      </c>
      <c r="Z8" s="2">
        <v>-40.95</v>
      </c>
      <c r="AA8" s="6">
        <v>4956450</v>
      </c>
    </row>
    <row r="9" spans="1:27" ht="13.5">
      <c r="A9" s="25" t="s">
        <v>36</v>
      </c>
      <c r="B9" s="24"/>
      <c r="C9" s="6">
        <v>2357751</v>
      </c>
      <c r="D9" s="6">
        <v>0</v>
      </c>
      <c r="E9" s="7">
        <v>1390000</v>
      </c>
      <c r="F9" s="8">
        <v>2160809</v>
      </c>
      <c r="G9" s="8">
        <v>361557</v>
      </c>
      <c r="H9" s="8">
        <v>193313</v>
      </c>
      <c r="I9" s="8">
        <v>211726</v>
      </c>
      <c r="J9" s="8">
        <v>766596</v>
      </c>
      <c r="K9" s="8">
        <v>205961</v>
      </c>
      <c r="L9" s="8">
        <v>226604</v>
      </c>
      <c r="M9" s="8">
        <v>226604</v>
      </c>
      <c r="N9" s="8">
        <v>659169</v>
      </c>
      <c r="O9" s="8">
        <v>356378</v>
      </c>
      <c r="P9" s="8">
        <v>6854</v>
      </c>
      <c r="Q9" s="8">
        <v>-9406</v>
      </c>
      <c r="R9" s="8">
        <v>353826</v>
      </c>
      <c r="S9" s="8">
        <v>222046</v>
      </c>
      <c r="T9" s="8">
        <v>3097</v>
      </c>
      <c r="U9" s="8">
        <v>23736</v>
      </c>
      <c r="V9" s="8">
        <v>248879</v>
      </c>
      <c r="W9" s="8">
        <v>2028470</v>
      </c>
      <c r="X9" s="8">
        <v>1389797</v>
      </c>
      <c r="Y9" s="8">
        <v>638673</v>
      </c>
      <c r="Z9" s="2">
        <v>45.95</v>
      </c>
      <c r="AA9" s="6">
        <v>2160809</v>
      </c>
    </row>
    <row r="10" spans="1:27" ht="13.5">
      <c r="A10" s="25" t="s">
        <v>37</v>
      </c>
      <c r="B10" s="24"/>
      <c r="C10" s="6">
        <v>2441053</v>
      </c>
      <c r="D10" s="6">
        <v>0</v>
      </c>
      <c r="E10" s="7">
        <v>2006000</v>
      </c>
      <c r="F10" s="26">
        <v>2144000</v>
      </c>
      <c r="G10" s="26">
        <v>347970</v>
      </c>
      <c r="H10" s="26">
        <v>197918</v>
      </c>
      <c r="I10" s="26">
        <v>212908</v>
      </c>
      <c r="J10" s="26">
        <v>758796</v>
      </c>
      <c r="K10" s="26">
        <v>216354</v>
      </c>
      <c r="L10" s="26">
        <v>213594</v>
      </c>
      <c r="M10" s="26">
        <v>213594</v>
      </c>
      <c r="N10" s="26">
        <v>643542</v>
      </c>
      <c r="O10" s="26">
        <v>347970</v>
      </c>
      <c r="P10" s="26">
        <v>6824</v>
      </c>
      <c r="Q10" s="26">
        <v>0</v>
      </c>
      <c r="R10" s="26">
        <v>354794</v>
      </c>
      <c r="S10" s="26">
        <v>215606</v>
      </c>
      <c r="T10" s="26">
        <v>-8044</v>
      </c>
      <c r="U10" s="26">
        <v>8450</v>
      </c>
      <c r="V10" s="26">
        <v>216012</v>
      </c>
      <c r="W10" s="26">
        <v>1973144</v>
      </c>
      <c r="X10" s="26">
        <v>2006445</v>
      </c>
      <c r="Y10" s="26">
        <v>-33301</v>
      </c>
      <c r="Z10" s="27">
        <v>-1.66</v>
      </c>
      <c r="AA10" s="28">
        <v>2144000</v>
      </c>
    </row>
    <row r="11" spans="1:27" ht="13.5">
      <c r="A11" s="25" t="s">
        <v>38</v>
      </c>
      <c r="B11" s="29"/>
      <c r="C11" s="6">
        <v>-435272</v>
      </c>
      <c r="D11" s="6">
        <v>0</v>
      </c>
      <c r="E11" s="7">
        <v>2752361</v>
      </c>
      <c r="F11" s="8">
        <v>3352520</v>
      </c>
      <c r="G11" s="8">
        <v>2698</v>
      </c>
      <c r="H11" s="8">
        <v>2595</v>
      </c>
      <c r="I11" s="8">
        <v>3740</v>
      </c>
      <c r="J11" s="8">
        <v>9033</v>
      </c>
      <c r="K11" s="8">
        <v>3501</v>
      </c>
      <c r="L11" s="8">
        <v>4085</v>
      </c>
      <c r="M11" s="8">
        <v>4085</v>
      </c>
      <c r="N11" s="8">
        <v>11671</v>
      </c>
      <c r="O11" s="8">
        <v>2698</v>
      </c>
      <c r="P11" s="8">
        <v>3578</v>
      </c>
      <c r="Q11" s="8">
        <v>3316</v>
      </c>
      <c r="R11" s="8">
        <v>9592</v>
      </c>
      <c r="S11" s="8">
        <v>2207</v>
      </c>
      <c r="T11" s="8">
        <v>2699</v>
      </c>
      <c r="U11" s="8">
        <v>3892</v>
      </c>
      <c r="V11" s="8">
        <v>8798</v>
      </c>
      <c r="W11" s="8">
        <v>39094</v>
      </c>
      <c r="X11" s="8">
        <v>2751916</v>
      </c>
      <c r="Y11" s="8">
        <v>-2712822</v>
      </c>
      <c r="Z11" s="2">
        <v>-98.58</v>
      </c>
      <c r="AA11" s="6">
        <v>3352520</v>
      </c>
    </row>
    <row r="12" spans="1:27" ht="13.5">
      <c r="A12" s="25" t="s">
        <v>39</v>
      </c>
      <c r="B12" s="29"/>
      <c r="C12" s="6">
        <v>1925364</v>
      </c>
      <c r="D12" s="6">
        <v>0</v>
      </c>
      <c r="E12" s="7">
        <v>2204509</v>
      </c>
      <c r="F12" s="8">
        <v>2162614</v>
      </c>
      <c r="G12" s="8">
        <v>156030</v>
      </c>
      <c r="H12" s="8">
        <v>95985</v>
      </c>
      <c r="I12" s="8">
        <v>111350</v>
      </c>
      <c r="J12" s="8">
        <v>363365</v>
      </c>
      <c r="K12" s="8">
        <v>130870</v>
      </c>
      <c r="L12" s="8">
        <v>78349</v>
      </c>
      <c r="M12" s="8">
        <v>78349</v>
      </c>
      <c r="N12" s="8">
        <v>287568</v>
      </c>
      <c r="O12" s="8">
        <v>156030</v>
      </c>
      <c r="P12" s="8">
        <v>72843</v>
      </c>
      <c r="Q12" s="8">
        <v>119670</v>
      </c>
      <c r="R12" s="8">
        <v>348543</v>
      </c>
      <c r="S12" s="8">
        <v>148113</v>
      </c>
      <c r="T12" s="8">
        <v>63825</v>
      </c>
      <c r="U12" s="8">
        <v>48412</v>
      </c>
      <c r="V12" s="8">
        <v>260350</v>
      </c>
      <c r="W12" s="8">
        <v>1259826</v>
      </c>
      <c r="X12" s="8">
        <v>2204981</v>
      </c>
      <c r="Y12" s="8">
        <v>-945155</v>
      </c>
      <c r="Z12" s="2">
        <v>-42.86</v>
      </c>
      <c r="AA12" s="6">
        <v>2162614</v>
      </c>
    </row>
    <row r="13" spans="1:27" ht="13.5">
      <c r="A13" s="23" t="s">
        <v>40</v>
      </c>
      <c r="B13" s="29"/>
      <c r="C13" s="6">
        <v>359693</v>
      </c>
      <c r="D13" s="6">
        <v>0</v>
      </c>
      <c r="E13" s="7">
        <v>368000</v>
      </c>
      <c r="F13" s="8">
        <v>367887</v>
      </c>
      <c r="G13" s="8">
        <v>15754</v>
      </c>
      <c r="H13" s="8">
        <v>31453</v>
      </c>
      <c r="I13" s="8">
        <v>0</v>
      </c>
      <c r="J13" s="8">
        <v>47207</v>
      </c>
      <c r="K13" s="8">
        <v>14090</v>
      </c>
      <c r="L13" s="8">
        <v>17005</v>
      </c>
      <c r="M13" s="8">
        <v>20017</v>
      </c>
      <c r="N13" s="8">
        <v>51112</v>
      </c>
      <c r="O13" s="8">
        <v>15754</v>
      </c>
      <c r="P13" s="8">
        <v>26102</v>
      </c>
      <c r="Q13" s="8">
        <v>18224</v>
      </c>
      <c r="R13" s="8">
        <v>60080</v>
      </c>
      <c r="S13" s="8">
        <v>19801</v>
      </c>
      <c r="T13" s="8">
        <v>0</v>
      </c>
      <c r="U13" s="8">
        <v>25980</v>
      </c>
      <c r="V13" s="8">
        <v>45781</v>
      </c>
      <c r="W13" s="8">
        <v>204180</v>
      </c>
      <c r="X13" s="8">
        <v>367884</v>
      </c>
      <c r="Y13" s="8">
        <v>-163704</v>
      </c>
      <c r="Z13" s="2">
        <v>-44.5</v>
      </c>
      <c r="AA13" s="6">
        <v>367887</v>
      </c>
    </row>
    <row r="14" spans="1:27" ht="13.5">
      <c r="A14" s="23" t="s">
        <v>41</v>
      </c>
      <c r="B14" s="29"/>
      <c r="C14" s="6">
        <v>1735139</v>
      </c>
      <c r="D14" s="6">
        <v>0</v>
      </c>
      <c r="E14" s="7">
        <v>1710000</v>
      </c>
      <c r="F14" s="8">
        <v>2275000</v>
      </c>
      <c r="G14" s="8">
        <v>159402</v>
      </c>
      <c r="H14" s="8">
        <v>146302</v>
      </c>
      <c r="I14" s="8">
        <v>147329</v>
      </c>
      <c r="J14" s="8">
        <v>453033</v>
      </c>
      <c r="K14" s="8">
        <v>178421</v>
      </c>
      <c r="L14" s="8">
        <v>164535</v>
      </c>
      <c r="M14" s="8">
        <v>164558</v>
      </c>
      <c r="N14" s="8">
        <v>507514</v>
      </c>
      <c r="O14" s="8">
        <v>159402</v>
      </c>
      <c r="P14" s="8">
        <v>22</v>
      </c>
      <c r="Q14" s="8">
        <v>0</v>
      </c>
      <c r="R14" s="8">
        <v>159424</v>
      </c>
      <c r="S14" s="8">
        <v>169853</v>
      </c>
      <c r="T14" s="8">
        <v>0</v>
      </c>
      <c r="U14" s="8">
        <v>0</v>
      </c>
      <c r="V14" s="8">
        <v>169853</v>
      </c>
      <c r="W14" s="8">
        <v>1289824</v>
      </c>
      <c r="X14" s="8">
        <v>1710156</v>
      </c>
      <c r="Y14" s="8">
        <v>-420332</v>
      </c>
      <c r="Z14" s="2">
        <v>-24.58</v>
      </c>
      <c r="AA14" s="6">
        <v>2275000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8347</v>
      </c>
      <c r="D16" s="6">
        <v>0</v>
      </c>
      <c r="E16" s="7">
        <v>11000</v>
      </c>
      <c r="F16" s="8">
        <v>6000</v>
      </c>
      <c r="G16" s="8">
        <v>2069</v>
      </c>
      <c r="H16" s="8">
        <v>400</v>
      </c>
      <c r="I16" s="8">
        <v>0</v>
      </c>
      <c r="J16" s="8">
        <v>2469</v>
      </c>
      <c r="K16" s="8">
        <v>260</v>
      </c>
      <c r="L16" s="8">
        <v>150</v>
      </c>
      <c r="M16" s="8">
        <v>150</v>
      </c>
      <c r="N16" s="8">
        <v>560</v>
      </c>
      <c r="O16" s="8">
        <v>2069</v>
      </c>
      <c r="P16" s="8">
        <v>0</v>
      </c>
      <c r="Q16" s="8">
        <v>400</v>
      </c>
      <c r="R16" s="8">
        <v>2469</v>
      </c>
      <c r="S16" s="8">
        <v>1610</v>
      </c>
      <c r="T16" s="8">
        <v>2400</v>
      </c>
      <c r="U16" s="8">
        <v>330</v>
      </c>
      <c r="V16" s="8">
        <v>4340</v>
      </c>
      <c r="W16" s="8">
        <v>9838</v>
      </c>
      <c r="X16" s="8">
        <v>10568</v>
      </c>
      <c r="Y16" s="8">
        <v>-730</v>
      </c>
      <c r="Z16" s="2">
        <v>-6.91</v>
      </c>
      <c r="AA16" s="6">
        <v>6000</v>
      </c>
    </row>
    <row r="17" spans="1:27" ht="13.5">
      <c r="A17" s="23" t="s">
        <v>44</v>
      </c>
      <c r="B17" s="29"/>
      <c r="C17" s="6">
        <v>27702</v>
      </c>
      <c r="D17" s="6">
        <v>0</v>
      </c>
      <c r="E17" s="7">
        <v>528</v>
      </c>
      <c r="F17" s="8">
        <v>26328</v>
      </c>
      <c r="G17" s="8">
        <v>25</v>
      </c>
      <c r="H17" s="8">
        <v>25</v>
      </c>
      <c r="I17" s="8">
        <v>25</v>
      </c>
      <c r="J17" s="8">
        <v>75</v>
      </c>
      <c r="K17" s="8">
        <v>25</v>
      </c>
      <c r="L17" s="8">
        <v>25</v>
      </c>
      <c r="M17" s="8">
        <v>25</v>
      </c>
      <c r="N17" s="8">
        <v>75</v>
      </c>
      <c r="O17" s="8">
        <v>25</v>
      </c>
      <c r="P17" s="8">
        <v>6406</v>
      </c>
      <c r="Q17" s="8">
        <v>5125</v>
      </c>
      <c r="R17" s="8">
        <v>11556</v>
      </c>
      <c r="S17" s="8">
        <v>7656</v>
      </c>
      <c r="T17" s="8">
        <v>9853</v>
      </c>
      <c r="U17" s="8">
        <v>5962</v>
      </c>
      <c r="V17" s="8">
        <v>23471</v>
      </c>
      <c r="W17" s="8">
        <v>35177</v>
      </c>
      <c r="X17" s="8">
        <v>528</v>
      </c>
      <c r="Y17" s="8">
        <v>34649</v>
      </c>
      <c r="Z17" s="2">
        <v>6562.31</v>
      </c>
      <c r="AA17" s="6">
        <v>26328</v>
      </c>
    </row>
    <row r="18" spans="1:27" ht="13.5">
      <c r="A18" s="25" t="s">
        <v>45</v>
      </c>
      <c r="B18" s="24"/>
      <c r="C18" s="6">
        <v>383514</v>
      </c>
      <c r="D18" s="6">
        <v>0</v>
      </c>
      <c r="E18" s="7">
        <v>395000</v>
      </c>
      <c r="F18" s="8">
        <v>381204</v>
      </c>
      <c r="G18" s="8">
        <v>37670</v>
      </c>
      <c r="H18" s="8">
        <v>20076</v>
      </c>
      <c r="I18" s="8">
        <v>21758</v>
      </c>
      <c r="J18" s="8">
        <v>79504</v>
      </c>
      <c r="K18" s="8">
        <v>29553</v>
      </c>
      <c r="L18" s="8">
        <v>35651</v>
      </c>
      <c r="M18" s="8">
        <v>35651</v>
      </c>
      <c r="N18" s="8">
        <v>100855</v>
      </c>
      <c r="O18" s="8">
        <v>37670</v>
      </c>
      <c r="P18" s="8">
        <v>33835</v>
      </c>
      <c r="Q18" s="8">
        <v>40699</v>
      </c>
      <c r="R18" s="8">
        <v>112204</v>
      </c>
      <c r="S18" s="8">
        <v>24595</v>
      </c>
      <c r="T18" s="8">
        <v>20625</v>
      </c>
      <c r="U18" s="8">
        <v>38750</v>
      </c>
      <c r="V18" s="8">
        <v>83970</v>
      </c>
      <c r="W18" s="8">
        <v>376533</v>
      </c>
      <c r="X18" s="8">
        <v>395001</v>
      </c>
      <c r="Y18" s="8">
        <v>-18468</v>
      </c>
      <c r="Z18" s="2">
        <v>-4.68</v>
      </c>
      <c r="AA18" s="6">
        <v>381204</v>
      </c>
    </row>
    <row r="19" spans="1:27" ht="13.5">
      <c r="A19" s="23" t="s">
        <v>46</v>
      </c>
      <c r="B19" s="29"/>
      <c r="C19" s="6">
        <v>15826594</v>
      </c>
      <c r="D19" s="6">
        <v>0</v>
      </c>
      <c r="E19" s="7">
        <v>18875008</v>
      </c>
      <c r="F19" s="8">
        <v>20999782</v>
      </c>
      <c r="G19" s="8">
        <v>5073140</v>
      </c>
      <c r="H19" s="8">
        <v>140</v>
      </c>
      <c r="I19" s="8">
        <v>140</v>
      </c>
      <c r="J19" s="8">
        <v>5073420</v>
      </c>
      <c r="K19" s="8">
        <v>140</v>
      </c>
      <c r="L19" s="8">
        <v>4437140</v>
      </c>
      <c r="M19" s="8">
        <v>4437140</v>
      </c>
      <c r="N19" s="8">
        <v>8874420</v>
      </c>
      <c r="O19" s="8">
        <v>5073140</v>
      </c>
      <c r="P19" s="8">
        <v>5090192</v>
      </c>
      <c r="Q19" s="8">
        <v>3472140</v>
      </c>
      <c r="R19" s="8">
        <v>13635472</v>
      </c>
      <c r="S19" s="8">
        <v>140</v>
      </c>
      <c r="T19" s="8">
        <v>140</v>
      </c>
      <c r="U19" s="8">
        <v>875</v>
      </c>
      <c r="V19" s="8">
        <v>1155</v>
      </c>
      <c r="W19" s="8">
        <v>27584467</v>
      </c>
      <c r="X19" s="8">
        <v>18875007</v>
      </c>
      <c r="Y19" s="8">
        <v>8709460</v>
      </c>
      <c r="Z19" s="2">
        <v>46.14</v>
      </c>
      <c r="AA19" s="6">
        <v>20999782</v>
      </c>
    </row>
    <row r="20" spans="1:27" ht="13.5">
      <c r="A20" s="23" t="s">
        <v>47</v>
      </c>
      <c r="B20" s="29"/>
      <c r="C20" s="6">
        <v>1014510</v>
      </c>
      <c r="D20" s="6">
        <v>0</v>
      </c>
      <c r="E20" s="7">
        <v>4158000</v>
      </c>
      <c r="F20" s="26">
        <v>2176471</v>
      </c>
      <c r="G20" s="26">
        <v>2488</v>
      </c>
      <c r="H20" s="26">
        <v>264336</v>
      </c>
      <c r="I20" s="26">
        <v>2454</v>
      </c>
      <c r="J20" s="26">
        <v>269278</v>
      </c>
      <c r="K20" s="26">
        <v>37574</v>
      </c>
      <c r="L20" s="26">
        <v>11905</v>
      </c>
      <c r="M20" s="26">
        <v>180707</v>
      </c>
      <c r="N20" s="26">
        <v>230186</v>
      </c>
      <c r="O20" s="26">
        <v>20680</v>
      </c>
      <c r="P20" s="26">
        <v>36891</v>
      </c>
      <c r="Q20" s="26">
        <v>97840</v>
      </c>
      <c r="R20" s="26">
        <v>155411</v>
      </c>
      <c r="S20" s="26">
        <v>3181</v>
      </c>
      <c r="T20" s="26">
        <v>46082</v>
      </c>
      <c r="U20" s="26">
        <v>395827</v>
      </c>
      <c r="V20" s="26">
        <v>445090</v>
      </c>
      <c r="W20" s="26">
        <v>1099965</v>
      </c>
      <c r="X20" s="26">
        <v>4157727</v>
      </c>
      <c r="Y20" s="26">
        <v>-3057762</v>
      </c>
      <c r="Z20" s="27">
        <v>-73.54</v>
      </c>
      <c r="AA20" s="28">
        <v>2176471</v>
      </c>
    </row>
    <row r="21" spans="1:27" ht="13.5">
      <c r="A21" s="23" t="s">
        <v>48</v>
      </c>
      <c r="B21" s="29"/>
      <c r="C21" s="6">
        <v>109363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48091443</v>
      </c>
      <c r="D22" s="33">
        <f>SUM(D5:D21)</f>
        <v>0</v>
      </c>
      <c r="E22" s="34">
        <f t="shared" si="0"/>
        <v>58218406</v>
      </c>
      <c r="F22" s="35">
        <f t="shared" si="0"/>
        <v>61065365</v>
      </c>
      <c r="G22" s="35">
        <f t="shared" si="0"/>
        <v>16274954</v>
      </c>
      <c r="H22" s="35">
        <f t="shared" si="0"/>
        <v>1921167</v>
      </c>
      <c r="I22" s="35">
        <f t="shared" si="0"/>
        <v>1756159</v>
      </c>
      <c r="J22" s="35">
        <f t="shared" si="0"/>
        <v>19952280</v>
      </c>
      <c r="K22" s="35">
        <f t="shared" si="0"/>
        <v>2121963</v>
      </c>
      <c r="L22" s="35">
        <f t="shared" si="0"/>
        <v>6423552</v>
      </c>
      <c r="M22" s="35">
        <f t="shared" si="0"/>
        <v>6595389</v>
      </c>
      <c r="N22" s="35">
        <f t="shared" si="0"/>
        <v>15140904</v>
      </c>
      <c r="O22" s="35">
        <f t="shared" si="0"/>
        <v>16456474</v>
      </c>
      <c r="P22" s="35">
        <f t="shared" si="0"/>
        <v>5483759</v>
      </c>
      <c r="Q22" s="35">
        <f t="shared" si="0"/>
        <v>4057541</v>
      </c>
      <c r="R22" s="35">
        <f t="shared" si="0"/>
        <v>25997774</v>
      </c>
      <c r="S22" s="35">
        <f t="shared" si="0"/>
        <v>2037542</v>
      </c>
      <c r="T22" s="35">
        <f t="shared" si="0"/>
        <v>426621</v>
      </c>
      <c r="U22" s="35">
        <f t="shared" si="0"/>
        <v>880832</v>
      </c>
      <c r="V22" s="35">
        <f t="shared" si="0"/>
        <v>3344995</v>
      </c>
      <c r="W22" s="35">
        <f t="shared" si="0"/>
        <v>64435953</v>
      </c>
      <c r="X22" s="35">
        <f t="shared" si="0"/>
        <v>58218325</v>
      </c>
      <c r="Y22" s="35">
        <f t="shared" si="0"/>
        <v>6217628</v>
      </c>
      <c r="Z22" s="36">
        <f>+IF(X22&lt;&gt;0,+(Y22/X22)*100,0)</f>
        <v>10.679846938227783</v>
      </c>
      <c r="AA22" s="33">
        <f>SUM(AA5:AA21)</f>
        <v>61065365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17122551</v>
      </c>
      <c r="D25" s="6">
        <v>0</v>
      </c>
      <c r="E25" s="7">
        <v>18582824</v>
      </c>
      <c r="F25" s="8">
        <v>18072565</v>
      </c>
      <c r="G25" s="8">
        <v>1354883</v>
      </c>
      <c r="H25" s="8">
        <v>1380106</v>
      </c>
      <c r="I25" s="8">
        <v>1388184</v>
      </c>
      <c r="J25" s="8">
        <v>4123173</v>
      </c>
      <c r="K25" s="8">
        <v>1403664</v>
      </c>
      <c r="L25" s="8">
        <v>1383795</v>
      </c>
      <c r="M25" s="8">
        <v>1383795</v>
      </c>
      <c r="N25" s="8">
        <v>4171254</v>
      </c>
      <c r="O25" s="8">
        <v>1357095</v>
      </c>
      <c r="P25" s="8">
        <v>1416761</v>
      </c>
      <c r="Q25" s="8">
        <v>1368091</v>
      </c>
      <c r="R25" s="8">
        <v>4141947</v>
      </c>
      <c r="S25" s="8">
        <v>1359745</v>
      </c>
      <c r="T25" s="8">
        <v>1334634</v>
      </c>
      <c r="U25" s="8">
        <v>1424639</v>
      </c>
      <c r="V25" s="8">
        <v>4119018</v>
      </c>
      <c r="W25" s="8">
        <v>16555392</v>
      </c>
      <c r="X25" s="8">
        <v>18582824</v>
      </c>
      <c r="Y25" s="8">
        <v>-2027432</v>
      </c>
      <c r="Z25" s="2">
        <v>-10.91</v>
      </c>
      <c r="AA25" s="6">
        <v>18072565</v>
      </c>
    </row>
    <row r="26" spans="1:27" ht="13.5">
      <c r="A26" s="25" t="s">
        <v>52</v>
      </c>
      <c r="B26" s="24"/>
      <c r="C26" s="6">
        <v>1970165</v>
      </c>
      <c r="D26" s="6">
        <v>0</v>
      </c>
      <c r="E26" s="7">
        <v>2198795</v>
      </c>
      <c r="F26" s="8">
        <v>2276802</v>
      </c>
      <c r="G26" s="8">
        <v>79335</v>
      </c>
      <c r="H26" s="8">
        <v>79335</v>
      </c>
      <c r="I26" s="8">
        <v>79335</v>
      </c>
      <c r="J26" s="8">
        <v>238005</v>
      </c>
      <c r="K26" s="8">
        <v>79335</v>
      </c>
      <c r="L26" s="8">
        <v>79335</v>
      </c>
      <c r="M26" s="8">
        <v>79335</v>
      </c>
      <c r="N26" s="8">
        <v>238005</v>
      </c>
      <c r="O26" s="8">
        <v>79335</v>
      </c>
      <c r="P26" s="8">
        <v>79335</v>
      </c>
      <c r="Q26" s="8">
        <v>79335</v>
      </c>
      <c r="R26" s="8">
        <v>238005</v>
      </c>
      <c r="S26" s="8">
        <v>79335</v>
      </c>
      <c r="T26" s="8">
        <v>79335</v>
      </c>
      <c r="U26" s="8">
        <v>79335</v>
      </c>
      <c r="V26" s="8">
        <v>238005</v>
      </c>
      <c r="W26" s="8">
        <v>952020</v>
      </c>
      <c r="X26" s="8">
        <v>2198796</v>
      </c>
      <c r="Y26" s="8">
        <v>-1246776</v>
      </c>
      <c r="Z26" s="2">
        <v>-56.7</v>
      </c>
      <c r="AA26" s="6">
        <v>2276802</v>
      </c>
    </row>
    <row r="27" spans="1:27" ht="13.5">
      <c r="A27" s="25" t="s">
        <v>53</v>
      </c>
      <c r="B27" s="24"/>
      <c r="C27" s="6">
        <v>5561476</v>
      </c>
      <c r="D27" s="6">
        <v>0</v>
      </c>
      <c r="E27" s="7">
        <v>528000</v>
      </c>
      <c r="F27" s="8">
        <v>5644500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528000</v>
      </c>
      <c r="Y27" s="8">
        <v>-528000</v>
      </c>
      <c r="Z27" s="2">
        <v>-100</v>
      </c>
      <c r="AA27" s="6">
        <v>5644500</v>
      </c>
    </row>
    <row r="28" spans="1:27" ht="13.5">
      <c r="A28" s="25" t="s">
        <v>54</v>
      </c>
      <c r="B28" s="24"/>
      <c r="C28" s="6">
        <v>4529358</v>
      </c>
      <c r="D28" s="6">
        <v>0</v>
      </c>
      <c r="E28" s="7">
        <v>4017525</v>
      </c>
      <c r="F28" s="8">
        <v>4265256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4017528</v>
      </c>
      <c r="Y28" s="8">
        <v>-4017528</v>
      </c>
      <c r="Z28" s="2">
        <v>-100</v>
      </c>
      <c r="AA28" s="6">
        <v>4265256</v>
      </c>
    </row>
    <row r="29" spans="1:27" ht="13.5">
      <c r="A29" s="25" t="s">
        <v>55</v>
      </c>
      <c r="B29" s="24"/>
      <c r="C29" s="6">
        <v>946778</v>
      </c>
      <c r="D29" s="6">
        <v>0</v>
      </c>
      <c r="E29" s="7">
        <v>610406</v>
      </c>
      <c r="F29" s="8">
        <v>588774</v>
      </c>
      <c r="G29" s="8">
        <v>0</v>
      </c>
      <c r="H29" s="8">
        <v>224</v>
      </c>
      <c r="I29" s="8">
        <v>0</v>
      </c>
      <c r="J29" s="8">
        <v>224</v>
      </c>
      <c r="K29" s="8">
        <v>0</v>
      </c>
      <c r="L29" s="8">
        <v>4</v>
      </c>
      <c r="M29" s="8">
        <v>4</v>
      </c>
      <c r="N29" s="8">
        <v>8</v>
      </c>
      <c r="O29" s="8">
        <v>0</v>
      </c>
      <c r="P29" s="8">
        <v>79</v>
      </c>
      <c r="Q29" s="8">
        <v>0</v>
      </c>
      <c r="R29" s="8">
        <v>79</v>
      </c>
      <c r="S29" s="8">
        <v>0</v>
      </c>
      <c r="T29" s="8">
        <v>29</v>
      </c>
      <c r="U29" s="8">
        <v>8071</v>
      </c>
      <c r="V29" s="8">
        <v>8100</v>
      </c>
      <c r="W29" s="8">
        <v>8411</v>
      </c>
      <c r="X29" s="8">
        <v>610404</v>
      </c>
      <c r="Y29" s="8">
        <v>-601993</v>
      </c>
      <c r="Z29" s="2">
        <v>-98.62</v>
      </c>
      <c r="AA29" s="6">
        <v>588774</v>
      </c>
    </row>
    <row r="30" spans="1:27" ht="13.5">
      <c r="A30" s="25" t="s">
        <v>56</v>
      </c>
      <c r="B30" s="24"/>
      <c r="C30" s="6">
        <v>9420897</v>
      </c>
      <c r="D30" s="6">
        <v>0</v>
      </c>
      <c r="E30" s="7">
        <v>10650051</v>
      </c>
      <c r="F30" s="8">
        <v>10765500</v>
      </c>
      <c r="G30" s="8">
        <v>952470</v>
      </c>
      <c r="H30" s="8">
        <v>1079941</v>
      </c>
      <c r="I30" s="8">
        <v>830532</v>
      </c>
      <c r="J30" s="8">
        <v>2862943</v>
      </c>
      <c r="K30" s="8">
        <v>786184</v>
      </c>
      <c r="L30" s="8">
        <v>755222</v>
      </c>
      <c r="M30" s="8">
        <v>755222</v>
      </c>
      <c r="N30" s="8">
        <v>2296628</v>
      </c>
      <c r="O30" s="8">
        <v>1057108</v>
      </c>
      <c r="P30" s="8">
        <v>646165</v>
      </c>
      <c r="Q30" s="8">
        <v>704495</v>
      </c>
      <c r="R30" s="8">
        <v>2407768</v>
      </c>
      <c r="S30" s="8">
        <v>899303</v>
      </c>
      <c r="T30" s="8">
        <v>3712</v>
      </c>
      <c r="U30" s="8">
        <v>979462</v>
      </c>
      <c r="V30" s="8">
        <v>1882477</v>
      </c>
      <c r="W30" s="8">
        <v>9449816</v>
      </c>
      <c r="X30" s="8">
        <v>10650048</v>
      </c>
      <c r="Y30" s="8">
        <v>-1200232</v>
      </c>
      <c r="Z30" s="2">
        <v>-11.27</v>
      </c>
      <c r="AA30" s="6">
        <v>10765500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490946</v>
      </c>
      <c r="D32" s="6">
        <v>0</v>
      </c>
      <c r="E32" s="7">
        <v>632704</v>
      </c>
      <c r="F32" s="8">
        <v>322994</v>
      </c>
      <c r="G32" s="8">
        <v>540</v>
      </c>
      <c r="H32" s="8">
        <v>540</v>
      </c>
      <c r="I32" s="8">
        <v>540</v>
      </c>
      <c r="J32" s="8">
        <v>1620</v>
      </c>
      <c r="K32" s="8">
        <v>51642</v>
      </c>
      <c r="L32" s="8">
        <v>1031</v>
      </c>
      <c r="M32" s="8">
        <v>1031</v>
      </c>
      <c r="N32" s="8">
        <v>53704</v>
      </c>
      <c r="O32" s="8">
        <v>540</v>
      </c>
      <c r="P32" s="8">
        <v>540</v>
      </c>
      <c r="Q32" s="8">
        <v>900</v>
      </c>
      <c r="R32" s="8">
        <v>1980</v>
      </c>
      <c r="S32" s="8">
        <v>1320</v>
      </c>
      <c r="T32" s="8">
        <v>540</v>
      </c>
      <c r="U32" s="8">
        <v>840</v>
      </c>
      <c r="V32" s="8">
        <v>2700</v>
      </c>
      <c r="W32" s="8">
        <v>60004</v>
      </c>
      <c r="X32" s="8">
        <v>632704</v>
      </c>
      <c r="Y32" s="8">
        <v>-572700</v>
      </c>
      <c r="Z32" s="2">
        <v>-90.52</v>
      </c>
      <c r="AA32" s="6">
        <v>322994</v>
      </c>
    </row>
    <row r="33" spans="1:27" ht="13.5">
      <c r="A33" s="25" t="s">
        <v>59</v>
      </c>
      <c r="B33" s="24"/>
      <c r="C33" s="6">
        <v>17203795</v>
      </c>
      <c r="D33" s="6">
        <v>0</v>
      </c>
      <c r="E33" s="7">
        <v>26087662</v>
      </c>
      <c r="F33" s="8">
        <v>9711274</v>
      </c>
      <c r="G33" s="8">
        <v>228173</v>
      </c>
      <c r="H33" s="8">
        <v>0</v>
      </c>
      <c r="I33" s="8">
        <v>225046</v>
      </c>
      <c r="J33" s="8">
        <v>453219</v>
      </c>
      <c r="K33" s="8">
        <v>257263</v>
      </c>
      <c r="L33" s="8">
        <v>218921</v>
      </c>
      <c r="M33" s="8">
        <v>218921</v>
      </c>
      <c r="N33" s="8">
        <v>695105</v>
      </c>
      <c r="O33" s="8">
        <v>316838</v>
      </c>
      <c r="P33" s="8">
        <v>5307660</v>
      </c>
      <c r="Q33" s="8">
        <v>0</v>
      </c>
      <c r="R33" s="8">
        <v>5624498</v>
      </c>
      <c r="S33" s="8">
        <v>207033</v>
      </c>
      <c r="T33" s="8">
        <v>203301</v>
      </c>
      <c r="U33" s="8">
        <v>217806</v>
      </c>
      <c r="V33" s="8">
        <v>628140</v>
      </c>
      <c r="W33" s="8">
        <v>7400962</v>
      </c>
      <c r="X33" s="8">
        <v>26087664</v>
      </c>
      <c r="Y33" s="8">
        <v>-18686702</v>
      </c>
      <c r="Z33" s="2">
        <v>-71.63</v>
      </c>
      <c r="AA33" s="6">
        <v>9711274</v>
      </c>
    </row>
    <row r="34" spans="1:27" ht="13.5">
      <c r="A34" s="25" t="s">
        <v>60</v>
      </c>
      <c r="B34" s="24"/>
      <c r="C34" s="6">
        <v>8551532</v>
      </c>
      <c r="D34" s="6">
        <v>0</v>
      </c>
      <c r="E34" s="7">
        <v>11858318</v>
      </c>
      <c r="F34" s="8">
        <v>9417459</v>
      </c>
      <c r="G34" s="8">
        <v>873117</v>
      </c>
      <c r="H34" s="8">
        <v>515369</v>
      </c>
      <c r="I34" s="8">
        <v>222976</v>
      </c>
      <c r="J34" s="8">
        <v>1611462</v>
      </c>
      <c r="K34" s="8">
        <v>383099</v>
      </c>
      <c r="L34" s="8">
        <v>497126</v>
      </c>
      <c r="M34" s="8">
        <v>497126</v>
      </c>
      <c r="N34" s="8">
        <v>1377351</v>
      </c>
      <c r="O34" s="8">
        <v>929182</v>
      </c>
      <c r="P34" s="8">
        <v>475295</v>
      </c>
      <c r="Q34" s="8">
        <v>322137</v>
      </c>
      <c r="R34" s="8">
        <v>1726614</v>
      </c>
      <c r="S34" s="8">
        <v>455978</v>
      </c>
      <c r="T34" s="8">
        <v>365800</v>
      </c>
      <c r="U34" s="8">
        <v>320040</v>
      </c>
      <c r="V34" s="8">
        <v>1141818</v>
      </c>
      <c r="W34" s="8">
        <v>5857245</v>
      </c>
      <c r="X34" s="8">
        <v>11858316</v>
      </c>
      <c r="Y34" s="8">
        <v>-6001071</v>
      </c>
      <c r="Z34" s="2">
        <v>-50.61</v>
      </c>
      <c r="AA34" s="6">
        <v>9417459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65797498</v>
      </c>
      <c r="D36" s="33">
        <f>SUM(D25:D35)</f>
        <v>0</v>
      </c>
      <c r="E36" s="34">
        <f t="shared" si="1"/>
        <v>75166285</v>
      </c>
      <c r="F36" s="35">
        <f t="shared" si="1"/>
        <v>61065124</v>
      </c>
      <c r="G36" s="35">
        <f t="shared" si="1"/>
        <v>3488518</v>
      </c>
      <c r="H36" s="35">
        <f t="shared" si="1"/>
        <v>3055515</v>
      </c>
      <c r="I36" s="35">
        <f t="shared" si="1"/>
        <v>2746613</v>
      </c>
      <c r="J36" s="35">
        <f t="shared" si="1"/>
        <v>9290646</v>
      </c>
      <c r="K36" s="35">
        <f t="shared" si="1"/>
        <v>2961187</v>
      </c>
      <c r="L36" s="35">
        <f t="shared" si="1"/>
        <v>2935434</v>
      </c>
      <c r="M36" s="35">
        <f t="shared" si="1"/>
        <v>2935434</v>
      </c>
      <c r="N36" s="35">
        <f t="shared" si="1"/>
        <v>8832055</v>
      </c>
      <c r="O36" s="35">
        <f t="shared" si="1"/>
        <v>3740098</v>
      </c>
      <c r="P36" s="35">
        <f t="shared" si="1"/>
        <v>7925835</v>
      </c>
      <c r="Q36" s="35">
        <f t="shared" si="1"/>
        <v>2474958</v>
      </c>
      <c r="R36" s="35">
        <f t="shared" si="1"/>
        <v>14140891</v>
      </c>
      <c r="S36" s="35">
        <f t="shared" si="1"/>
        <v>3002714</v>
      </c>
      <c r="T36" s="35">
        <f t="shared" si="1"/>
        <v>1987351</v>
      </c>
      <c r="U36" s="35">
        <f t="shared" si="1"/>
        <v>3030193</v>
      </c>
      <c r="V36" s="35">
        <f t="shared" si="1"/>
        <v>8020258</v>
      </c>
      <c r="W36" s="35">
        <f t="shared" si="1"/>
        <v>40283850</v>
      </c>
      <c r="X36" s="35">
        <f t="shared" si="1"/>
        <v>75166284</v>
      </c>
      <c r="Y36" s="35">
        <f t="shared" si="1"/>
        <v>-34882434</v>
      </c>
      <c r="Z36" s="36">
        <f>+IF(X36&lt;&gt;0,+(Y36/X36)*100,0)</f>
        <v>-46.40702206324314</v>
      </c>
      <c r="AA36" s="33">
        <f>SUM(AA25:AA35)</f>
        <v>61065124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-17706055</v>
      </c>
      <c r="D38" s="46">
        <f>+D22-D36</f>
        <v>0</v>
      </c>
      <c r="E38" s="47">
        <f t="shared" si="2"/>
        <v>-16947879</v>
      </c>
      <c r="F38" s="48">
        <f t="shared" si="2"/>
        <v>241</v>
      </c>
      <c r="G38" s="48">
        <f t="shared" si="2"/>
        <v>12786436</v>
      </c>
      <c r="H38" s="48">
        <f t="shared" si="2"/>
        <v>-1134348</v>
      </c>
      <c r="I38" s="48">
        <f t="shared" si="2"/>
        <v>-990454</v>
      </c>
      <c r="J38" s="48">
        <f t="shared" si="2"/>
        <v>10661634</v>
      </c>
      <c r="K38" s="48">
        <f t="shared" si="2"/>
        <v>-839224</v>
      </c>
      <c r="L38" s="48">
        <f t="shared" si="2"/>
        <v>3488118</v>
      </c>
      <c r="M38" s="48">
        <f t="shared" si="2"/>
        <v>3659955</v>
      </c>
      <c r="N38" s="48">
        <f t="shared" si="2"/>
        <v>6308849</v>
      </c>
      <c r="O38" s="48">
        <f t="shared" si="2"/>
        <v>12716376</v>
      </c>
      <c r="P38" s="48">
        <f t="shared" si="2"/>
        <v>-2442076</v>
      </c>
      <c r="Q38" s="48">
        <f t="shared" si="2"/>
        <v>1582583</v>
      </c>
      <c r="R38" s="48">
        <f t="shared" si="2"/>
        <v>11856883</v>
      </c>
      <c r="S38" s="48">
        <f t="shared" si="2"/>
        <v>-965172</v>
      </c>
      <c r="T38" s="48">
        <f t="shared" si="2"/>
        <v>-1560730</v>
      </c>
      <c r="U38" s="48">
        <f t="shared" si="2"/>
        <v>-2149361</v>
      </c>
      <c r="V38" s="48">
        <f t="shared" si="2"/>
        <v>-4675263</v>
      </c>
      <c r="W38" s="48">
        <f t="shared" si="2"/>
        <v>24152103</v>
      </c>
      <c r="X38" s="48">
        <f>IF(F22=F36,0,X22-X36)</f>
        <v>-16947959</v>
      </c>
      <c r="Y38" s="48">
        <f t="shared" si="2"/>
        <v>41100062</v>
      </c>
      <c r="Z38" s="49">
        <f>+IF(X38&lt;&gt;0,+(Y38/X38)*100,0)</f>
        <v>-242.5074429316238</v>
      </c>
      <c r="AA38" s="46">
        <f>+AA22-AA36</f>
        <v>241</v>
      </c>
    </row>
    <row r="39" spans="1:27" ht="13.5">
      <c r="A39" s="23" t="s">
        <v>64</v>
      </c>
      <c r="B39" s="29"/>
      <c r="C39" s="6">
        <v>17108569</v>
      </c>
      <c r="D39" s="6">
        <v>0</v>
      </c>
      <c r="E39" s="7">
        <v>16983000</v>
      </c>
      <c r="F39" s="8">
        <v>18757000</v>
      </c>
      <c r="G39" s="8">
        <v>0</v>
      </c>
      <c r="H39" s="8">
        <v>7225</v>
      </c>
      <c r="I39" s="8">
        <v>403</v>
      </c>
      <c r="J39" s="8">
        <v>7628</v>
      </c>
      <c r="K39" s="8">
        <v>0</v>
      </c>
      <c r="L39" s="8">
        <v>11770</v>
      </c>
      <c r="M39" s="8">
        <v>11770</v>
      </c>
      <c r="N39" s="8">
        <v>23540</v>
      </c>
      <c r="O39" s="8">
        <v>0</v>
      </c>
      <c r="P39" s="8">
        <v>0</v>
      </c>
      <c r="Q39" s="8">
        <v>11962</v>
      </c>
      <c r="R39" s="8">
        <v>11962</v>
      </c>
      <c r="S39" s="8">
        <v>5611</v>
      </c>
      <c r="T39" s="8">
        <v>0</v>
      </c>
      <c r="U39" s="8">
        <v>0</v>
      </c>
      <c r="V39" s="8">
        <v>5611</v>
      </c>
      <c r="W39" s="8">
        <v>48741</v>
      </c>
      <c r="X39" s="8">
        <v>16983000</v>
      </c>
      <c r="Y39" s="8">
        <v>-16934259</v>
      </c>
      <c r="Z39" s="2">
        <v>-99.71</v>
      </c>
      <c r="AA39" s="6">
        <v>18757000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-597486</v>
      </c>
      <c r="D42" s="55">
        <f>SUM(D38:D41)</f>
        <v>0</v>
      </c>
      <c r="E42" s="56">
        <f t="shared" si="3"/>
        <v>35121</v>
      </c>
      <c r="F42" s="57">
        <f t="shared" si="3"/>
        <v>18757241</v>
      </c>
      <c r="G42" s="57">
        <f t="shared" si="3"/>
        <v>12786436</v>
      </c>
      <c r="H42" s="57">
        <f t="shared" si="3"/>
        <v>-1127123</v>
      </c>
      <c r="I42" s="57">
        <f t="shared" si="3"/>
        <v>-990051</v>
      </c>
      <c r="J42" s="57">
        <f t="shared" si="3"/>
        <v>10669262</v>
      </c>
      <c r="K42" s="57">
        <f t="shared" si="3"/>
        <v>-839224</v>
      </c>
      <c r="L42" s="57">
        <f t="shared" si="3"/>
        <v>3499888</v>
      </c>
      <c r="M42" s="57">
        <f t="shared" si="3"/>
        <v>3671725</v>
      </c>
      <c r="N42" s="57">
        <f t="shared" si="3"/>
        <v>6332389</v>
      </c>
      <c r="O42" s="57">
        <f t="shared" si="3"/>
        <v>12716376</v>
      </c>
      <c r="P42" s="57">
        <f t="shared" si="3"/>
        <v>-2442076</v>
      </c>
      <c r="Q42" s="57">
        <f t="shared" si="3"/>
        <v>1594545</v>
      </c>
      <c r="R42" s="57">
        <f t="shared" si="3"/>
        <v>11868845</v>
      </c>
      <c r="S42" s="57">
        <f t="shared" si="3"/>
        <v>-959561</v>
      </c>
      <c r="T42" s="57">
        <f t="shared" si="3"/>
        <v>-1560730</v>
      </c>
      <c r="U42" s="57">
        <f t="shared" si="3"/>
        <v>-2149361</v>
      </c>
      <c r="V42" s="57">
        <f t="shared" si="3"/>
        <v>-4669652</v>
      </c>
      <c r="W42" s="57">
        <f t="shared" si="3"/>
        <v>24200844</v>
      </c>
      <c r="X42" s="57">
        <f t="shared" si="3"/>
        <v>35041</v>
      </c>
      <c r="Y42" s="57">
        <f t="shared" si="3"/>
        <v>24165803</v>
      </c>
      <c r="Z42" s="58">
        <f>+IF(X42&lt;&gt;0,+(Y42/X42)*100,0)</f>
        <v>68964.36460146685</v>
      </c>
      <c r="AA42" s="55">
        <f>SUM(AA38:AA41)</f>
        <v>18757241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-597486</v>
      </c>
      <c r="D44" s="63">
        <f>+D42-D43</f>
        <v>0</v>
      </c>
      <c r="E44" s="64">
        <f t="shared" si="4"/>
        <v>35121</v>
      </c>
      <c r="F44" s="65">
        <f t="shared" si="4"/>
        <v>18757241</v>
      </c>
      <c r="G44" s="65">
        <f t="shared" si="4"/>
        <v>12786436</v>
      </c>
      <c r="H44" s="65">
        <f t="shared" si="4"/>
        <v>-1127123</v>
      </c>
      <c r="I44" s="65">
        <f t="shared" si="4"/>
        <v>-990051</v>
      </c>
      <c r="J44" s="65">
        <f t="shared" si="4"/>
        <v>10669262</v>
      </c>
      <c r="K44" s="65">
        <f t="shared" si="4"/>
        <v>-839224</v>
      </c>
      <c r="L44" s="65">
        <f t="shared" si="4"/>
        <v>3499888</v>
      </c>
      <c r="M44" s="65">
        <f t="shared" si="4"/>
        <v>3671725</v>
      </c>
      <c r="N44" s="65">
        <f t="shared" si="4"/>
        <v>6332389</v>
      </c>
      <c r="O44" s="65">
        <f t="shared" si="4"/>
        <v>12716376</v>
      </c>
      <c r="P44" s="65">
        <f t="shared" si="4"/>
        <v>-2442076</v>
      </c>
      <c r="Q44" s="65">
        <f t="shared" si="4"/>
        <v>1594545</v>
      </c>
      <c r="R44" s="65">
        <f t="shared" si="4"/>
        <v>11868845</v>
      </c>
      <c r="S44" s="65">
        <f t="shared" si="4"/>
        <v>-959561</v>
      </c>
      <c r="T44" s="65">
        <f t="shared" si="4"/>
        <v>-1560730</v>
      </c>
      <c r="U44" s="65">
        <f t="shared" si="4"/>
        <v>-2149361</v>
      </c>
      <c r="V44" s="65">
        <f t="shared" si="4"/>
        <v>-4669652</v>
      </c>
      <c r="W44" s="65">
        <f t="shared" si="4"/>
        <v>24200844</v>
      </c>
      <c r="X44" s="65">
        <f t="shared" si="4"/>
        <v>35041</v>
      </c>
      <c r="Y44" s="65">
        <f t="shared" si="4"/>
        <v>24165803</v>
      </c>
      <c r="Z44" s="66">
        <f>+IF(X44&lt;&gt;0,+(Y44/X44)*100,0)</f>
        <v>68964.36460146685</v>
      </c>
      <c r="AA44" s="63">
        <f>+AA42-AA43</f>
        <v>18757241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-597486</v>
      </c>
      <c r="D46" s="55">
        <f>SUM(D44:D45)</f>
        <v>0</v>
      </c>
      <c r="E46" s="56">
        <f t="shared" si="5"/>
        <v>35121</v>
      </c>
      <c r="F46" s="57">
        <f t="shared" si="5"/>
        <v>18757241</v>
      </c>
      <c r="G46" s="57">
        <f t="shared" si="5"/>
        <v>12786436</v>
      </c>
      <c r="H46" s="57">
        <f t="shared" si="5"/>
        <v>-1127123</v>
      </c>
      <c r="I46" s="57">
        <f t="shared" si="5"/>
        <v>-990051</v>
      </c>
      <c r="J46" s="57">
        <f t="shared" si="5"/>
        <v>10669262</v>
      </c>
      <c r="K46" s="57">
        <f t="shared" si="5"/>
        <v>-839224</v>
      </c>
      <c r="L46" s="57">
        <f t="shared" si="5"/>
        <v>3499888</v>
      </c>
      <c r="M46" s="57">
        <f t="shared" si="5"/>
        <v>3671725</v>
      </c>
      <c r="N46" s="57">
        <f t="shared" si="5"/>
        <v>6332389</v>
      </c>
      <c r="O46" s="57">
        <f t="shared" si="5"/>
        <v>12716376</v>
      </c>
      <c r="P46" s="57">
        <f t="shared" si="5"/>
        <v>-2442076</v>
      </c>
      <c r="Q46" s="57">
        <f t="shared" si="5"/>
        <v>1594545</v>
      </c>
      <c r="R46" s="57">
        <f t="shared" si="5"/>
        <v>11868845</v>
      </c>
      <c r="S46" s="57">
        <f t="shared" si="5"/>
        <v>-959561</v>
      </c>
      <c r="T46" s="57">
        <f t="shared" si="5"/>
        <v>-1560730</v>
      </c>
      <c r="U46" s="57">
        <f t="shared" si="5"/>
        <v>-2149361</v>
      </c>
      <c r="V46" s="57">
        <f t="shared" si="5"/>
        <v>-4669652</v>
      </c>
      <c r="W46" s="57">
        <f t="shared" si="5"/>
        <v>24200844</v>
      </c>
      <c r="X46" s="57">
        <f t="shared" si="5"/>
        <v>35041</v>
      </c>
      <c r="Y46" s="57">
        <f t="shared" si="5"/>
        <v>24165803</v>
      </c>
      <c r="Z46" s="58">
        <f>+IF(X46&lt;&gt;0,+(Y46/X46)*100,0)</f>
        <v>68964.36460146685</v>
      </c>
      <c r="AA46" s="55">
        <f>SUM(AA44:AA45)</f>
        <v>18757241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-597486</v>
      </c>
      <c r="D48" s="71">
        <f>SUM(D46:D47)</f>
        <v>0</v>
      </c>
      <c r="E48" s="72">
        <f t="shared" si="6"/>
        <v>35121</v>
      </c>
      <c r="F48" s="73">
        <f t="shared" si="6"/>
        <v>18757241</v>
      </c>
      <c r="G48" s="73">
        <f t="shared" si="6"/>
        <v>12786436</v>
      </c>
      <c r="H48" s="74">
        <f t="shared" si="6"/>
        <v>-1127123</v>
      </c>
      <c r="I48" s="74">
        <f t="shared" si="6"/>
        <v>-990051</v>
      </c>
      <c r="J48" s="74">
        <f t="shared" si="6"/>
        <v>10669262</v>
      </c>
      <c r="K48" s="74">
        <f t="shared" si="6"/>
        <v>-839224</v>
      </c>
      <c r="L48" s="74">
        <f t="shared" si="6"/>
        <v>3499888</v>
      </c>
      <c r="M48" s="73">
        <f t="shared" si="6"/>
        <v>3671725</v>
      </c>
      <c r="N48" s="73">
        <f t="shared" si="6"/>
        <v>6332389</v>
      </c>
      <c r="O48" s="74">
        <f t="shared" si="6"/>
        <v>12716376</v>
      </c>
      <c r="P48" s="74">
        <f t="shared" si="6"/>
        <v>-2442076</v>
      </c>
      <c r="Q48" s="74">
        <f t="shared" si="6"/>
        <v>1594545</v>
      </c>
      <c r="R48" s="74">
        <f t="shared" si="6"/>
        <v>11868845</v>
      </c>
      <c r="S48" s="74">
        <f t="shared" si="6"/>
        <v>-959561</v>
      </c>
      <c r="T48" s="73">
        <f t="shared" si="6"/>
        <v>-1560730</v>
      </c>
      <c r="U48" s="73">
        <f t="shared" si="6"/>
        <v>-2149361</v>
      </c>
      <c r="V48" s="74">
        <f t="shared" si="6"/>
        <v>-4669652</v>
      </c>
      <c r="W48" s="74">
        <f t="shared" si="6"/>
        <v>24200844</v>
      </c>
      <c r="X48" s="74">
        <f t="shared" si="6"/>
        <v>35041</v>
      </c>
      <c r="Y48" s="74">
        <f t="shared" si="6"/>
        <v>24165803</v>
      </c>
      <c r="Z48" s="75">
        <f>+IF(X48&lt;&gt;0,+(Y48/X48)*100,0)</f>
        <v>68964.36460146685</v>
      </c>
      <c r="AA48" s="76">
        <f>SUM(AA46:AA47)</f>
        <v>18757241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7620826</v>
      </c>
      <c r="D5" s="6">
        <v>0</v>
      </c>
      <c r="E5" s="7">
        <v>10699000</v>
      </c>
      <c r="F5" s="8">
        <v>8973815</v>
      </c>
      <c r="G5" s="8">
        <v>7782915</v>
      </c>
      <c r="H5" s="8">
        <v>2727</v>
      </c>
      <c r="I5" s="8">
        <v>-319</v>
      </c>
      <c r="J5" s="8">
        <v>7785323</v>
      </c>
      <c r="K5" s="8">
        <v>-42618</v>
      </c>
      <c r="L5" s="8">
        <v>0</v>
      </c>
      <c r="M5" s="8">
        <v>0</v>
      </c>
      <c r="N5" s="8">
        <v>-42618</v>
      </c>
      <c r="O5" s="8">
        <v>585</v>
      </c>
      <c r="P5" s="8">
        <v>-8590</v>
      </c>
      <c r="Q5" s="8">
        <v>0</v>
      </c>
      <c r="R5" s="8">
        <v>-8005</v>
      </c>
      <c r="S5" s="8">
        <v>177</v>
      </c>
      <c r="T5" s="8">
        <v>0</v>
      </c>
      <c r="U5" s="8">
        <v>0</v>
      </c>
      <c r="V5" s="8">
        <v>177</v>
      </c>
      <c r="W5" s="8">
        <v>7734877</v>
      </c>
      <c r="X5" s="8">
        <v>10698612</v>
      </c>
      <c r="Y5" s="8">
        <v>-2963735</v>
      </c>
      <c r="Z5" s="2">
        <v>-27.7</v>
      </c>
      <c r="AA5" s="6">
        <v>8973815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24517848</v>
      </c>
      <c r="D7" s="6">
        <v>0</v>
      </c>
      <c r="E7" s="7">
        <v>34049632</v>
      </c>
      <c r="F7" s="8">
        <v>34801434</v>
      </c>
      <c r="G7" s="8">
        <v>2253246</v>
      </c>
      <c r="H7" s="8">
        <v>2608455</v>
      </c>
      <c r="I7" s="8">
        <v>2218282</v>
      </c>
      <c r="J7" s="8">
        <v>7079983</v>
      </c>
      <c r="K7" s="8">
        <v>1840990</v>
      </c>
      <c r="L7" s="8">
        <v>1754213</v>
      </c>
      <c r="M7" s="8">
        <v>2028631</v>
      </c>
      <c r="N7" s="8">
        <v>5623834</v>
      </c>
      <c r="O7" s="8">
        <v>2142764</v>
      </c>
      <c r="P7" s="8">
        <v>2107290</v>
      </c>
      <c r="Q7" s="8">
        <v>2209355</v>
      </c>
      <c r="R7" s="8">
        <v>6459409</v>
      </c>
      <c r="S7" s="8">
        <v>2185889</v>
      </c>
      <c r="T7" s="8">
        <v>2186739</v>
      </c>
      <c r="U7" s="8">
        <v>2297853</v>
      </c>
      <c r="V7" s="8">
        <v>6670481</v>
      </c>
      <c r="W7" s="8">
        <v>25833707</v>
      </c>
      <c r="X7" s="8">
        <v>34049628</v>
      </c>
      <c r="Y7" s="8">
        <v>-8215921</v>
      </c>
      <c r="Z7" s="2">
        <v>-24.13</v>
      </c>
      <c r="AA7" s="6">
        <v>34801434</v>
      </c>
    </row>
    <row r="8" spans="1:27" ht="13.5">
      <c r="A8" s="25" t="s">
        <v>35</v>
      </c>
      <c r="B8" s="24"/>
      <c r="C8" s="6">
        <v>9855869</v>
      </c>
      <c r="D8" s="6">
        <v>0</v>
      </c>
      <c r="E8" s="7">
        <v>16331318</v>
      </c>
      <c r="F8" s="8">
        <v>15479174</v>
      </c>
      <c r="G8" s="8">
        <v>958695</v>
      </c>
      <c r="H8" s="8">
        <v>938182</v>
      </c>
      <c r="I8" s="8">
        <v>3361596</v>
      </c>
      <c r="J8" s="8">
        <v>5258473</v>
      </c>
      <c r="K8" s="8">
        <v>-822347</v>
      </c>
      <c r="L8" s="8">
        <v>1046196</v>
      </c>
      <c r="M8" s="8">
        <v>1174091</v>
      </c>
      <c r="N8" s="8">
        <v>1397940</v>
      </c>
      <c r="O8" s="8">
        <v>1061296</v>
      </c>
      <c r="P8" s="8">
        <v>625513</v>
      </c>
      <c r="Q8" s="8">
        <v>558963</v>
      </c>
      <c r="R8" s="8">
        <v>2245772</v>
      </c>
      <c r="S8" s="8">
        <v>418101</v>
      </c>
      <c r="T8" s="8">
        <v>418101</v>
      </c>
      <c r="U8" s="8">
        <v>880951</v>
      </c>
      <c r="V8" s="8">
        <v>1717153</v>
      </c>
      <c r="W8" s="8">
        <v>10619338</v>
      </c>
      <c r="X8" s="8">
        <v>16331316</v>
      </c>
      <c r="Y8" s="8">
        <v>-5711978</v>
      </c>
      <c r="Z8" s="2">
        <v>-34.98</v>
      </c>
      <c r="AA8" s="6">
        <v>15479174</v>
      </c>
    </row>
    <row r="9" spans="1:27" ht="13.5">
      <c r="A9" s="25" t="s">
        <v>36</v>
      </c>
      <c r="B9" s="24"/>
      <c r="C9" s="6">
        <v>4139441</v>
      </c>
      <c r="D9" s="6">
        <v>0</v>
      </c>
      <c r="E9" s="7">
        <v>6545406</v>
      </c>
      <c r="F9" s="8">
        <v>6592086</v>
      </c>
      <c r="G9" s="8">
        <v>631743</v>
      </c>
      <c r="H9" s="8">
        <v>521894</v>
      </c>
      <c r="I9" s="8">
        <v>553037</v>
      </c>
      <c r="J9" s="8">
        <v>1706674</v>
      </c>
      <c r="K9" s="8">
        <v>552087</v>
      </c>
      <c r="L9" s="8">
        <v>555006</v>
      </c>
      <c r="M9" s="8">
        <v>554501</v>
      </c>
      <c r="N9" s="8">
        <v>1661594</v>
      </c>
      <c r="O9" s="8">
        <v>550864</v>
      </c>
      <c r="P9" s="8">
        <v>526746</v>
      </c>
      <c r="Q9" s="8">
        <v>556842</v>
      </c>
      <c r="R9" s="8">
        <v>1634452</v>
      </c>
      <c r="S9" s="8">
        <v>558515</v>
      </c>
      <c r="T9" s="8">
        <v>558515</v>
      </c>
      <c r="U9" s="8">
        <v>557893</v>
      </c>
      <c r="V9" s="8">
        <v>1674923</v>
      </c>
      <c r="W9" s="8">
        <v>6677643</v>
      </c>
      <c r="X9" s="8">
        <v>6545412</v>
      </c>
      <c r="Y9" s="8">
        <v>132231</v>
      </c>
      <c r="Z9" s="2">
        <v>2.02</v>
      </c>
      <c r="AA9" s="6">
        <v>6592086</v>
      </c>
    </row>
    <row r="10" spans="1:27" ht="13.5">
      <c r="A10" s="25" t="s">
        <v>37</v>
      </c>
      <c r="B10" s="24"/>
      <c r="C10" s="6">
        <v>3474875</v>
      </c>
      <c r="D10" s="6">
        <v>0</v>
      </c>
      <c r="E10" s="7">
        <v>6224350</v>
      </c>
      <c r="F10" s="26">
        <v>5682706</v>
      </c>
      <c r="G10" s="26">
        <v>445921</v>
      </c>
      <c r="H10" s="26">
        <v>446532</v>
      </c>
      <c r="I10" s="26">
        <v>474211</v>
      </c>
      <c r="J10" s="26">
        <v>1366664</v>
      </c>
      <c r="K10" s="26">
        <v>473016</v>
      </c>
      <c r="L10" s="26">
        <v>475411</v>
      </c>
      <c r="M10" s="26">
        <v>475559</v>
      </c>
      <c r="N10" s="26">
        <v>1423986</v>
      </c>
      <c r="O10" s="26">
        <v>475708</v>
      </c>
      <c r="P10" s="26">
        <v>476005</v>
      </c>
      <c r="Q10" s="26">
        <v>468860</v>
      </c>
      <c r="R10" s="26">
        <v>1420573</v>
      </c>
      <c r="S10" s="26">
        <v>476005</v>
      </c>
      <c r="T10" s="26">
        <v>482560</v>
      </c>
      <c r="U10" s="26">
        <v>475796</v>
      </c>
      <c r="V10" s="26">
        <v>1434361</v>
      </c>
      <c r="W10" s="26">
        <v>5645584</v>
      </c>
      <c r="X10" s="26">
        <v>6224352</v>
      </c>
      <c r="Y10" s="26">
        <v>-578768</v>
      </c>
      <c r="Z10" s="27">
        <v>-9.3</v>
      </c>
      <c r="AA10" s="28">
        <v>5682706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-13300</v>
      </c>
      <c r="Q11" s="8">
        <v>-906</v>
      </c>
      <c r="R11" s="8">
        <v>-14206</v>
      </c>
      <c r="S11" s="8">
        <v>-2862</v>
      </c>
      <c r="T11" s="8">
        <v>0</v>
      </c>
      <c r="U11" s="8">
        <v>0</v>
      </c>
      <c r="V11" s="8">
        <v>-2862</v>
      </c>
      <c r="W11" s="8">
        <v>-17068</v>
      </c>
      <c r="X11" s="8"/>
      <c r="Y11" s="8">
        <v>-17068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484676</v>
      </c>
      <c r="D12" s="6">
        <v>0</v>
      </c>
      <c r="E12" s="7">
        <v>1195000</v>
      </c>
      <c r="F12" s="8">
        <v>362851</v>
      </c>
      <c r="G12" s="8">
        <v>4655</v>
      </c>
      <c r="H12" s="8">
        <v>87247</v>
      </c>
      <c r="I12" s="8">
        <v>8086</v>
      </c>
      <c r="J12" s="8">
        <v>99988</v>
      </c>
      <c r="K12" s="8">
        <v>11330</v>
      </c>
      <c r="L12" s="8">
        <v>4617</v>
      </c>
      <c r="M12" s="8">
        <v>156038</v>
      </c>
      <c r="N12" s="8">
        <v>171985</v>
      </c>
      <c r="O12" s="8">
        <v>7439</v>
      </c>
      <c r="P12" s="8">
        <v>7727</v>
      </c>
      <c r="Q12" s="8">
        <v>11581</v>
      </c>
      <c r="R12" s="8">
        <v>26747</v>
      </c>
      <c r="S12" s="8">
        <v>7876</v>
      </c>
      <c r="T12" s="8">
        <v>8500</v>
      </c>
      <c r="U12" s="8">
        <v>20424</v>
      </c>
      <c r="V12" s="8">
        <v>36800</v>
      </c>
      <c r="W12" s="8">
        <v>335520</v>
      </c>
      <c r="X12" s="8">
        <v>1195248</v>
      </c>
      <c r="Y12" s="8">
        <v>-859728</v>
      </c>
      <c r="Z12" s="2">
        <v>-71.93</v>
      </c>
      <c r="AA12" s="6">
        <v>362851</v>
      </c>
    </row>
    <row r="13" spans="1:27" ht="13.5">
      <c r="A13" s="23" t="s">
        <v>40</v>
      </c>
      <c r="B13" s="29"/>
      <c r="C13" s="6">
        <v>307316</v>
      </c>
      <c r="D13" s="6">
        <v>0</v>
      </c>
      <c r="E13" s="7">
        <v>260000</v>
      </c>
      <c r="F13" s="8">
        <v>0</v>
      </c>
      <c r="G13" s="8">
        <v>0</v>
      </c>
      <c r="H13" s="8">
        <v>2291</v>
      </c>
      <c r="I13" s="8">
        <v>2442</v>
      </c>
      <c r="J13" s="8">
        <v>4733</v>
      </c>
      <c r="K13" s="8">
        <v>125233</v>
      </c>
      <c r="L13" s="8">
        <v>56256</v>
      </c>
      <c r="M13" s="8">
        <v>5201</v>
      </c>
      <c r="N13" s="8">
        <v>186690</v>
      </c>
      <c r="O13" s="8">
        <v>2750</v>
      </c>
      <c r="P13" s="8">
        <v>3514</v>
      </c>
      <c r="Q13" s="8">
        <v>77281</v>
      </c>
      <c r="R13" s="8">
        <v>83545</v>
      </c>
      <c r="S13" s="8">
        <v>220</v>
      </c>
      <c r="T13" s="8">
        <v>250</v>
      </c>
      <c r="U13" s="8">
        <v>462</v>
      </c>
      <c r="V13" s="8">
        <v>932</v>
      </c>
      <c r="W13" s="8">
        <v>275900</v>
      </c>
      <c r="X13" s="8">
        <v>260004</v>
      </c>
      <c r="Y13" s="8">
        <v>15896</v>
      </c>
      <c r="Z13" s="2">
        <v>6.11</v>
      </c>
      <c r="AA13" s="6">
        <v>0</v>
      </c>
    </row>
    <row r="14" spans="1:27" ht="13.5">
      <c r="A14" s="23" t="s">
        <v>41</v>
      </c>
      <c r="B14" s="29"/>
      <c r="C14" s="6">
        <v>629910</v>
      </c>
      <c r="D14" s="6">
        <v>0</v>
      </c>
      <c r="E14" s="7">
        <v>629000</v>
      </c>
      <c r="F14" s="8">
        <v>1249000</v>
      </c>
      <c r="G14" s="8">
        <v>35437</v>
      </c>
      <c r="H14" s="8">
        <v>48822</v>
      </c>
      <c r="I14" s="8">
        <v>53173</v>
      </c>
      <c r="J14" s="8">
        <v>137432</v>
      </c>
      <c r="K14" s="8">
        <v>70317</v>
      </c>
      <c r="L14" s="8">
        <v>62113</v>
      </c>
      <c r="M14" s="8">
        <v>56007</v>
      </c>
      <c r="N14" s="8">
        <v>188437</v>
      </c>
      <c r="O14" s="8">
        <v>59457</v>
      </c>
      <c r="P14" s="8">
        <v>57838</v>
      </c>
      <c r="Q14" s="8">
        <v>57873</v>
      </c>
      <c r="R14" s="8">
        <v>175168</v>
      </c>
      <c r="S14" s="8">
        <v>57727</v>
      </c>
      <c r="T14" s="8">
        <v>60800</v>
      </c>
      <c r="U14" s="8">
        <v>56838</v>
      </c>
      <c r="V14" s="8">
        <v>175365</v>
      </c>
      <c r="W14" s="8">
        <v>676402</v>
      </c>
      <c r="X14" s="8">
        <v>629004</v>
      </c>
      <c r="Y14" s="8">
        <v>47398</v>
      </c>
      <c r="Z14" s="2">
        <v>7.54</v>
      </c>
      <c r="AA14" s="6">
        <v>1249000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86940</v>
      </c>
      <c r="D16" s="6">
        <v>0</v>
      </c>
      <c r="E16" s="7">
        <v>7236000</v>
      </c>
      <c r="F16" s="8">
        <v>736758</v>
      </c>
      <c r="G16" s="8">
        <v>2037</v>
      </c>
      <c r="H16" s="8">
        <v>24399</v>
      </c>
      <c r="I16" s="8">
        <v>1954</v>
      </c>
      <c r="J16" s="8">
        <v>28390</v>
      </c>
      <c r="K16" s="8">
        <v>11550</v>
      </c>
      <c r="L16" s="8">
        <v>4467</v>
      </c>
      <c r="M16" s="8">
        <v>9600</v>
      </c>
      <c r="N16" s="8">
        <v>25617</v>
      </c>
      <c r="O16" s="8">
        <v>35779</v>
      </c>
      <c r="P16" s="8">
        <v>48573</v>
      </c>
      <c r="Q16" s="8">
        <v>66900</v>
      </c>
      <c r="R16" s="8">
        <v>151252</v>
      </c>
      <c r="S16" s="8">
        <v>57475</v>
      </c>
      <c r="T16" s="8">
        <v>60582</v>
      </c>
      <c r="U16" s="8">
        <v>18043</v>
      </c>
      <c r="V16" s="8">
        <v>136100</v>
      </c>
      <c r="W16" s="8">
        <v>341359</v>
      </c>
      <c r="X16" s="8">
        <v>7236204</v>
      </c>
      <c r="Y16" s="8">
        <v>-6894845</v>
      </c>
      <c r="Z16" s="2">
        <v>-95.28</v>
      </c>
      <c r="AA16" s="6">
        <v>736758</v>
      </c>
    </row>
    <row r="17" spans="1:27" ht="13.5">
      <c r="A17" s="23" t="s">
        <v>44</v>
      </c>
      <c r="B17" s="29"/>
      <c r="C17" s="6">
        <v>913975</v>
      </c>
      <c r="D17" s="6">
        <v>0</v>
      </c>
      <c r="E17" s="7">
        <v>450000</v>
      </c>
      <c r="F17" s="8">
        <v>450000</v>
      </c>
      <c r="G17" s="8">
        <v>53100</v>
      </c>
      <c r="H17" s="8">
        <v>64359</v>
      </c>
      <c r="I17" s="8">
        <v>-89648</v>
      </c>
      <c r="J17" s="8">
        <v>27811</v>
      </c>
      <c r="K17" s="8">
        <v>12216</v>
      </c>
      <c r="L17" s="8">
        <v>20665</v>
      </c>
      <c r="M17" s="8">
        <v>7254</v>
      </c>
      <c r="N17" s="8">
        <v>40135</v>
      </c>
      <c r="O17" s="8">
        <v>14521</v>
      </c>
      <c r="P17" s="8">
        <v>101127</v>
      </c>
      <c r="Q17" s="8">
        <v>120366</v>
      </c>
      <c r="R17" s="8">
        <v>236014</v>
      </c>
      <c r="S17" s="8">
        <v>574</v>
      </c>
      <c r="T17" s="8">
        <v>860</v>
      </c>
      <c r="U17" s="8">
        <v>11335</v>
      </c>
      <c r="V17" s="8">
        <v>12769</v>
      </c>
      <c r="W17" s="8">
        <v>316729</v>
      </c>
      <c r="X17" s="8">
        <v>450000</v>
      </c>
      <c r="Y17" s="8">
        <v>-133271</v>
      </c>
      <c r="Z17" s="2">
        <v>-29.62</v>
      </c>
      <c r="AA17" s="6">
        <v>450000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711000</v>
      </c>
      <c r="F18" s="8">
        <v>758320</v>
      </c>
      <c r="G18" s="8">
        <v>3499</v>
      </c>
      <c r="H18" s="8">
        <v>3513</v>
      </c>
      <c r="I18" s="8">
        <v>153883</v>
      </c>
      <c r="J18" s="8">
        <v>160895</v>
      </c>
      <c r="K18" s="8">
        <v>55357</v>
      </c>
      <c r="L18" s="8">
        <v>81069</v>
      </c>
      <c r="M18" s="8">
        <v>44021</v>
      </c>
      <c r="N18" s="8">
        <v>180447</v>
      </c>
      <c r="O18" s="8">
        <v>84575</v>
      </c>
      <c r="P18" s="8">
        <v>0</v>
      </c>
      <c r="Q18" s="8">
        <v>0</v>
      </c>
      <c r="R18" s="8">
        <v>84575</v>
      </c>
      <c r="S18" s="8">
        <v>100213</v>
      </c>
      <c r="T18" s="8">
        <v>140586</v>
      </c>
      <c r="U18" s="8">
        <v>74956</v>
      </c>
      <c r="V18" s="8">
        <v>315755</v>
      </c>
      <c r="W18" s="8">
        <v>741672</v>
      </c>
      <c r="X18" s="8">
        <v>711072</v>
      </c>
      <c r="Y18" s="8">
        <v>30600</v>
      </c>
      <c r="Z18" s="2">
        <v>4.3</v>
      </c>
      <c r="AA18" s="6">
        <v>758320</v>
      </c>
    </row>
    <row r="19" spans="1:27" ht="13.5">
      <c r="A19" s="23" t="s">
        <v>46</v>
      </c>
      <c r="B19" s="29"/>
      <c r="C19" s="6">
        <v>42690668</v>
      </c>
      <c r="D19" s="6">
        <v>0</v>
      </c>
      <c r="E19" s="7">
        <v>50143000</v>
      </c>
      <c r="F19" s="8">
        <v>42342661</v>
      </c>
      <c r="G19" s="8">
        <v>10270976</v>
      </c>
      <c r="H19" s="8">
        <v>1290000</v>
      </c>
      <c r="I19" s="8">
        <v>-654691</v>
      </c>
      <c r="J19" s="8">
        <v>10906285</v>
      </c>
      <c r="K19" s="8">
        <v>-669273</v>
      </c>
      <c r="L19" s="8">
        <v>8239364</v>
      </c>
      <c r="M19" s="8">
        <v>-689537</v>
      </c>
      <c r="N19" s="8">
        <v>6880554</v>
      </c>
      <c r="O19" s="8">
        <v>-771226</v>
      </c>
      <c r="P19" s="8">
        <v>0</v>
      </c>
      <c r="Q19" s="8">
        <v>0</v>
      </c>
      <c r="R19" s="8">
        <v>-771226</v>
      </c>
      <c r="S19" s="8">
        <v>0</v>
      </c>
      <c r="T19" s="8">
        <v>0</v>
      </c>
      <c r="U19" s="8">
        <v>13812935</v>
      </c>
      <c r="V19" s="8">
        <v>13812935</v>
      </c>
      <c r="W19" s="8">
        <v>30828548</v>
      </c>
      <c r="X19" s="8">
        <v>50142660</v>
      </c>
      <c r="Y19" s="8">
        <v>-19314112</v>
      </c>
      <c r="Z19" s="2">
        <v>-38.52</v>
      </c>
      <c r="AA19" s="6">
        <v>42342661</v>
      </c>
    </row>
    <row r="20" spans="1:27" ht="13.5">
      <c r="A20" s="23" t="s">
        <v>47</v>
      </c>
      <c r="B20" s="29"/>
      <c r="C20" s="6">
        <v>11919878</v>
      </c>
      <c r="D20" s="6">
        <v>0</v>
      </c>
      <c r="E20" s="7">
        <v>509000</v>
      </c>
      <c r="F20" s="26">
        <v>724199</v>
      </c>
      <c r="G20" s="26">
        <v>30556</v>
      </c>
      <c r="H20" s="26">
        <v>63523</v>
      </c>
      <c r="I20" s="26">
        <v>48432</v>
      </c>
      <c r="J20" s="26">
        <v>142511</v>
      </c>
      <c r="K20" s="26">
        <v>84512</v>
      </c>
      <c r="L20" s="26">
        <v>42446</v>
      </c>
      <c r="M20" s="26">
        <v>22663</v>
      </c>
      <c r="N20" s="26">
        <v>149621</v>
      </c>
      <c r="O20" s="26">
        <v>49974</v>
      </c>
      <c r="P20" s="26">
        <v>40683</v>
      </c>
      <c r="Q20" s="26">
        <v>46341</v>
      </c>
      <c r="R20" s="26">
        <v>136998</v>
      </c>
      <c r="S20" s="26">
        <v>37041</v>
      </c>
      <c r="T20" s="26">
        <v>40330</v>
      </c>
      <c r="U20" s="26">
        <v>166365</v>
      </c>
      <c r="V20" s="26">
        <v>243736</v>
      </c>
      <c r="W20" s="26">
        <v>672866</v>
      </c>
      <c r="X20" s="26">
        <v>509088</v>
      </c>
      <c r="Y20" s="26">
        <v>163778</v>
      </c>
      <c r="Z20" s="27">
        <v>32.17</v>
      </c>
      <c r="AA20" s="28">
        <v>724199</v>
      </c>
    </row>
    <row r="21" spans="1:27" ht="13.5">
      <c r="A21" s="23" t="s">
        <v>48</v>
      </c>
      <c r="B21" s="29"/>
      <c r="C21" s="6">
        <v>136819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50000</v>
      </c>
      <c r="V21" s="8">
        <v>50000</v>
      </c>
      <c r="W21" s="30">
        <v>50000</v>
      </c>
      <c r="X21" s="8"/>
      <c r="Y21" s="8">
        <v>50000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106779041</v>
      </c>
      <c r="D22" s="33">
        <f>SUM(D5:D21)</f>
        <v>0</v>
      </c>
      <c r="E22" s="34">
        <f t="shared" si="0"/>
        <v>134982706</v>
      </c>
      <c r="F22" s="35">
        <f t="shared" si="0"/>
        <v>118153004</v>
      </c>
      <c r="G22" s="35">
        <f t="shared" si="0"/>
        <v>22472780</v>
      </c>
      <c r="H22" s="35">
        <f t="shared" si="0"/>
        <v>6101944</v>
      </c>
      <c r="I22" s="35">
        <f t="shared" si="0"/>
        <v>6130438</v>
      </c>
      <c r="J22" s="35">
        <f t="shared" si="0"/>
        <v>34705162</v>
      </c>
      <c r="K22" s="35">
        <f t="shared" si="0"/>
        <v>1702370</v>
      </c>
      <c r="L22" s="35">
        <f t="shared" si="0"/>
        <v>12341823</v>
      </c>
      <c r="M22" s="35">
        <f t="shared" si="0"/>
        <v>3844029</v>
      </c>
      <c r="N22" s="35">
        <f t="shared" si="0"/>
        <v>17888222</v>
      </c>
      <c r="O22" s="35">
        <f t="shared" si="0"/>
        <v>3714486</v>
      </c>
      <c r="P22" s="35">
        <f t="shared" si="0"/>
        <v>3973126</v>
      </c>
      <c r="Q22" s="35">
        <f t="shared" si="0"/>
        <v>4173456</v>
      </c>
      <c r="R22" s="35">
        <f t="shared" si="0"/>
        <v>11861068</v>
      </c>
      <c r="S22" s="35">
        <f t="shared" si="0"/>
        <v>3896951</v>
      </c>
      <c r="T22" s="35">
        <f t="shared" si="0"/>
        <v>3957823</v>
      </c>
      <c r="U22" s="35">
        <f t="shared" si="0"/>
        <v>18423851</v>
      </c>
      <c r="V22" s="35">
        <f t="shared" si="0"/>
        <v>26278625</v>
      </c>
      <c r="W22" s="35">
        <f t="shared" si="0"/>
        <v>90733077</v>
      </c>
      <c r="X22" s="35">
        <f t="shared" si="0"/>
        <v>134982600</v>
      </c>
      <c r="Y22" s="35">
        <f t="shared" si="0"/>
        <v>-44249523</v>
      </c>
      <c r="Z22" s="36">
        <f>+IF(X22&lt;&gt;0,+(Y22/X22)*100,0)</f>
        <v>-32.78164963484183</v>
      </c>
      <c r="AA22" s="33">
        <f>SUM(AA5:AA21)</f>
        <v>118153004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38717485</v>
      </c>
      <c r="D25" s="6">
        <v>0</v>
      </c>
      <c r="E25" s="7">
        <v>49141001</v>
      </c>
      <c r="F25" s="8">
        <v>44126706</v>
      </c>
      <c r="G25" s="8">
        <v>2989868</v>
      </c>
      <c r="H25" s="8">
        <v>2969364</v>
      </c>
      <c r="I25" s="8">
        <v>3064147</v>
      </c>
      <c r="J25" s="8">
        <v>9023379</v>
      </c>
      <c r="K25" s="8">
        <v>3021147</v>
      </c>
      <c r="L25" s="8">
        <v>4692968</v>
      </c>
      <c r="M25" s="8">
        <v>3297845</v>
      </c>
      <c r="N25" s="8">
        <v>11011960</v>
      </c>
      <c r="O25" s="8">
        <v>3180044</v>
      </c>
      <c r="P25" s="8">
        <v>3420754</v>
      </c>
      <c r="Q25" s="8">
        <v>3425050</v>
      </c>
      <c r="R25" s="8">
        <v>10025848</v>
      </c>
      <c r="S25" s="8">
        <v>3242171</v>
      </c>
      <c r="T25" s="8">
        <v>6653429</v>
      </c>
      <c r="U25" s="8">
        <v>3472091</v>
      </c>
      <c r="V25" s="8">
        <v>13367691</v>
      </c>
      <c r="W25" s="8">
        <v>43428878</v>
      </c>
      <c r="X25" s="8">
        <v>49140888</v>
      </c>
      <c r="Y25" s="8">
        <v>-5712010</v>
      </c>
      <c r="Z25" s="2">
        <v>-11.62</v>
      </c>
      <c r="AA25" s="6">
        <v>44126706</v>
      </c>
    </row>
    <row r="26" spans="1:27" ht="13.5">
      <c r="A26" s="25" t="s">
        <v>52</v>
      </c>
      <c r="B26" s="24"/>
      <c r="C26" s="6">
        <v>3388010</v>
      </c>
      <c r="D26" s="6">
        <v>0</v>
      </c>
      <c r="E26" s="7">
        <v>3571000</v>
      </c>
      <c r="F26" s="8">
        <v>3571375</v>
      </c>
      <c r="G26" s="8">
        <v>235397</v>
      </c>
      <c r="H26" s="8">
        <v>236601</v>
      </c>
      <c r="I26" s="8">
        <v>251973</v>
      </c>
      <c r="J26" s="8">
        <v>723971</v>
      </c>
      <c r="K26" s="8">
        <v>251973</v>
      </c>
      <c r="L26" s="8">
        <v>251973</v>
      </c>
      <c r="M26" s="8">
        <v>251973</v>
      </c>
      <c r="N26" s="8">
        <v>755919</v>
      </c>
      <c r="O26" s="8">
        <v>251973</v>
      </c>
      <c r="P26" s="8">
        <v>251973</v>
      </c>
      <c r="Q26" s="8">
        <v>251973</v>
      </c>
      <c r="R26" s="8">
        <v>755919</v>
      </c>
      <c r="S26" s="8">
        <v>389699</v>
      </c>
      <c r="T26" s="8">
        <v>389699</v>
      </c>
      <c r="U26" s="8">
        <v>265745</v>
      </c>
      <c r="V26" s="8">
        <v>1045143</v>
      </c>
      <c r="W26" s="8">
        <v>3280952</v>
      </c>
      <c r="X26" s="8">
        <v>3571380</v>
      </c>
      <c r="Y26" s="8">
        <v>-290428</v>
      </c>
      <c r="Z26" s="2">
        <v>-8.13</v>
      </c>
      <c r="AA26" s="6">
        <v>3571375</v>
      </c>
    </row>
    <row r="27" spans="1:27" ht="13.5">
      <c r="A27" s="25" t="s">
        <v>53</v>
      </c>
      <c r="B27" s="24"/>
      <c r="C27" s="6">
        <v>90856</v>
      </c>
      <c r="D27" s="6">
        <v>0</v>
      </c>
      <c r="E27" s="7">
        <v>11159000</v>
      </c>
      <c r="F27" s="8">
        <v>11158500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-457127</v>
      </c>
      <c r="R27" s="8">
        <v>-457127</v>
      </c>
      <c r="S27" s="8">
        <v>0</v>
      </c>
      <c r="T27" s="8">
        <v>0</v>
      </c>
      <c r="U27" s="8">
        <v>0</v>
      </c>
      <c r="V27" s="8">
        <v>0</v>
      </c>
      <c r="W27" s="8">
        <v>-457127</v>
      </c>
      <c r="X27" s="8">
        <v>11158500</v>
      </c>
      <c r="Y27" s="8">
        <v>-11615627</v>
      </c>
      <c r="Z27" s="2">
        <v>-104.1</v>
      </c>
      <c r="AA27" s="6">
        <v>11158500</v>
      </c>
    </row>
    <row r="28" spans="1:27" ht="13.5">
      <c r="A28" s="25" t="s">
        <v>54</v>
      </c>
      <c r="B28" s="24"/>
      <c r="C28" s="6">
        <v>9015047</v>
      </c>
      <c r="D28" s="6">
        <v>0</v>
      </c>
      <c r="E28" s="7">
        <v>13894000</v>
      </c>
      <c r="F28" s="8">
        <v>14306917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13894416</v>
      </c>
      <c r="Y28" s="8">
        <v>-13894416</v>
      </c>
      <c r="Z28" s="2">
        <v>-100</v>
      </c>
      <c r="AA28" s="6">
        <v>14306917</v>
      </c>
    </row>
    <row r="29" spans="1:27" ht="13.5">
      <c r="A29" s="25" t="s">
        <v>55</v>
      </c>
      <c r="B29" s="24"/>
      <c r="C29" s="6">
        <v>1673644</v>
      </c>
      <c r="D29" s="6">
        <v>0</v>
      </c>
      <c r="E29" s="7">
        <v>414000</v>
      </c>
      <c r="F29" s="8">
        <v>0</v>
      </c>
      <c r="G29" s="8">
        <v>4113</v>
      </c>
      <c r="H29" s="8">
        <v>30538</v>
      </c>
      <c r="I29" s="8">
        <v>19725</v>
      </c>
      <c r="J29" s="8">
        <v>54376</v>
      </c>
      <c r="K29" s="8">
        <v>18633</v>
      </c>
      <c r="L29" s="8">
        <v>25545</v>
      </c>
      <c r="M29" s="8">
        <v>17546</v>
      </c>
      <c r="N29" s="8">
        <v>61724</v>
      </c>
      <c r="O29" s="8">
        <v>19560</v>
      </c>
      <c r="P29" s="8">
        <v>17428</v>
      </c>
      <c r="Q29" s="8">
        <v>-3923</v>
      </c>
      <c r="R29" s="8">
        <v>33065</v>
      </c>
      <c r="S29" s="8">
        <v>16064</v>
      </c>
      <c r="T29" s="8">
        <v>19525</v>
      </c>
      <c r="U29" s="8">
        <v>3949456</v>
      </c>
      <c r="V29" s="8">
        <v>3985045</v>
      </c>
      <c r="W29" s="8">
        <v>4134210</v>
      </c>
      <c r="X29" s="8">
        <v>413676</v>
      </c>
      <c r="Y29" s="8">
        <v>3720534</v>
      </c>
      <c r="Z29" s="2">
        <v>899.38</v>
      </c>
      <c r="AA29" s="6">
        <v>0</v>
      </c>
    </row>
    <row r="30" spans="1:27" ht="13.5">
      <c r="A30" s="25" t="s">
        <v>56</v>
      </c>
      <c r="B30" s="24"/>
      <c r="C30" s="6">
        <v>28720944</v>
      </c>
      <c r="D30" s="6">
        <v>0</v>
      </c>
      <c r="E30" s="7">
        <v>32542000</v>
      </c>
      <c r="F30" s="8">
        <v>30150000</v>
      </c>
      <c r="G30" s="8">
        <v>2771360</v>
      </c>
      <c r="H30" s="8">
        <v>6163876</v>
      </c>
      <c r="I30" s="8">
        <v>99612</v>
      </c>
      <c r="J30" s="8">
        <v>9034848</v>
      </c>
      <c r="K30" s="8">
        <v>136360</v>
      </c>
      <c r="L30" s="8">
        <v>3486865</v>
      </c>
      <c r="M30" s="8">
        <v>0</v>
      </c>
      <c r="N30" s="8">
        <v>3623225</v>
      </c>
      <c r="O30" s="8">
        <v>290000</v>
      </c>
      <c r="P30" s="8">
        <v>6838042</v>
      </c>
      <c r="Q30" s="8">
        <v>12327212</v>
      </c>
      <c r="R30" s="8">
        <v>19455254</v>
      </c>
      <c r="S30" s="8">
        <v>108871</v>
      </c>
      <c r="T30" s="8">
        <v>114647</v>
      </c>
      <c r="U30" s="8">
        <v>3075559</v>
      </c>
      <c r="V30" s="8">
        <v>3299077</v>
      </c>
      <c r="W30" s="8">
        <v>35412404</v>
      </c>
      <c r="X30" s="8">
        <v>32542380</v>
      </c>
      <c r="Y30" s="8">
        <v>2870024</v>
      </c>
      <c r="Z30" s="2">
        <v>8.82</v>
      </c>
      <c r="AA30" s="6">
        <v>30150000</v>
      </c>
    </row>
    <row r="31" spans="1:27" ht="13.5">
      <c r="A31" s="25" t="s">
        <v>57</v>
      </c>
      <c r="B31" s="24"/>
      <c r="C31" s="6">
        <v>2206361</v>
      </c>
      <c r="D31" s="6">
        <v>0</v>
      </c>
      <c r="E31" s="7">
        <v>7759000</v>
      </c>
      <c r="F31" s="8">
        <v>6151212</v>
      </c>
      <c r="G31" s="8">
        <v>450332</v>
      </c>
      <c r="H31" s="8">
        <v>449051</v>
      </c>
      <c r="I31" s="8">
        <v>235614</v>
      </c>
      <c r="J31" s="8">
        <v>1134997</v>
      </c>
      <c r="K31" s="8">
        <v>257176</v>
      </c>
      <c r="L31" s="8">
        <v>343135</v>
      </c>
      <c r="M31" s="8">
        <v>387093</v>
      </c>
      <c r="N31" s="8">
        <v>987404</v>
      </c>
      <c r="O31" s="8">
        <v>191005</v>
      </c>
      <c r="P31" s="8">
        <v>269355</v>
      </c>
      <c r="Q31" s="8">
        <v>208717</v>
      </c>
      <c r="R31" s="8">
        <v>669077</v>
      </c>
      <c r="S31" s="8">
        <v>279510</v>
      </c>
      <c r="T31" s="8">
        <v>304524</v>
      </c>
      <c r="U31" s="8">
        <v>349676</v>
      </c>
      <c r="V31" s="8">
        <v>933710</v>
      </c>
      <c r="W31" s="8">
        <v>3725188</v>
      </c>
      <c r="X31" s="8">
        <v>7759368</v>
      </c>
      <c r="Y31" s="8">
        <v>-4034180</v>
      </c>
      <c r="Z31" s="2">
        <v>-51.99</v>
      </c>
      <c r="AA31" s="6">
        <v>6151212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3700000</v>
      </c>
      <c r="F32" s="8">
        <v>1800000</v>
      </c>
      <c r="G32" s="8">
        <v>820446</v>
      </c>
      <c r="H32" s="8">
        <v>725248</v>
      </c>
      <c r="I32" s="8">
        <v>677168</v>
      </c>
      <c r="J32" s="8">
        <v>2222862</v>
      </c>
      <c r="K32" s="8">
        <v>899933</v>
      </c>
      <c r="L32" s="8">
        <v>859339</v>
      </c>
      <c r="M32" s="8">
        <v>172406</v>
      </c>
      <c r="N32" s="8">
        <v>1931678</v>
      </c>
      <c r="O32" s="8">
        <v>440657</v>
      </c>
      <c r="P32" s="8">
        <v>0</v>
      </c>
      <c r="Q32" s="8">
        <v>0</v>
      </c>
      <c r="R32" s="8">
        <v>440657</v>
      </c>
      <c r="S32" s="8">
        <v>0</v>
      </c>
      <c r="T32" s="8">
        <v>0</v>
      </c>
      <c r="U32" s="8">
        <v>691389</v>
      </c>
      <c r="V32" s="8">
        <v>691389</v>
      </c>
      <c r="W32" s="8">
        <v>5286586</v>
      </c>
      <c r="X32" s="8">
        <v>3699996</v>
      </c>
      <c r="Y32" s="8">
        <v>1586590</v>
      </c>
      <c r="Z32" s="2">
        <v>42.88</v>
      </c>
      <c r="AA32" s="6">
        <v>1800000</v>
      </c>
    </row>
    <row r="33" spans="1:27" ht="13.5">
      <c r="A33" s="25" t="s">
        <v>59</v>
      </c>
      <c r="B33" s="24"/>
      <c r="C33" s="6">
        <v>2546254</v>
      </c>
      <c r="D33" s="6">
        <v>0</v>
      </c>
      <c r="E33" s="7">
        <v>8084000</v>
      </c>
      <c r="F33" s="8">
        <v>11817685</v>
      </c>
      <c r="G33" s="8">
        <v>3638660</v>
      </c>
      <c r="H33" s="8">
        <v>1582655</v>
      </c>
      <c r="I33" s="8">
        <v>65960</v>
      </c>
      <c r="J33" s="8">
        <v>5287275</v>
      </c>
      <c r="K33" s="8">
        <v>55611</v>
      </c>
      <c r="L33" s="8">
        <v>61870</v>
      </c>
      <c r="M33" s="8">
        <v>67206</v>
      </c>
      <c r="N33" s="8">
        <v>184687</v>
      </c>
      <c r="O33" s="8">
        <v>71551</v>
      </c>
      <c r="P33" s="8">
        <v>44798</v>
      </c>
      <c r="Q33" s="8">
        <v>506439</v>
      </c>
      <c r="R33" s="8">
        <v>622788</v>
      </c>
      <c r="S33" s="8">
        <v>5010</v>
      </c>
      <c r="T33" s="8">
        <v>6523</v>
      </c>
      <c r="U33" s="8">
        <v>111390</v>
      </c>
      <c r="V33" s="8">
        <v>122923</v>
      </c>
      <c r="W33" s="8">
        <v>6217673</v>
      </c>
      <c r="X33" s="8">
        <v>8083685</v>
      </c>
      <c r="Y33" s="8">
        <v>-1866012</v>
      </c>
      <c r="Z33" s="2">
        <v>-23.08</v>
      </c>
      <c r="AA33" s="6">
        <v>11817685</v>
      </c>
    </row>
    <row r="34" spans="1:27" ht="13.5">
      <c r="A34" s="25" t="s">
        <v>60</v>
      </c>
      <c r="B34" s="24"/>
      <c r="C34" s="6">
        <v>19693533</v>
      </c>
      <c r="D34" s="6">
        <v>0</v>
      </c>
      <c r="E34" s="7">
        <v>18727639</v>
      </c>
      <c r="F34" s="8">
        <v>27060657</v>
      </c>
      <c r="G34" s="8">
        <v>1228573</v>
      </c>
      <c r="H34" s="8">
        <v>2208959</v>
      </c>
      <c r="I34" s="8">
        <v>1233707</v>
      </c>
      <c r="J34" s="8">
        <v>4671239</v>
      </c>
      <c r="K34" s="8">
        <v>1080397</v>
      </c>
      <c r="L34" s="8">
        <v>1652028</v>
      </c>
      <c r="M34" s="8">
        <v>1015692</v>
      </c>
      <c r="N34" s="8">
        <v>3748117</v>
      </c>
      <c r="O34" s="8">
        <v>1030268</v>
      </c>
      <c r="P34" s="8">
        <v>1404944</v>
      </c>
      <c r="Q34" s="8">
        <v>2540429</v>
      </c>
      <c r="R34" s="8">
        <v>4975641</v>
      </c>
      <c r="S34" s="8">
        <v>1816930</v>
      </c>
      <c r="T34" s="8">
        <v>1830988</v>
      </c>
      <c r="U34" s="8">
        <v>1075980</v>
      </c>
      <c r="V34" s="8">
        <v>4723898</v>
      </c>
      <c r="W34" s="8">
        <v>18118895</v>
      </c>
      <c r="X34" s="8">
        <v>18727344</v>
      </c>
      <c r="Y34" s="8">
        <v>-608449</v>
      </c>
      <c r="Z34" s="2">
        <v>-3.25</v>
      </c>
      <c r="AA34" s="6">
        <v>27060657</v>
      </c>
    </row>
    <row r="35" spans="1:27" ht="13.5">
      <c r="A35" s="23" t="s">
        <v>61</v>
      </c>
      <c r="B35" s="29"/>
      <c r="C35" s="6">
        <v>77193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106129327</v>
      </c>
      <c r="D36" s="33">
        <f>SUM(D25:D35)</f>
        <v>0</v>
      </c>
      <c r="E36" s="34">
        <f t="shared" si="1"/>
        <v>148991640</v>
      </c>
      <c r="F36" s="35">
        <f t="shared" si="1"/>
        <v>150143052</v>
      </c>
      <c r="G36" s="35">
        <f t="shared" si="1"/>
        <v>12138749</v>
      </c>
      <c r="H36" s="35">
        <f t="shared" si="1"/>
        <v>14366292</v>
      </c>
      <c r="I36" s="35">
        <f t="shared" si="1"/>
        <v>5647906</v>
      </c>
      <c r="J36" s="35">
        <f t="shared" si="1"/>
        <v>32152947</v>
      </c>
      <c r="K36" s="35">
        <f t="shared" si="1"/>
        <v>5721230</v>
      </c>
      <c r="L36" s="35">
        <f t="shared" si="1"/>
        <v>11373723</v>
      </c>
      <c r="M36" s="35">
        <f t="shared" si="1"/>
        <v>5209761</v>
      </c>
      <c r="N36" s="35">
        <f t="shared" si="1"/>
        <v>22304714</v>
      </c>
      <c r="O36" s="35">
        <f t="shared" si="1"/>
        <v>5475058</v>
      </c>
      <c r="P36" s="35">
        <f t="shared" si="1"/>
        <v>12247294</v>
      </c>
      <c r="Q36" s="35">
        <f t="shared" si="1"/>
        <v>18798770</v>
      </c>
      <c r="R36" s="35">
        <f t="shared" si="1"/>
        <v>36521122</v>
      </c>
      <c r="S36" s="35">
        <f t="shared" si="1"/>
        <v>5858255</v>
      </c>
      <c r="T36" s="35">
        <f t="shared" si="1"/>
        <v>9319335</v>
      </c>
      <c r="U36" s="35">
        <f t="shared" si="1"/>
        <v>12991286</v>
      </c>
      <c r="V36" s="35">
        <f t="shared" si="1"/>
        <v>28168876</v>
      </c>
      <c r="W36" s="35">
        <f t="shared" si="1"/>
        <v>119147659</v>
      </c>
      <c r="X36" s="35">
        <f t="shared" si="1"/>
        <v>148991633</v>
      </c>
      <c r="Y36" s="35">
        <f t="shared" si="1"/>
        <v>-29843974</v>
      </c>
      <c r="Z36" s="36">
        <f>+IF(X36&lt;&gt;0,+(Y36/X36)*100,0)</f>
        <v>-20.030637559358784</v>
      </c>
      <c r="AA36" s="33">
        <f>SUM(AA25:AA35)</f>
        <v>150143052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649714</v>
      </c>
      <c r="D38" s="46">
        <f>+D22-D36</f>
        <v>0</v>
      </c>
      <c r="E38" s="47">
        <f t="shared" si="2"/>
        <v>-14008934</v>
      </c>
      <c r="F38" s="48">
        <f t="shared" si="2"/>
        <v>-31990048</v>
      </c>
      <c r="G38" s="48">
        <f t="shared" si="2"/>
        <v>10334031</v>
      </c>
      <c r="H38" s="48">
        <f t="shared" si="2"/>
        <v>-8264348</v>
      </c>
      <c r="I38" s="48">
        <f t="shared" si="2"/>
        <v>482532</v>
      </c>
      <c r="J38" s="48">
        <f t="shared" si="2"/>
        <v>2552215</v>
      </c>
      <c r="K38" s="48">
        <f t="shared" si="2"/>
        <v>-4018860</v>
      </c>
      <c r="L38" s="48">
        <f t="shared" si="2"/>
        <v>968100</v>
      </c>
      <c r="M38" s="48">
        <f t="shared" si="2"/>
        <v>-1365732</v>
      </c>
      <c r="N38" s="48">
        <f t="shared" si="2"/>
        <v>-4416492</v>
      </c>
      <c r="O38" s="48">
        <f t="shared" si="2"/>
        <v>-1760572</v>
      </c>
      <c r="P38" s="48">
        <f t="shared" si="2"/>
        <v>-8274168</v>
      </c>
      <c r="Q38" s="48">
        <f t="shared" si="2"/>
        <v>-14625314</v>
      </c>
      <c r="R38" s="48">
        <f t="shared" si="2"/>
        <v>-24660054</v>
      </c>
      <c r="S38" s="48">
        <f t="shared" si="2"/>
        <v>-1961304</v>
      </c>
      <c r="T38" s="48">
        <f t="shared" si="2"/>
        <v>-5361512</v>
      </c>
      <c r="U38" s="48">
        <f t="shared" si="2"/>
        <v>5432565</v>
      </c>
      <c r="V38" s="48">
        <f t="shared" si="2"/>
        <v>-1890251</v>
      </c>
      <c r="W38" s="48">
        <f t="shared" si="2"/>
        <v>-28414582</v>
      </c>
      <c r="X38" s="48">
        <f>IF(F22=F36,0,X22-X36)</f>
        <v>-14009033</v>
      </c>
      <c r="Y38" s="48">
        <f t="shared" si="2"/>
        <v>-14405549</v>
      </c>
      <c r="Z38" s="49">
        <f>+IF(X38&lt;&gt;0,+(Y38/X38)*100,0)</f>
        <v>102.83043090840032</v>
      </c>
      <c r="AA38" s="46">
        <f>+AA22-AA36</f>
        <v>-31990048</v>
      </c>
    </row>
    <row r="39" spans="1:27" ht="13.5">
      <c r="A39" s="23" t="s">
        <v>64</v>
      </c>
      <c r="B39" s="29"/>
      <c r="C39" s="6">
        <v>24191703</v>
      </c>
      <c r="D39" s="6">
        <v>0</v>
      </c>
      <c r="E39" s="7">
        <v>23022893</v>
      </c>
      <c r="F39" s="8">
        <v>31783000</v>
      </c>
      <c r="G39" s="8">
        <v>9077000</v>
      </c>
      <c r="H39" s="8">
        <v>46</v>
      </c>
      <c r="I39" s="8">
        <v>0</v>
      </c>
      <c r="J39" s="8">
        <v>9077046</v>
      </c>
      <c r="K39" s="8">
        <v>0</v>
      </c>
      <c r="L39" s="8">
        <v>809915</v>
      </c>
      <c r="M39" s="8">
        <v>0</v>
      </c>
      <c r="N39" s="8">
        <v>809915</v>
      </c>
      <c r="O39" s="8">
        <v>0</v>
      </c>
      <c r="P39" s="8">
        <v>0</v>
      </c>
      <c r="Q39" s="8">
        <v>2418522</v>
      </c>
      <c r="R39" s="8">
        <v>2418522</v>
      </c>
      <c r="S39" s="8">
        <v>0</v>
      </c>
      <c r="T39" s="8">
        <v>0</v>
      </c>
      <c r="U39" s="8">
        <v>0</v>
      </c>
      <c r="V39" s="8">
        <v>0</v>
      </c>
      <c r="W39" s="8">
        <v>12305483</v>
      </c>
      <c r="X39" s="8">
        <v>23022996</v>
      </c>
      <c r="Y39" s="8">
        <v>-10717513</v>
      </c>
      <c r="Z39" s="2">
        <v>-46.55</v>
      </c>
      <c r="AA39" s="6">
        <v>31783000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4892</v>
      </c>
      <c r="H41" s="51">
        <v>0</v>
      </c>
      <c r="I41" s="51">
        <v>0</v>
      </c>
      <c r="J41" s="8">
        <v>4892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4892</v>
      </c>
      <c r="X41" s="8"/>
      <c r="Y41" s="51">
        <v>4892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24841417</v>
      </c>
      <c r="D42" s="55">
        <f>SUM(D38:D41)</f>
        <v>0</v>
      </c>
      <c r="E42" s="56">
        <f t="shared" si="3"/>
        <v>9013959</v>
      </c>
      <c r="F42" s="57">
        <f t="shared" si="3"/>
        <v>-207048</v>
      </c>
      <c r="G42" s="57">
        <f t="shared" si="3"/>
        <v>19415923</v>
      </c>
      <c r="H42" s="57">
        <f t="shared" si="3"/>
        <v>-8264302</v>
      </c>
      <c r="I42" s="57">
        <f t="shared" si="3"/>
        <v>482532</v>
      </c>
      <c r="J42" s="57">
        <f t="shared" si="3"/>
        <v>11634153</v>
      </c>
      <c r="K42" s="57">
        <f t="shared" si="3"/>
        <v>-4018860</v>
      </c>
      <c r="L42" s="57">
        <f t="shared" si="3"/>
        <v>1778015</v>
      </c>
      <c r="M42" s="57">
        <f t="shared" si="3"/>
        <v>-1365732</v>
      </c>
      <c r="N42" s="57">
        <f t="shared" si="3"/>
        <v>-3606577</v>
      </c>
      <c r="O42" s="57">
        <f t="shared" si="3"/>
        <v>-1760572</v>
      </c>
      <c r="P42" s="57">
        <f t="shared" si="3"/>
        <v>-8274168</v>
      </c>
      <c r="Q42" s="57">
        <f t="shared" si="3"/>
        <v>-12206792</v>
      </c>
      <c r="R42" s="57">
        <f t="shared" si="3"/>
        <v>-22241532</v>
      </c>
      <c r="S42" s="57">
        <f t="shared" si="3"/>
        <v>-1961304</v>
      </c>
      <c r="T42" s="57">
        <f t="shared" si="3"/>
        <v>-5361512</v>
      </c>
      <c r="U42" s="57">
        <f t="shared" si="3"/>
        <v>5432565</v>
      </c>
      <c r="V42" s="57">
        <f t="shared" si="3"/>
        <v>-1890251</v>
      </c>
      <c r="W42" s="57">
        <f t="shared" si="3"/>
        <v>-16104207</v>
      </c>
      <c r="X42" s="57">
        <f t="shared" si="3"/>
        <v>9013963</v>
      </c>
      <c r="Y42" s="57">
        <f t="shared" si="3"/>
        <v>-25118170</v>
      </c>
      <c r="Z42" s="58">
        <f>+IF(X42&lt;&gt;0,+(Y42/X42)*100,0)</f>
        <v>-278.65845466638814</v>
      </c>
      <c r="AA42" s="55">
        <f>SUM(AA38:AA41)</f>
        <v>-207048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24841417</v>
      </c>
      <c r="D44" s="63">
        <f>+D42-D43</f>
        <v>0</v>
      </c>
      <c r="E44" s="64">
        <f t="shared" si="4"/>
        <v>9013959</v>
      </c>
      <c r="F44" s="65">
        <f t="shared" si="4"/>
        <v>-207048</v>
      </c>
      <c r="G44" s="65">
        <f t="shared" si="4"/>
        <v>19415923</v>
      </c>
      <c r="H44" s="65">
        <f t="shared" si="4"/>
        <v>-8264302</v>
      </c>
      <c r="I44" s="65">
        <f t="shared" si="4"/>
        <v>482532</v>
      </c>
      <c r="J44" s="65">
        <f t="shared" si="4"/>
        <v>11634153</v>
      </c>
      <c r="K44" s="65">
        <f t="shared" si="4"/>
        <v>-4018860</v>
      </c>
      <c r="L44" s="65">
        <f t="shared" si="4"/>
        <v>1778015</v>
      </c>
      <c r="M44" s="65">
        <f t="shared" si="4"/>
        <v>-1365732</v>
      </c>
      <c r="N44" s="65">
        <f t="shared" si="4"/>
        <v>-3606577</v>
      </c>
      <c r="O44" s="65">
        <f t="shared" si="4"/>
        <v>-1760572</v>
      </c>
      <c r="P44" s="65">
        <f t="shared" si="4"/>
        <v>-8274168</v>
      </c>
      <c r="Q44" s="65">
        <f t="shared" si="4"/>
        <v>-12206792</v>
      </c>
      <c r="R44" s="65">
        <f t="shared" si="4"/>
        <v>-22241532</v>
      </c>
      <c r="S44" s="65">
        <f t="shared" si="4"/>
        <v>-1961304</v>
      </c>
      <c r="T44" s="65">
        <f t="shared" si="4"/>
        <v>-5361512</v>
      </c>
      <c r="U44" s="65">
        <f t="shared" si="4"/>
        <v>5432565</v>
      </c>
      <c r="V44" s="65">
        <f t="shared" si="4"/>
        <v>-1890251</v>
      </c>
      <c r="W44" s="65">
        <f t="shared" si="4"/>
        <v>-16104207</v>
      </c>
      <c r="X44" s="65">
        <f t="shared" si="4"/>
        <v>9013963</v>
      </c>
      <c r="Y44" s="65">
        <f t="shared" si="4"/>
        <v>-25118170</v>
      </c>
      <c r="Z44" s="66">
        <f>+IF(X44&lt;&gt;0,+(Y44/X44)*100,0)</f>
        <v>-278.65845466638814</v>
      </c>
      <c r="AA44" s="63">
        <f>+AA42-AA43</f>
        <v>-207048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24841417</v>
      </c>
      <c r="D46" s="55">
        <f>SUM(D44:D45)</f>
        <v>0</v>
      </c>
      <c r="E46" s="56">
        <f t="shared" si="5"/>
        <v>9013959</v>
      </c>
      <c r="F46" s="57">
        <f t="shared" si="5"/>
        <v>-207048</v>
      </c>
      <c r="G46" s="57">
        <f t="shared" si="5"/>
        <v>19415923</v>
      </c>
      <c r="H46" s="57">
        <f t="shared" si="5"/>
        <v>-8264302</v>
      </c>
      <c r="I46" s="57">
        <f t="shared" si="5"/>
        <v>482532</v>
      </c>
      <c r="J46" s="57">
        <f t="shared" si="5"/>
        <v>11634153</v>
      </c>
      <c r="K46" s="57">
        <f t="shared" si="5"/>
        <v>-4018860</v>
      </c>
      <c r="L46" s="57">
        <f t="shared" si="5"/>
        <v>1778015</v>
      </c>
      <c r="M46" s="57">
        <f t="shared" si="5"/>
        <v>-1365732</v>
      </c>
      <c r="N46" s="57">
        <f t="shared" si="5"/>
        <v>-3606577</v>
      </c>
      <c r="O46" s="57">
        <f t="shared" si="5"/>
        <v>-1760572</v>
      </c>
      <c r="P46" s="57">
        <f t="shared" si="5"/>
        <v>-8274168</v>
      </c>
      <c r="Q46" s="57">
        <f t="shared" si="5"/>
        <v>-12206792</v>
      </c>
      <c r="R46" s="57">
        <f t="shared" si="5"/>
        <v>-22241532</v>
      </c>
      <c r="S46" s="57">
        <f t="shared" si="5"/>
        <v>-1961304</v>
      </c>
      <c r="T46" s="57">
        <f t="shared" si="5"/>
        <v>-5361512</v>
      </c>
      <c r="U46" s="57">
        <f t="shared" si="5"/>
        <v>5432565</v>
      </c>
      <c r="V46" s="57">
        <f t="shared" si="5"/>
        <v>-1890251</v>
      </c>
      <c r="W46" s="57">
        <f t="shared" si="5"/>
        <v>-16104207</v>
      </c>
      <c r="X46" s="57">
        <f t="shared" si="5"/>
        <v>9013963</v>
      </c>
      <c r="Y46" s="57">
        <f t="shared" si="5"/>
        <v>-25118170</v>
      </c>
      <c r="Z46" s="58">
        <f>+IF(X46&lt;&gt;0,+(Y46/X46)*100,0)</f>
        <v>-278.65845466638814</v>
      </c>
      <c r="AA46" s="55">
        <f>SUM(AA44:AA45)</f>
        <v>-207048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24841417</v>
      </c>
      <c r="D48" s="71">
        <f>SUM(D46:D47)</f>
        <v>0</v>
      </c>
      <c r="E48" s="72">
        <f t="shared" si="6"/>
        <v>9013959</v>
      </c>
      <c r="F48" s="73">
        <f t="shared" si="6"/>
        <v>-207048</v>
      </c>
      <c r="G48" s="73">
        <f t="shared" si="6"/>
        <v>19415923</v>
      </c>
      <c r="H48" s="74">
        <f t="shared" si="6"/>
        <v>-8264302</v>
      </c>
      <c r="I48" s="74">
        <f t="shared" si="6"/>
        <v>482532</v>
      </c>
      <c r="J48" s="74">
        <f t="shared" si="6"/>
        <v>11634153</v>
      </c>
      <c r="K48" s="74">
        <f t="shared" si="6"/>
        <v>-4018860</v>
      </c>
      <c r="L48" s="74">
        <f t="shared" si="6"/>
        <v>1778015</v>
      </c>
      <c r="M48" s="73">
        <f t="shared" si="6"/>
        <v>-1365732</v>
      </c>
      <c r="N48" s="73">
        <f t="shared" si="6"/>
        <v>-3606577</v>
      </c>
      <c r="O48" s="74">
        <f t="shared" si="6"/>
        <v>-1760572</v>
      </c>
      <c r="P48" s="74">
        <f t="shared" si="6"/>
        <v>-8274168</v>
      </c>
      <c r="Q48" s="74">
        <f t="shared" si="6"/>
        <v>-12206792</v>
      </c>
      <c r="R48" s="74">
        <f t="shared" si="6"/>
        <v>-22241532</v>
      </c>
      <c r="S48" s="74">
        <f t="shared" si="6"/>
        <v>-1961304</v>
      </c>
      <c r="T48" s="73">
        <f t="shared" si="6"/>
        <v>-5361512</v>
      </c>
      <c r="U48" s="73">
        <f t="shared" si="6"/>
        <v>5432565</v>
      </c>
      <c r="V48" s="74">
        <f t="shared" si="6"/>
        <v>-1890251</v>
      </c>
      <c r="W48" s="74">
        <f t="shared" si="6"/>
        <v>-16104207</v>
      </c>
      <c r="X48" s="74">
        <f t="shared" si="6"/>
        <v>9013963</v>
      </c>
      <c r="Y48" s="74">
        <f t="shared" si="6"/>
        <v>-25118170</v>
      </c>
      <c r="Z48" s="75">
        <f>+IF(X48&lt;&gt;0,+(Y48/X48)*100,0)</f>
        <v>-278.65845466638814</v>
      </c>
      <c r="AA48" s="76">
        <f>SUM(AA46:AA47)</f>
        <v>-207048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7696812</v>
      </c>
      <c r="D5" s="6">
        <v>0</v>
      </c>
      <c r="E5" s="7">
        <v>8523000</v>
      </c>
      <c r="F5" s="8">
        <v>8523000</v>
      </c>
      <c r="G5" s="8">
        <v>21815</v>
      </c>
      <c r="H5" s="8">
        <v>8665631</v>
      </c>
      <c r="I5" s="8">
        <v>-236002</v>
      </c>
      <c r="J5" s="8">
        <v>8451444</v>
      </c>
      <c r="K5" s="8">
        <v>0</v>
      </c>
      <c r="L5" s="8">
        <v>603</v>
      </c>
      <c r="M5" s="8">
        <v>-1082</v>
      </c>
      <c r="N5" s="8">
        <v>-479</v>
      </c>
      <c r="O5" s="8">
        <v>603</v>
      </c>
      <c r="P5" s="8">
        <v>2454</v>
      </c>
      <c r="Q5" s="8">
        <v>2626</v>
      </c>
      <c r="R5" s="8">
        <v>5683</v>
      </c>
      <c r="S5" s="8">
        <v>-11667</v>
      </c>
      <c r="T5" s="8">
        <v>-20261</v>
      </c>
      <c r="U5" s="8">
        <v>14</v>
      </c>
      <c r="V5" s="8">
        <v>-31914</v>
      </c>
      <c r="W5" s="8">
        <v>8424734</v>
      </c>
      <c r="X5" s="8">
        <v>8024970</v>
      </c>
      <c r="Y5" s="8">
        <v>399764</v>
      </c>
      <c r="Z5" s="2">
        <v>4.98</v>
      </c>
      <c r="AA5" s="6">
        <v>8523000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12229281</v>
      </c>
      <c r="D7" s="6">
        <v>0</v>
      </c>
      <c r="E7" s="7">
        <v>23191000</v>
      </c>
      <c r="F7" s="8">
        <v>23191000</v>
      </c>
      <c r="G7" s="8">
        <v>1453479</v>
      </c>
      <c r="H7" s="8">
        <v>1241849</v>
      </c>
      <c r="I7" s="8">
        <v>1192617</v>
      </c>
      <c r="J7" s="8">
        <v>3887945</v>
      </c>
      <c r="K7" s="8">
        <v>0</v>
      </c>
      <c r="L7" s="8">
        <v>1132753</v>
      </c>
      <c r="M7" s="8">
        <v>1118936</v>
      </c>
      <c r="N7" s="8">
        <v>2251689</v>
      </c>
      <c r="O7" s="8">
        <v>1132753</v>
      </c>
      <c r="P7" s="8">
        <v>1195470</v>
      </c>
      <c r="Q7" s="8">
        <v>1486534</v>
      </c>
      <c r="R7" s="8">
        <v>3814757</v>
      </c>
      <c r="S7" s="8">
        <v>1195583</v>
      </c>
      <c r="T7" s="8">
        <v>1039552</v>
      </c>
      <c r="U7" s="8">
        <v>1278504</v>
      </c>
      <c r="V7" s="8">
        <v>3513639</v>
      </c>
      <c r="W7" s="8">
        <v>13468030</v>
      </c>
      <c r="X7" s="8">
        <v>21950832</v>
      </c>
      <c r="Y7" s="8">
        <v>-8482802</v>
      </c>
      <c r="Z7" s="2">
        <v>-38.64</v>
      </c>
      <c r="AA7" s="6">
        <v>23191000</v>
      </c>
    </row>
    <row r="8" spans="1:27" ht="13.5">
      <c r="A8" s="25" t="s">
        <v>35</v>
      </c>
      <c r="B8" s="24"/>
      <c r="C8" s="6">
        <v>8046529</v>
      </c>
      <c r="D8" s="6">
        <v>0</v>
      </c>
      <c r="E8" s="7">
        <v>6985000</v>
      </c>
      <c r="F8" s="8">
        <v>6985000</v>
      </c>
      <c r="G8" s="8">
        <v>801546</v>
      </c>
      <c r="H8" s="8">
        <v>754952</v>
      </c>
      <c r="I8" s="8">
        <v>777606</v>
      </c>
      <c r="J8" s="8">
        <v>2334104</v>
      </c>
      <c r="K8" s="8">
        <v>0</v>
      </c>
      <c r="L8" s="8">
        <v>1043421</v>
      </c>
      <c r="M8" s="8">
        <v>892567</v>
      </c>
      <c r="N8" s="8">
        <v>1935988</v>
      </c>
      <c r="O8" s="8">
        <v>1043421</v>
      </c>
      <c r="P8" s="8">
        <v>1066225</v>
      </c>
      <c r="Q8" s="8">
        <v>1017675</v>
      </c>
      <c r="R8" s="8">
        <v>3127321</v>
      </c>
      <c r="S8" s="8">
        <v>880857</v>
      </c>
      <c r="T8" s="8">
        <v>797604</v>
      </c>
      <c r="U8" s="8">
        <v>791074</v>
      </c>
      <c r="V8" s="8">
        <v>2469535</v>
      </c>
      <c r="W8" s="8">
        <v>9866948</v>
      </c>
      <c r="X8" s="8">
        <v>4691016</v>
      </c>
      <c r="Y8" s="8">
        <v>5175932</v>
      </c>
      <c r="Z8" s="2">
        <v>110.34</v>
      </c>
      <c r="AA8" s="6">
        <v>6985000</v>
      </c>
    </row>
    <row r="9" spans="1:27" ht="13.5">
      <c r="A9" s="25" t="s">
        <v>36</v>
      </c>
      <c r="B9" s="24"/>
      <c r="C9" s="6">
        <v>3065501</v>
      </c>
      <c r="D9" s="6">
        <v>0</v>
      </c>
      <c r="E9" s="7">
        <v>4215000</v>
      </c>
      <c r="F9" s="8">
        <v>4215000</v>
      </c>
      <c r="G9" s="8">
        <v>586736</v>
      </c>
      <c r="H9" s="8">
        <v>582249</v>
      </c>
      <c r="I9" s="8">
        <v>585713</v>
      </c>
      <c r="J9" s="8">
        <v>1754698</v>
      </c>
      <c r="K9" s="8">
        <v>0</v>
      </c>
      <c r="L9" s="8">
        <v>579766</v>
      </c>
      <c r="M9" s="8">
        <v>577194</v>
      </c>
      <c r="N9" s="8">
        <v>1156960</v>
      </c>
      <c r="O9" s="8">
        <v>579766</v>
      </c>
      <c r="P9" s="8">
        <v>577665</v>
      </c>
      <c r="Q9" s="8">
        <v>580084</v>
      </c>
      <c r="R9" s="8">
        <v>1737515</v>
      </c>
      <c r="S9" s="8">
        <v>580722</v>
      </c>
      <c r="T9" s="8">
        <v>579754</v>
      </c>
      <c r="U9" s="8">
        <v>582734</v>
      </c>
      <c r="V9" s="8">
        <v>1743210</v>
      </c>
      <c r="W9" s="8">
        <v>6392383</v>
      </c>
      <c r="X9" s="8">
        <v>3775536</v>
      </c>
      <c r="Y9" s="8">
        <v>2616847</v>
      </c>
      <c r="Z9" s="2">
        <v>69.31</v>
      </c>
      <c r="AA9" s="6">
        <v>4215000</v>
      </c>
    </row>
    <row r="10" spans="1:27" ht="13.5">
      <c r="A10" s="25" t="s">
        <v>37</v>
      </c>
      <c r="B10" s="24"/>
      <c r="C10" s="6">
        <v>1176593</v>
      </c>
      <c r="D10" s="6">
        <v>0</v>
      </c>
      <c r="E10" s="7">
        <v>723000</v>
      </c>
      <c r="F10" s="26">
        <v>723000</v>
      </c>
      <c r="G10" s="26">
        <v>230165</v>
      </c>
      <c r="H10" s="26">
        <v>231590</v>
      </c>
      <c r="I10" s="26">
        <v>231470</v>
      </c>
      <c r="J10" s="26">
        <v>693225</v>
      </c>
      <c r="K10" s="26">
        <v>0</v>
      </c>
      <c r="L10" s="26">
        <v>232777</v>
      </c>
      <c r="M10" s="26">
        <v>232135</v>
      </c>
      <c r="N10" s="26">
        <v>464912</v>
      </c>
      <c r="O10" s="26">
        <v>232777</v>
      </c>
      <c r="P10" s="26">
        <v>232493</v>
      </c>
      <c r="Q10" s="26">
        <v>231712</v>
      </c>
      <c r="R10" s="26">
        <v>696982</v>
      </c>
      <c r="S10" s="26">
        <v>232135</v>
      </c>
      <c r="T10" s="26">
        <v>229923</v>
      </c>
      <c r="U10" s="26">
        <v>232976</v>
      </c>
      <c r="V10" s="26">
        <v>695034</v>
      </c>
      <c r="W10" s="26">
        <v>2550153</v>
      </c>
      <c r="X10" s="26">
        <v>1065096</v>
      </c>
      <c r="Y10" s="26">
        <v>1485057</v>
      </c>
      <c r="Z10" s="27">
        <v>139.43</v>
      </c>
      <c r="AA10" s="28">
        <v>723000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730173</v>
      </c>
      <c r="D12" s="6">
        <v>0</v>
      </c>
      <c r="E12" s="7">
        <v>880000</v>
      </c>
      <c r="F12" s="8">
        <v>880000</v>
      </c>
      <c r="G12" s="8">
        <v>23045</v>
      </c>
      <c r="H12" s="8">
        <v>66966</v>
      </c>
      <c r="I12" s="8">
        <v>57919</v>
      </c>
      <c r="J12" s="8">
        <v>147930</v>
      </c>
      <c r="K12" s="8">
        <v>0</v>
      </c>
      <c r="L12" s="8">
        <v>81987</v>
      </c>
      <c r="M12" s="8">
        <v>91415</v>
      </c>
      <c r="N12" s="8">
        <v>173402</v>
      </c>
      <c r="O12" s="8">
        <v>81987</v>
      </c>
      <c r="P12" s="8">
        <v>54387</v>
      </c>
      <c r="Q12" s="8">
        <v>58270</v>
      </c>
      <c r="R12" s="8">
        <v>194644</v>
      </c>
      <c r="S12" s="8">
        <v>56249</v>
      </c>
      <c r="T12" s="8">
        <v>80563</v>
      </c>
      <c r="U12" s="8">
        <v>79254</v>
      </c>
      <c r="V12" s="8">
        <v>216066</v>
      </c>
      <c r="W12" s="8">
        <v>732042</v>
      </c>
      <c r="X12" s="8">
        <v>880496</v>
      </c>
      <c r="Y12" s="8">
        <v>-148454</v>
      </c>
      <c r="Z12" s="2">
        <v>-16.86</v>
      </c>
      <c r="AA12" s="6">
        <v>880000</v>
      </c>
    </row>
    <row r="13" spans="1:27" ht="13.5">
      <c r="A13" s="23" t="s">
        <v>40</v>
      </c>
      <c r="B13" s="29"/>
      <c r="C13" s="6">
        <v>98482</v>
      </c>
      <c r="D13" s="6">
        <v>0</v>
      </c>
      <c r="E13" s="7">
        <v>400000</v>
      </c>
      <c r="F13" s="8">
        <v>400000</v>
      </c>
      <c r="G13" s="8">
        <v>-6034</v>
      </c>
      <c r="H13" s="8">
        <v>9266</v>
      </c>
      <c r="I13" s="8">
        <v>11297</v>
      </c>
      <c r="J13" s="8">
        <v>14529</v>
      </c>
      <c r="K13" s="8">
        <v>0</v>
      </c>
      <c r="L13" s="8">
        <v>4723</v>
      </c>
      <c r="M13" s="8">
        <v>6973</v>
      </c>
      <c r="N13" s="8">
        <v>11696</v>
      </c>
      <c r="O13" s="8">
        <v>4723</v>
      </c>
      <c r="P13" s="8">
        <v>7402</v>
      </c>
      <c r="Q13" s="8">
        <v>4901</v>
      </c>
      <c r="R13" s="8">
        <v>17026</v>
      </c>
      <c r="S13" s="8">
        <v>8439</v>
      </c>
      <c r="T13" s="8">
        <v>6235</v>
      </c>
      <c r="U13" s="8">
        <v>6982</v>
      </c>
      <c r="V13" s="8">
        <v>21656</v>
      </c>
      <c r="W13" s="8">
        <v>64907</v>
      </c>
      <c r="X13" s="8">
        <v>350004</v>
      </c>
      <c r="Y13" s="8">
        <v>-285097</v>
      </c>
      <c r="Z13" s="2">
        <v>-81.46</v>
      </c>
      <c r="AA13" s="6">
        <v>400000</v>
      </c>
    </row>
    <row r="14" spans="1:27" ht="13.5">
      <c r="A14" s="23" t="s">
        <v>41</v>
      </c>
      <c r="B14" s="29"/>
      <c r="C14" s="6">
        <v>641156</v>
      </c>
      <c r="D14" s="6">
        <v>0</v>
      </c>
      <c r="E14" s="7">
        <v>350000</v>
      </c>
      <c r="F14" s="8">
        <v>350000</v>
      </c>
      <c r="G14" s="8">
        <v>66128</v>
      </c>
      <c r="H14" s="8">
        <v>66218</v>
      </c>
      <c r="I14" s="8">
        <v>399877</v>
      </c>
      <c r="J14" s="8">
        <v>532223</v>
      </c>
      <c r="K14" s="8">
        <v>0</v>
      </c>
      <c r="L14" s="8">
        <v>71422</v>
      </c>
      <c r="M14" s="8">
        <v>73275</v>
      </c>
      <c r="N14" s="8">
        <v>144697</v>
      </c>
      <c r="O14" s="8">
        <v>71422</v>
      </c>
      <c r="P14" s="8">
        <v>75156</v>
      </c>
      <c r="Q14" s="8">
        <v>68840</v>
      </c>
      <c r="R14" s="8">
        <v>215418</v>
      </c>
      <c r="S14" s="8">
        <v>75643</v>
      </c>
      <c r="T14" s="8">
        <v>76517</v>
      </c>
      <c r="U14" s="8">
        <v>77459</v>
      </c>
      <c r="V14" s="8">
        <v>229619</v>
      </c>
      <c r="W14" s="8">
        <v>1121957</v>
      </c>
      <c r="X14" s="8">
        <v>320004</v>
      </c>
      <c r="Y14" s="8">
        <v>801953</v>
      </c>
      <c r="Z14" s="2">
        <v>250.61</v>
      </c>
      <c r="AA14" s="6">
        <v>350000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32010</v>
      </c>
      <c r="D16" s="6">
        <v>0</v>
      </c>
      <c r="E16" s="7">
        <v>401000</v>
      </c>
      <c r="F16" s="8">
        <v>401000</v>
      </c>
      <c r="G16" s="8">
        <v>11201</v>
      </c>
      <c r="H16" s="8">
        <v>1350</v>
      </c>
      <c r="I16" s="8">
        <v>1200</v>
      </c>
      <c r="J16" s="8">
        <v>13751</v>
      </c>
      <c r="K16" s="8">
        <v>0</v>
      </c>
      <c r="L16" s="8">
        <v>3888</v>
      </c>
      <c r="M16" s="8">
        <v>350</v>
      </c>
      <c r="N16" s="8">
        <v>4238</v>
      </c>
      <c r="O16" s="8">
        <v>3888</v>
      </c>
      <c r="P16" s="8">
        <v>9388</v>
      </c>
      <c r="Q16" s="8">
        <v>2200</v>
      </c>
      <c r="R16" s="8">
        <v>15476</v>
      </c>
      <c r="S16" s="8">
        <v>1250</v>
      </c>
      <c r="T16" s="8">
        <v>1263</v>
      </c>
      <c r="U16" s="8">
        <v>2450</v>
      </c>
      <c r="V16" s="8">
        <v>4963</v>
      </c>
      <c r="W16" s="8">
        <v>38428</v>
      </c>
      <c r="X16" s="8">
        <v>145996</v>
      </c>
      <c r="Y16" s="8">
        <v>-107568</v>
      </c>
      <c r="Z16" s="2">
        <v>-73.68</v>
      </c>
      <c r="AA16" s="6">
        <v>401000</v>
      </c>
    </row>
    <row r="17" spans="1:27" ht="13.5">
      <c r="A17" s="23" t="s">
        <v>44</v>
      </c>
      <c r="B17" s="29"/>
      <c r="C17" s="6">
        <v>100</v>
      </c>
      <c r="D17" s="6">
        <v>0</v>
      </c>
      <c r="E17" s="7">
        <v>0</v>
      </c>
      <c r="F17" s="8">
        <v>0</v>
      </c>
      <c r="G17" s="8">
        <v>50</v>
      </c>
      <c r="H17" s="8">
        <v>50</v>
      </c>
      <c r="I17" s="8">
        <v>25</v>
      </c>
      <c r="J17" s="8">
        <v>125</v>
      </c>
      <c r="K17" s="8">
        <v>0</v>
      </c>
      <c r="L17" s="8">
        <v>125</v>
      </c>
      <c r="M17" s="8">
        <v>25</v>
      </c>
      <c r="N17" s="8">
        <v>150</v>
      </c>
      <c r="O17" s="8">
        <v>125</v>
      </c>
      <c r="P17" s="8">
        <v>1639</v>
      </c>
      <c r="Q17" s="8">
        <v>0</v>
      </c>
      <c r="R17" s="8">
        <v>1764</v>
      </c>
      <c r="S17" s="8">
        <v>0</v>
      </c>
      <c r="T17" s="8">
        <v>1197</v>
      </c>
      <c r="U17" s="8">
        <v>0</v>
      </c>
      <c r="V17" s="8">
        <v>1197</v>
      </c>
      <c r="W17" s="8">
        <v>3236</v>
      </c>
      <c r="X17" s="8"/>
      <c r="Y17" s="8">
        <v>3236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1055429</v>
      </c>
      <c r="D18" s="6">
        <v>0</v>
      </c>
      <c r="E18" s="7">
        <v>1032000</v>
      </c>
      <c r="F18" s="8">
        <v>1032000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983004</v>
      </c>
      <c r="Y18" s="8">
        <v>-983004</v>
      </c>
      <c r="Z18" s="2">
        <v>-100</v>
      </c>
      <c r="AA18" s="6">
        <v>1032000</v>
      </c>
    </row>
    <row r="19" spans="1:27" ht="13.5">
      <c r="A19" s="23" t="s">
        <v>46</v>
      </c>
      <c r="B19" s="29"/>
      <c r="C19" s="6">
        <v>21171433</v>
      </c>
      <c r="D19" s="6">
        <v>0</v>
      </c>
      <c r="E19" s="7">
        <v>22427000</v>
      </c>
      <c r="F19" s="8">
        <v>22427000</v>
      </c>
      <c r="G19" s="8">
        <v>10640639</v>
      </c>
      <c r="H19" s="8">
        <v>456287</v>
      </c>
      <c r="I19" s="8">
        <v>623</v>
      </c>
      <c r="J19" s="8">
        <v>11097549</v>
      </c>
      <c r="K19" s="8">
        <v>0</v>
      </c>
      <c r="L19" s="8">
        <v>7078511</v>
      </c>
      <c r="M19" s="8">
        <v>0</v>
      </c>
      <c r="N19" s="8">
        <v>7078511</v>
      </c>
      <c r="O19" s="8">
        <v>7078511</v>
      </c>
      <c r="P19" s="8">
        <v>9026</v>
      </c>
      <c r="Q19" s="8">
        <v>3812</v>
      </c>
      <c r="R19" s="8">
        <v>7091349</v>
      </c>
      <c r="S19" s="8">
        <v>3996</v>
      </c>
      <c r="T19" s="8">
        <v>6079000</v>
      </c>
      <c r="U19" s="8">
        <v>0</v>
      </c>
      <c r="V19" s="8">
        <v>6082996</v>
      </c>
      <c r="W19" s="8">
        <v>31350405</v>
      </c>
      <c r="X19" s="8">
        <v>25405996</v>
      </c>
      <c r="Y19" s="8">
        <v>5944409</v>
      </c>
      <c r="Z19" s="2">
        <v>23.4</v>
      </c>
      <c r="AA19" s="6">
        <v>22427000</v>
      </c>
    </row>
    <row r="20" spans="1:27" ht="13.5">
      <c r="A20" s="23" t="s">
        <v>47</v>
      </c>
      <c r="B20" s="29"/>
      <c r="C20" s="6">
        <v>1225968</v>
      </c>
      <c r="D20" s="6">
        <v>0</v>
      </c>
      <c r="E20" s="7">
        <v>4862000</v>
      </c>
      <c r="F20" s="26">
        <v>4862000</v>
      </c>
      <c r="G20" s="26">
        <v>163664</v>
      </c>
      <c r="H20" s="26">
        <v>219186</v>
      </c>
      <c r="I20" s="26">
        <v>178029</v>
      </c>
      <c r="J20" s="26">
        <v>560879</v>
      </c>
      <c r="K20" s="26">
        <v>0</v>
      </c>
      <c r="L20" s="26">
        <v>209311</v>
      </c>
      <c r="M20" s="26">
        <v>158806</v>
      </c>
      <c r="N20" s="26">
        <v>368117</v>
      </c>
      <c r="O20" s="26">
        <v>209311</v>
      </c>
      <c r="P20" s="26">
        <v>157527</v>
      </c>
      <c r="Q20" s="26">
        <v>203914</v>
      </c>
      <c r="R20" s="26">
        <v>570752</v>
      </c>
      <c r="S20" s="26">
        <v>139746</v>
      </c>
      <c r="T20" s="26">
        <v>178757</v>
      </c>
      <c r="U20" s="26">
        <v>495686</v>
      </c>
      <c r="V20" s="26">
        <v>814189</v>
      </c>
      <c r="W20" s="26">
        <v>2313937</v>
      </c>
      <c r="X20" s="26">
        <v>1067755</v>
      </c>
      <c r="Y20" s="26">
        <v>1246182</v>
      </c>
      <c r="Z20" s="27">
        <v>116.71</v>
      </c>
      <c r="AA20" s="28">
        <v>4862000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57169467</v>
      </c>
      <c r="D22" s="33">
        <f>SUM(D5:D21)</f>
        <v>0</v>
      </c>
      <c r="E22" s="34">
        <f t="shared" si="0"/>
        <v>73989000</v>
      </c>
      <c r="F22" s="35">
        <f t="shared" si="0"/>
        <v>73989000</v>
      </c>
      <c r="G22" s="35">
        <f t="shared" si="0"/>
        <v>13992434</v>
      </c>
      <c r="H22" s="35">
        <f t="shared" si="0"/>
        <v>12295594</v>
      </c>
      <c r="I22" s="35">
        <f t="shared" si="0"/>
        <v>3200374</v>
      </c>
      <c r="J22" s="35">
        <f t="shared" si="0"/>
        <v>29488402</v>
      </c>
      <c r="K22" s="35">
        <f t="shared" si="0"/>
        <v>0</v>
      </c>
      <c r="L22" s="35">
        <f t="shared" si="0"/>
        <v>10439287</v>
      </c>
      <c r="M22" s="35">
        <f t="shared" si="0"/>
        <v>3150594</v>
      </c>
      <c r="N22" s="35">
        <f t="shared" si="0"/>
        <v>13589881</v>
      </c>
      <c r="O22" s="35">
        <f t="shared" si="0"/>
        <v>10439287</v>
      </c>
      <c r="P22" s="35">
        <f t="shared" si="0"/>
        <v>3388832</v>
      </c>
      <c r="Q22" s="35">
        <f t="shared" si="0"/>
        <v>3660568</v>
      </c>
      <c r="R22" s="35">
        <f t="shared" si="0"/>
        <v>17488687</v>
      </c>
      <c r="S22" s="35">
        <f t="shared" si="0"/>
        <v>3162953</v>
      </c>
      <c r="T22" s="35">
        <f t="shared" si="0"/>
        <v>9050104</v>
      </c>
      <c r="U22" s="35">
        <f t="shared" si="0"/>
        <v>3547133</v>
      </c>
      <c r="V22" s="35">
        <f t="shared" si="0"/>
        <v>15760190</v>
      </c>
      <c r="W22" s="35">
        <f t="shared" si="0"/>
        <v>76327160</v>
      </c>
      <c r="X22" s="35">
        <f t="shared" si="0"/>
        <v>68660705</v>
      </c>
      <c r="Y22" s="35">
        <f t="shared" si="0"/>
        <v>7666455</v>
      </c>
      <c r="Z22" s="36">
        <f>+IF(X22&lt;&gt;0,+(Y22/X22)*100,0)</f>
        <v>11.165709702514706</v>
      </c>
      <c r="AA22" s="33">
        <f>SUM(AA5:AA21)</f>
        <v>73989000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30499201</v>
      </c>
      <c r="D25" s="6">
        <v>0</v>
      </c>
      <c r="E25" s="7">
        <v>39192000</v>
      </c>
      <c r="F25" s="8">
        <v>39192000</v>
      </c>
      <c r="G25" s="8">
        <v>2731957</v>
      </c>
      <c r="H25" s="8">
        <v>2581876</v>
      </c>
      <c r="I25" s="8">
        <v>2459539</v>
      </c>
      <c r="J25" s="8">
        <v>7773372</v>
      </c>
      <c r="K25" s="8">
        <v>0</v>
      </c>
      <c r="L25" s="8">
        <v>2514454</v>
      </c>
      <c r="M25" s="8">
        <v>2662181</v>
      </c>
      <c r="N25" s="8">
        <v>5176635</v>
      </c>
      <c r="O25" s="8">
        <v>2514454</v>
      </c>
      <c r="P25" s="8">
        <v>2470972</v>
      </c>
      <c r="Q25" s="8">
        <v>2542638</v>
      </c>
      <c r="R25" s="8">
        <v>7528064</v>
      </c>
      <c r="S25" s="8">
        <v>2432392</v>
      </c>
      <c r="T25" s="8">
        <v>2448310</v>
      </c>
      <c r="U25" s="8">
        <v>2333697</v>
      </c>
      <c r="V25" s="8">
        <v>7214399</v>
      </c>
      <c r="W25" s="8">
        <v>27692470</v>
      </c>
      <c r="X25" s="8">
        <v>33933138</v>
      </c>
      <c r="Y25" s="8">
        <v>-6240668</v>
      </c>
      <c r="Z25" s="2">
        <v>-18.39</v>
      </c>
      <c r="AA25" s="6">
        <v>39192000</v>
      </c>
    </row>
    <row r="26" spans="1:27" ht="13.5">
      <c r="A26" s="25" t="s">
        <v>52</v>
      </c>
      <c r="B26" s="24"/>
      <c r="C26" s="6">
        <v>2020672</v>
      </c>
      <c r="D26" s="6">
        <v>0</v>
      </c>
      <c r="E26" s="7">
        <v>2575000</v>
      </c>
      <c r="F26" s="8">
        <v>2575000</v>
      </c>
      <c r="G26" s="8">
        <v>167293</v>
      </c>
      <c r="H26" s="8">
        <v>167293</v>
      </c>
      <c r="I26" s="8">
        <v>167293</v>
      </c>
      <c r="J26" s="8">
        <v>501879</v>
      </c>
      <c r="K26" s="8">
        <v>0</v>
      </c>
      <c r="L26" s="8">
        <v>167293</v>
      </c>
      <c r="M26" s="8">
        <v>167293</v>
      </c>
      <c r="N26" s="8">
        <v>334586</v>
      </c>
      <c r="O26" s="8">
        <v>167293</v>
      </c>
      <c r="P26" s="8">
        <v>167293</v>
      </c>
      <c r="Q26" s="8">
        <v>167293</v>
      </c>
      <c r="R26" s="8">
        <v>501879</v>
      </c>
      <c r="S26" s="8">
        <v>167293</v>
      </c>
      <c r="T26" s="8">
        <v>491614</v>
      </c>
      <c r="U26" s="8">
        <v>252005</v>
      </c>
      <c r="V26" s="8">
        <v>910912</v>
      </c>
      <c r="W26" s="8">
        <v>2249256</v>
      </c>
      <c r="X26" s="8">
        <v>2493840</v>
      </c>
      <c r="Y26" s="8">
        <v>-244584</v>
      </c>
      <c r="Z26" s="2">
        <v>-9.81</v>
      </c>
      <c r="AA26" s="6">
        <v>2575000</v>
      </c>
    </row>
    <row r="27" spans="1:27" ht="13.5">
      <c r="A27" s="25" t="s">
        <v>53</v>
      </c>
      <c r="B27" s="24"/>
      <c r="C27" s="6">
        <v>8139060</v>
      </c>
      <c r="D27" s="6">
        <v>0</v>
      </c>
      <c r="E27" s="7">
        <v>3194000</v>
      </c>
      <c r="F27" s="8">
        <v>3194000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-74798</v>
      </c>
      <c r="V27" s="8">
        <v>-74798</v>
      </c>
      <c r="W27" s="8">
        <v>-74798</v>
      </c>
      <c r="X27" s="8">
        <v>3165290</v>
      </c>
      <c r="Y27" s="8">
        <v>-3240088</v>
      </c>
      <c r="Z27" s="2">
        <v>-102.36</v>
      </c>
      <c r="AA27" s="6">
        <v>3194000</v>
      </c>
    </row>
    <row r="28" spans="1:27" ht="13.5">
      <c r="A28" s="25" t="s">
        <v>54</v>
      </c>
      <c r="B28" s="24"/>
      <c r="C28" s="6">
        <v>16953732</v>
      </c>
      <c r="D28" s="6">
        <v>0</v>
      </c>
      <c r="E28" s="7">
        <v>11105000</v>
      </c>
      <c r="F28" s="8">
        <v>11105000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10587910</v>
      </c>
      <c r="Y28" s="8">
        <v>-10587910</v>
      </c>
      <c r="Z28" s="2">
        <v>-100</v>
      </c>
      <c r="AA28" s="6">
        <v>11105000</v>
      </c>
    </row>
    <row r="29" spans="1:27" ht="13.5">
      <c r="A29" s="25" t="s">
        <v>55</v>
      </c>
      <c r="B29" s="24"/>
      <c r="C29" s="6">
        <v>669785</v>
      </c>
      <c r="D29" s="6">
        <v>0</v>
      </c>
      <c r="E29" s="7">
        <v>793000</v>
      </c>
      <c r="F29" s="8">
        <v>793000</v>
      </c>
      <c r="G29" s="8">
        <v>1358</v>
      </c>
      <c r="H29" s="8">
        <v>286</v>
      </c>
      <c r="I29" s="8">
        <v>6205</v>
      </c>
      <c r="J29" s="8">
        <v>7849</v>
      </c>
      <c r="K29" s="8">
        <v>0</v>
      </c>
      <c r="L29" s="8">
        <v>2145</v>
      </c>
      <c r="M29" s="8">
        <v>5742</v>
      </c>
      <c r="N29" s="8">
        <v>7887</v>
      </c>
      <c r="O29" s="8">
        <v>2145</v>
      </c>
      <c r="P29" s="8">
        <v>6468</v>
      </c>
      <c r="Q29" s="8">
        <v>2277</v>
      </c>
      <c r="R29" s="8">
        <v>10890</v>
      </c>
      <c r="S29" s="8">
        <v>27</v>
      </c>
      <c r="T29" s="8">
        <v>602</v>
      </c>
      <c r="U29" s="8">
        <v>56442</v>
      </c>
      <c r="V29" s="8">
        <v>57071</v>
      </c>
      <c r="W29" s="8">
        <v>83697</v>
      </c>
      <c r="X29" s="8">
        <v>1376436</v>
      </c>
      <c r="Y29" s="8">
        <v>-1292739</v>
      </c>
      <c r="Z29" s="2">
        <v>-93.92</v>
      </c>
      <c r="AA29" s="6">
        <v>793000</v>
      </c>
    </row>
    <row r="30" spans="1:27" ht="13.5">
      <c r="A30" s="25" t="s">
        <v>56</v>
      </c>
      <c r="B30" s="24"/>
      <c r="C30" s="6">
        <v>13457492</v>
      </c>
      <c r="D30" s="6">
        <v>0</v>
      </c>
      <c r="E30" s="7">
        <v>14189000</v>
      </c>
      <c r="F30" s="8">
        <v>14189000</v>
      </c>
      <c r="G30" s="8">
        <v>1514859</v>
      </c>
      <c r="H30" s="8">
        <v>1642007</v>
      </c>
      <c r="I30" s="8">
        <v>-802360</v>
      </c>
      <c r="J30" s="8">
        <v>2354506</v>
      </c>
      <c r="K30" s="8">
        <v>0</v>
      </c>
      <c r="L30" s="8">
        <v>175439</v>
      </c>
      <c r="M30" s="8">
        <v>984364</v>
      </c>
      <c r="N30" s="8">
        <v>1159803</v>
      </c>
      <c r="O30" s="8">
        <v>175439</v>
      </c>
      <c r="P30" s="8">
        <v>5379106</v>
      </c>
      <c r="Q30" s="8">
        <v>1177902</v>
      </c>
      <c r="R30" s="8">
        <v>6732447</v>
      </c>
      <c r="S30" s="8">
        <v>90074</v>
      </c>
      <c r="T30" s="8">
        <v>1056567</v>
      </c>
      <c r="U30" s="8">
        <v>2085861</v>
      </c>
      <c r="V30" s="8">
        <v>3232502</v>
      </c>
      <c r="W30" s="8">
        <v>13479258</v>
      </c>
      <c r="X30" s="8">
        <v>17683952</v>
      </c>
      <c r="Y30" s="8">
        <v>-4204694</v>
      </c>
      <c r="Z30" s="2">
        <v>-23.78</v>
      </c>
      <c r="AA30" s="6">
        <v>14189000</v>
      </c>
    </row>
    <row r="31" spans="1:27" ht="13.5">
      <c r="A31" s="25" t="s">
        <v>57</v>
      </c>
      <c r="B31" s="24"/>
      <c r="C31" s="6">
        <v>4364864</v>
      </c>
      <c r="D31" s="6">
        <v>0</v>
      </c>
      <c r="E31" s="7">
        <v>0</v>
      </c>
      <c r="F31" s="8">
        <v>0</v>
      </c>
      <c r="G31" s="8">
        <v>84355</v>
      </c>
      <c r="H31" s="8">
        <v>93770</v>
      </c>
      <c r="I31" s="8">
        <v>231423</v>
      </c>
      <c r="J31" s="8">
        <v>409548</v>
      </c>
      <c r="K31" s="8">
        <v>0</v>
      </c>
      <c r="L31" s="8">
        <v>307794</v>
      </c>
      <c r="M31" s="8">
        <v>88598</v>
      </c>
      <c r="N31" s="8">
        <v>396392</v>
      </c>
      <c r="O31" s="8">
        <v>307794</v>
      </c>
      <c r="P31" s="8">
        <v>279513</v>
      </c>
      <c r="Q31" s="8">
        <v>291559</v>
      </c>
      <c r="R31" s="8">
        <v>878866</v>
      </c>
      <c r="S31" s="8">
        <v>145674</v>
      </c>
      <c r="T31" s="8">
        <v>107703</v>
      </c>
      <c r="U31" s="8">
        <v>162941</v>
      </c>
      <c r="V31" s="8">
        <v>416318</v>
      </c>
      <c r="W31" s="8">
        <v>2101124</v>
      </c>
      <c r="X31" s="8"/>
      <c r="Y31" s="8">
        <v>2101124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5861742</v>
      </c>
      <c r="D32" s="6">
        <v>0</v>
      </c>
      <c r="E32" s="7">
        <v>2075000</v>
      </c>
      <c r="F32" s="8">
        <v>2075000</v>
      </c>
      <c r="G32" s="8">
        <v>120266</v>
      </c>
      <c r="H32" s="8">
        <v>120349</v>
      </c>
      <c r="I32" s="8">
        <v>794668</v>
      </c>
      <c r="J32" s="8">
        <v>1035283</v>
      </c>
      <c r="K32" s="8">
        <v>0</v>
      </c>
      <c r="L32" s="8">
        <v>212426</v>
      </c>
      <c r="M32" s="8">
        <v>343825</v>
      </c>
      <c r="N32" s="8">
        <v>556251</v>
      </c>
      <c r="O32" s="8">
        <v>212426</v>
      </c>
      <c r="P32" s="8">
        <v>136368</v>
      </c>
      <c r="Q32" s="8">
        <v>131658</v>
      </c>
      <c r="R32" s="8">
        <v>480452</v>
      </c>
      <c r="S32" s="8">
        <v>217598</v>
      </c>
      <c r="T32" s="8">
        <v>181059</v>
      </c>
      <c r="U32" s="8">
        <v>165936</v>
      </c>
      <c r="V32" s="8">
        <v>564593</v>
      </c>
      <c r="W32" s="8">
        <v>2636579</v>
      </c>
      <c r="X32" s="8">
        <v>699996</v>
      </c>
      <c r="Y32" s="8">
        <v>1936583</v>
      </c>
      <c r="Z32" s="2">
        <v>276.66</v>
      </c>
      <c r="AA32" s="6">
        <v>2075000</v>
      </c>
    </row>
    <row r="33" spans="1:27" ht="13.5">
      <c r="A33" s="25" t="s">
        <v>59</v>
      </c>
      <c r="B33" s="24"/>
      <c r="C33" s="6">
        <v>70605</v>
      </c>
      <c r="D33" s="6">
        <v>0</v>
      </c>
      <c r="E33" s="7">
        <v>0</v>
      </c>
      <c r="F33" s="8">
        <v>0</v>
      </c>
      <c r="G33" s="8">
        <v>1677472</v>
      </c>
      <c r="H33" s="8">
        <v>731027</v>
      </c>
      <c r="I33" s="8">
        <v>760093</v>
      </c>
      <c r="J33" s="8">
        <v>3168592</v>
      </c>
      <c r="K33" s="8">
        <v>0</v>
      </c>
      <c r="L33" s="8">
        <v>755349</v>
      </c>
      <c r="M33" s="8">
        <v>911149</v>
      </c>
      <c r="N33" s="8">
        <v>1666498</v>
      </c>
      <c r="O33" s="8">
        <v>755349</v>
      </c>
      <c r="P33" s="8">
        <v>975891</v>
      </c>
      <c r="Q33" s="8">
        <v>1064441</v>
      </c>
      <c r="R33" s="8">
        <v>2795681</v>
      </c>
      <c r="S33" s="8">
        <v>810046</v>
      </c>
      <c r="T33" s="8">
        <v>925242</v>
      </c>
      <c r="U33" s="8">
        <v>972662</v>
      </c>
      <c r="V33" s="8">
        <v>2707950</v>
      </c>
      <c r="W33" s="8">
        <v>10338721</v>
      </c>
      <c r="X33" s="8">
        <v>813000</v>
      </c>
      <c r="Y33" s="8">
        <v>9525721</v>
      </c>
      <c r="Z33" s="2">
        <v>1171.68</v>
      </c>
      <c r="AA33" s="6">
        <v>0</v>
      </c>
    </row>
    <row r="34" spans="1:27" ht="13.5">
      <c r="A34" s="25" t="s">
        <v>60</v>
      </c>
      <c r="B34" s="24"/>
      <c r="C34" s="6">
        <v>8410959</v>
      </c>
      <c r="D34" s="6">
        <v>0</v>
      </c>
      <c r="E34" s="7">
        <v>14963000</v>
      </c>
      <c r="F34" s="8">
        <v>14963000</v>
      </c>
      <c r="G34" s="8">
        <v>459188</v>
      </c>
      <c r="H34" s="8">
        <v>421213</v>
      </c>
      <c r="I34" s="8">
        <v>445590</v>
      </c>
      <c r="J34" s="8">
        <v>1325991</v>
      </c>
      <c r="K34" s="8">
        <v>0</v>
      </c>
      <c r="L34" s="8">
        <v>521429</v>
      </c>
      <c r="M34" s="8">
        <v>1201520</v>
      </c>
      <c r="N34" s="8">
        <v>1722949</v>
      </c>
      <c r="O34" s="8">
        <v>521429</v>
      </c>
      <c r="P34" s="8">
        <v>577304</v>
      </c>
      <c r="Q34" s="8">
        <v>1094399</v>
      </c>
      <c r="R34" s="8">
        <v>2193132</v>
      </c>
      <c r="S34" s="8">
        <v>724818</v>
      </c>
      <c r="T34" s="8">
        <v>610916</v>
      </c>
      <c r="U34" s="8">
        <v>493459</v>
      </c>
      <c r="V34" s="8">
        <v>1829193</v>
      </c>
      <c r="W34" s="8">
        <v>7071265</v>
      </c>
      <c r="X34" s="8">
        <v>25552952</v>
      </c>
      <c r="Y34" s="8">
        <v>-18481687</v>
      </c>
      <c r="Z34" s="2">
        <v>-72.33</v>
      </c>
      <c r="AA34" s="6">
        <v>14963000</v>
      </c>
    </row>
    <row r="35" spans="1:27" ht="13.5">
      <c r="A35" s="23" t="s">
        <v>61</v>
      </c>
      <c r="B35" s="29"/>
      <c r="C35" s="6">
        <v>7571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8571</v>
      </c>
      <c r="V35" s="8">
        <v>8571</v>
      </c>
      <c r="W35" s="8">
        <v>8571</v>
      </c>
      <c r="X35" s="8"/>
      <c r="Y35" s="8">
        <v>8571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90455683</v>
      </c>
      <c r="D36" s="33">
        <f>SUM(D25:D35)</f>
        <v>0</v>
      </c>
      <c r="E36" s="34">
        <f t="shared" si="1"/>
        <v>88086000</v>
      </c>
      <c r="F36" s="35">
        <f t="shared" si="1"/>
        <v>88086000</v>
      </c>
      <c r="G36" s="35">
        <f t="shared" si="1"/>
        <v>6756748</v>
      </c>
      <c r="H36" s="35">
        <f t="shared" si="1"/>
        <v>5757821</v>
      </c>
      <c r="I36" s="35">
        <f t="shared" si="1"/>
        <v>4062451</v>
      </c>
      <c r="J36" s="35">
        <f t="shared" si="1"/>
        <v>16577020</v>
      </c>
      <c r="K36" s="35">
        <f t="shared" si="1"/>
        <v>0</v>
      </c>
      <c r="L36" s="35">
        <f t="shared" si="1"/>
        <v>4656329</v>
      </c>
      <c r="M36" s="35">
        <f t="shared" si="1"/>
        <v>6364672</v>
      </c>
      <c r="N36" s="35">
        <f t="shared" si="1"/>
        <v>11021001</v>
      </c>
      <c r="O36" s="35">
        <f t="shared" si="1"/>
        <v>4656329</v>
      </c>
      <c r="P36" s="35">
        <f t="shared" si="1"/>
        <v>9992915</v>
      </c>
      <c r="Q36" s="35">
        <f t="shared" si="1"/>
        <v>6472167</v>
      </c>
      <c r="R36" s="35">
        <f t="shared" si="1"/>
        <v>21121411</v>
      </c>
      <c r="S36" s="35">
        <f t="shared" si="1"/>
        <v>4587922</v>
      </c>
      <c r="T36" s="35">
        <f t="shared" si="1"/>
        <v>5822013</v>
      </c>
      <c r="U36" s="35">
        <f t="shared" si="1"/>
        <v>6456776</v>
      </c>
      <c r="V36" s="35">
        <f t="shared" si="1"/>
        <v>16866711</v>
      </c>
      <c r="W36" s="35">
        <f t="shared" si="1"/>
        <v>65586143</v>
      </c>
      <c r="X36" s="35">
        <f t="shared" si="1"/>
        <v>96306514</v>
      </c>
      <c r="Y36" s="35">
        <f t="shared" si="1"/>
        <v>-30720371</v>
      </c>
      <c r="Z36" s="36">
        <f>+IF(X36&lt;&gt;0,+(Y36/X36)*100,0)</f>
        <v>-31.89853907493734</v>
      </c>
      <c r="AA36" s="33">
        <f>SUM(AA25:AA35)</f>
        <v>88086000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-33286216</v>
      </c>
      <c r="D38" s="46">
        <f>+D22-D36</f>
        <v>0</v>
      </c>
      <c r="E38" s="47">
        <f t="shared" si="2"/>
        <v>-14097000</v>
      </c>
      <c r="F38" s="48">
        <f t="shared" si="2"/>
        <v>-14097000</v>
      </c>
      <c r="G38" s="48">
        <f t="shared" si="2"/>
        <v>7235686</v>
      </c>
      <c r="H38" s="48">
        <f t="shared" si="2"/>
        <v>6537773</v>
      </c>
      <c r="I38" s="48">
        <f t="shared" si="2"/>
        <v>-862077</v>
      </c>
      <c r="J38" s="48">
        <f t="shared" si="2"/>
        <v>12911382</v>
      </c>
      <c r="K38" s="48">
        <f t="shared" si="2"/>
        <v>0</v>
      </c>
      <c r="L38" s="48">
        <f t="shared" si="2"/>
        <v>5782958</v>
      </c>
      <c r="M38" s="48">
        <f t="shared" si="2"/>
        <v>-3214078</v>
      </c>
      <c r="N38" s="48">
        <f t="shared" si="2"/>
        <v>2568880</v>
      </c>
      <c r="O38" s="48">
        <f t="shared" si="2"/>
        <v>5782958</v>
      </c>
      <c r="P38" s="48">
        <f t="shared" si="2"/>
        <v>-6604083</v>
      </c>
      <c r="Q38" s="48">
        <f t="shared" si="2"/>
        <v>-2811599</v>
      </c>
      <c r="R38" s="48">
        <f t="shared" si="2"/>
        <v>-3632724</v>
      </c>
      <c r="S38" s="48">
        <f t="shared" si="2"/>
        <v>-1424969</v>
      </c>
      <c r="T38" s="48">
        <f t="shared" si="2"/>
        <v>3228091</v>
      </c>
      <c r="U38" s="48">
        <f t="shared" si="2"/>
        <v>-2909643</v>
      </c>
      <c r="V38" s="48">
        <f t="shared" si="2"/>
        <v>-1106521</v>
      </c>
      <c r="W38" s="48">
        <f t="shared" si="2"/>
        <v>10741017</v>
      </c>
      <c r="X38" s="48">
        <f>IF(F22=F36,0,X22-X36)</f>
        <v>-27645809</v>
      </c>
      <c r="Y38" s="48">
        <f t="shared" si="2"/>
        <v>38386826</v>
      </c>
      <c r="Z38" s="49">
        <f>+IF(X38&lt;&gt;0,+(Y38/X38)*100,0)</f>
        <v>-138.8522433906709</v>
      </c>
      <c r="AA38" s="46">
        <f>+AA22-AA36</f>
        <v>-14097000</v>
      </c>
    </row>
    <row r="39" spans="1:27" ht="13.5">
      <c r="A39" s="23" t="s">
        <v>64</v>
      </c>
      <c r="B39" s="29"/>
      <c r="C39" s="6">
        <v>25961490</v>
      </c>
      <c r="D39" s="6">
        <v>0</v>
      </c>
      <c r="E39" s="7">
        <v>17283000</v>
      </c>
      <c r="F39" s="8">
        <v>17283000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23034996</v>
      </c>
      <c r="Y39" s="8">
        <v>-23034996</v>
      </c>
      <c r="Z39" s="2">
        <v>-100</v>
      </c>
      <c r="AA39" s="6">
        <v>17283000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-7324726</v>
      </c>
      <c r="D42" s="55">
        <f>SUM(D38:D41)</f>
        <v>0</v>
      </c>
      <c r="E42" s="56">
        <f t="shared" si="3"/>
        <v>3186000</v>
      </c>
      <c r="F42" s="57">
        <f t="shared" si="3"/>
        <v>3186000</v>
      </c>
      <c r="G42" s="57">
        <f t="shared" si="3"/>
        <v>7235686</v>
      </c>
      <c r="H42" s="57">
        <f t="shared" si="3"/>
        <v>6537773</v>
      </c>
      <c r="I42" s="57">
        <f t="shared" si="3"/>
        <v>-862077</v>
      </c>
      <c r="J42" s="57">
        <f t="shared" si="3"/>
        <v>12911382</v>
      </c>
      <c r="K42" s="57">
        <f t="shared" si="3"/>
        <v>0</v>
      </c>
      <c r="L42" s="57">
        <f t="shared" si="3"/>
        <v>5782958</v>
      </c>
      <c r="M42" s="57">
        <f t="shared" si="3"/>
        <v>-3214078</v>
      </c>
      <c r="N42" s="57">
        <f t="shared" si="3"/>
        <v>2568880</v>
      </c>
      <c r="O42" s="57">
        <f t="shared" si="3"/>
        <v>5782958</v>
      </c>
      <c r="P42" s="57">
        <f t="shared" si="3"/>
        <v>-6604083</v>
      </c>
      <c r="Q42" s="57">
        <f t="shared" si="3"/>
        <v>-2811599</v>
      </c>
      <c r="R42" s="57">
        <f t="shared" si="3"/>
        <v>-3632724</v>
      </c>
      <c r="S42" s="57">
        <f t="shared" si="3"/>
        <v>-1424969</v>
      </c>
      <c r="T42" s="57">
        <f t="shared" si="3"/>
        <v>3228091</v>
      </c>
      <c r="U42" s="57">
        <f t="shared" si="3"/>
        <v>-2909643</v>
      </c>
      <c r="V42" s="57">
        <f t="shared" si="3"/>
        <v>-1106521</v>
      </c>
      <c r="W42" s="57">
        <f t="shared" si="3"/>
        <v>10741017</v>
      </c>
      <c r="X42" s="57">
        <f t="shared" si="3"/>
        <v>-4610813</v>
      </c>
      <c r="Y42" s="57">
        <f t="shared" si="3"/>
        <v>15351830</v>
      </c>
      <c r="Z42" s="58">
        <f>+IF(X42&lt;&gt;0,+(Y42/X42)*100,0)</f>
        <v>-332.9527786097593</v>
      </c>
      <c r="AA42" s="55">
        <f>SUM(AA38:AA41)</f>
        <v>3186000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-7324726</v>
      </c>
      <c r="D44" s="63">
        <f>+D42-D43</f>
        <v>0</v>
      </c>
      <c r="E44" s="64">
        <f t="shared" si="4"/>
        <v>3186000</v>
      </c>
      <c r="F44" s="65">
        <f t="shared" si="4"/>
        <v>3186000</v>
      </c>
      <c r="G44" s="65">
        <f t="shared" si="4"/>
        <v>7235686</v>
      </c>
      <c r="H44" s="65">
        <f t="shared" si="4"/>
        <v>6537773</v>
      </c>
      <c r="I44" s="65">
        <f t="shared" si="4"/>
        <v>-862077</v>
      </c>
      <c r="J44" s="65">
        <f t="shared" si="4"/>
        <v>12911382</v>
      </c>
      <c r="K44" s="65">
        <f t="shared" si="4"/>
        <v>0</v>
      </c>
      <c r="L44" s="65">
        <f t="shared" si="4"/>
        <v>5782958</v>
      </c>
      <c r="M44" s="65">
        <f t="shared" si="4"/>
        <v>-3214078</v>
      </c>
      <c r="N44" s="65">
        <f t="shared" si="4"/>
        <v>2568880</v>
      </c>
      <c r="O44" s="65">
        <f t="shared" si="4"/>
        <v>5782958</v>
      </c>
      <c r="P44" s="65">
        <f t="shared" si="4"/>
        <v>-6604083</v>
      </c>
      <c r="Q44" s="65">
        <f t="shared" si="4"/>
        <v>-2811599</v>
      </c>
      <c r="R44" s="65">
        <f t="shared" si="4"/>
        <v>-3632724</v>
      </c>
      <c r="S44" s="65">
        <f t="shared" si="4"/>
        <v>-1424969</v>
      </c>
      <c r="T44" s="65">
        <f t="shared" si="4"/>
        <v>3228091</v>
      </c>
      <c r="U44" s="65">
        <f t="shared" si="4"/>
        <v>-2909643</v>
      </c>
      <c r="V44" s="65">
        <f t="shared" si="4"/>
        <v>-1106521</v>
      </c>
      <c r="W44" s="65">
        <f t="shared" si="4"/>
        <v>10741017</v>
      </c>
      <c r="X44" s="65">
        <f t="shared" si="4"/>
        <v>-4610813</v>
      </c>
      <c r="Y44" s="65">
        <f t="shared" si="4"/>
        <v>15351830</v>
      </c>
      <c r="Z44" s="66">
        <f>+IF(X44&lt;&gt;0,+(Y44/X44)*100,0)</f>
        <v>-332.9527786097593</v>
      </c>
      <c r="AA44" s="63">
        <f>+AA42-AA43</f>
        <v>3186000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-7324726</v>
      </c>
      <c r="D46" s="55">
        <f>SUM(D44:D45)</f>
        <v>0</v>
      </c>
      <c r="E46" s="56">
        <f t="shared" si="5"/>
        <v>3186000</v>
      </c>
      <c r="F46" s="57">
        <f t="shared" si="5"/>
        <v>3186000</v>
      </c>
      <c r="G46" s="57">
        <f t="shared" si="5"/>
        <v>7235686</v>
      </c>
      <c r="H46" s="57">
        <f t="shared" si="5"/>
        <v>6537773</v>
      </c>
      <c r="I46" s="57">
        <f t="shared" si="5"/>
        <v>-862077</v>
      </c>
      <c r="J46" s="57">
        <f t="shared" si="5"/>
        <v>12911382</v>
      </c>
      <c r="K46" s="57">
        <f t="shared" si="5"/>
        <v>0</v>
      </c>
      <c r="L46" s="57">
        <f t="shared" si="5"/>
        <v>5782958</v>
      </c>
      <c r="M46" s="57">
        <f t="shared" si="5"/>
        <v>-3214078</v>
      </c>
      <c r="N46" s="57">
        <f t="shared" si="5"/>
        <v>2568880</v>
      </c>
      <c r="O46" s="57">
        <f t="shared" si="5"/>
        <v>5782958</v>
      </c>
      <c r="P46" s="57">
        <f t="shared" si="5"/>
        <v>-6604083</v>
      </c>
      <c r="Q46" s="57">
        <f t="shared" si="5"/>
        <v>-2811599</v>
      </c>
      <c r="R46" s="57">
        <f t="shared" si="5"/>
        <v>-3632724</v>
      </c>
      <c r="S46" s="57">
        <f t="shared" si="5"/>
        <v>-1424969</v>
      </c>
      <c r="T46" s="57">
        <f t="shared" si="5"/>
        <v>3228091</v>
      </c>
      <c r="U46" s="57">
        <f t="shared" si="5"/>
        <v>-2909643</v>
      </c>
      <c r="V46" s="57">
        <f t="shared" si="5"/>
        <v>-1106521</v>
      </c>
      <c r="W46" s="57">
        <f t="shared" si="5"/>
        <v>10741017</v>
      </c>
      <c r="X46" s="57">
        <f t="shared" si="5"/>
        <v>-4610813</v>
      </c>
      <c r="Y46" s="57">
        <f t="shared" si="5"/>
        <v>15351830</v>
      </c>
      <c r="Z46" s="58">
        <f>+IF(X46&lt;&gt;0,+(Y46/X46)*100,0)</f>
        <v>-332.9527786097593</v>
      </c>
      <c r="AA46" s="55">
        <f>SUM(AA44:AA45)</f>
        <v>3186000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-7324726</v>
      </c>
      <c r="D48" s="71">
        <f>SUM(D46:D47)</f>
        <v>0</v>
      </c>
      <c r="E48" s="72">
        <f t="shared" si="6"/>
        <v>3186000</v>
      </c>
      <c r="F48" s="73">
        <f t="shared" si="6"/>
        <v>3186000</v>
      </c>
      <c r="G48" s="73">
        <f t="shared" si="6"/>
        <v>7235686</v>
      </c>
      <c r="H48" s="74">
        <f t="shared" si="6"/>
        <v>6537773</v>
      </c>
      <c r="I48" s="74">
        <f t="shared" si="6"/>
        <v>-862077</v>
      </c>
      <c r="J48" s="74">
        <f t="shared" si="6"/>
        <v>12911382</v>
      </c>
      <c r="K48" s="74">
        <f t="shared" si="6"/>
        <v>0</v>
      </c>
      <c r="L48" s="74">
        <f t="shared" si="6"/>
        <v>5782958</v>
      </c>
      <c r="M48" s="73">
        <f t="shared" si="6"/>
        <v>-3214078</v>
      </c>
      <c r="N48" s="73">
        <f t="shared" si="6"/>
        <v>2568880</v>
      </c>
      <c r="O48" s="74">
        <f t="shared" si="6"/>
        <v>5782958</v>
      </c>
      <c r="P48" s="74">
        <f t="shared" si="6"/>
        <v>-6604083</v>
      </c>
      <c r="Q48" s="74">
        <f t="shared" si="6"/>
        <v>-2811599</v>
      </c>
      <c r="R48" s="74">
        <f t="shared" si="6"/>
        <v>-3632724</v>
      </c>
      <c r="S48" s="74">
        <f t="shared" si="6"/>
        <v>-1424969</v>
      </c>
      <c r="T48" s="73">
        <f t="shared" si="6"/>
        <v>3228091</v>
      </c>
      <c r="U48" s="73">
        <f t="shared" si="6"/>
        <v>-2909643</v>
      </c>
      <c r="V48" s="74">
        <f t="shared" si="6"/>
        <v>-1106521</v>
      </c>
      <c r="W48" s="74">
        <f t="shared" si="6"/>
        <v>10741017</v>
      </c>
      <c r="X48" s="74">
        <f t="shared" si="6"/>
        <v>-4610813</v>
      </c>
      <c r="Y48" s="74">
        <f t="shared" si="6"/>
        <v>15351830</v>
      </c>
      <c r="Z48" s="75">
        <f>+IF(X48&lt;&gt;0,+(Y48/X48)*100,0)</f>
        <v>-332.9527786097593</v>
      </c>
      <c r="AA48" s="76">
        <f>SUM(AA46:AA47)</f>
        <v>3186000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368225172</v>
      </c>
      <c r="D5" s="6">
        <v>0</v>
      </c>
      <c r="E5" s="7">
        <v>397945837</v>
      </c>
      <c r="F5" s="8">
        <v>397945837</v>
      </c>
      <c r="G5" s="8">
        <v>178772734</v>
      </c>
      <c r="H5" s="8">
        <v>19738775</v>
      </c>
      <c r="I5" s="8">
        <v>19632741</v>
      </c>
      <c r="J5" s="8">
        <v>218144250</v>
      </c>
      <c r="K5" s="8">
        <v>20381624</v>
      </c>
      <c r="L5" s="8">
        <v>7916856</v>
      </c>
      <c r="M5" s="8">
        <v>32115466</v>
      </c>
      <c r="N5" s="8">
        <v>60413946</v>
      </c>
      <c r="O5" s="8">
        <v>20052296</v>
      </c>
      <c r="P5" s="8">
        <v>20058071</v>
      </c>
      <c r="Q5" s="8">
        <v>20062986</v>
      </c>
      <c r="R5" s="8">
        <v>60173353</v>
      </c>
      <c r="S5" s="8">
        <v>20066034</v>
      </c>
      <c r="T5" s="8">
        <v>20050588</v>
      </c>
      <c r="U5" s="8">
        <v>20072419</v>
      </c>
      <c r="V5" s="8">
        <v>60189041</v>
      </c>
      <c r="W5" s="8">
        <v>398920590</v>
      </c>
      <c r="X5" s="8">
        <v>397946459</v>
      </c>
      <c r="Y5" s="8">
        <v>974131</v>
      </c>
      <c r="Z5" s="2">
        <v>0.24</v>
      </c>
      <c r="AA5" s="6">
        <v>397945837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528884697</v>
      </c>
      <c r="D7" s="6">
        <v>0</v>
      </c>
      <c r="E7" s="7">
        <v>608853019</v>
      </c>
      <c r="F7" s="8">
        <v>568853019</v>
      </c>
      <c r="G7" s="8">
        <v>46936879</v>
      </c>
      <c r="H7" s="8">
        <v>50823708</v>
      </c>
      <c r="I7" s="8">
        <v>39993707</v>
      </c>
      <c r="J7" s="8">
        <v>137754294</v>
      </c>
      <c r="K7" s="8">
        <v>54979426</v>
      </c>
      <c r="L7" s="8">
        <v>30576139</v>
      </c>
      <c r="M7" s="8">
        <v>42263659</v>
      </c>
      <c r="N7" s="8">
        <v>127819224</v>
      </c>
      <c r="O7" s="8">
        <v>58189071</v>
      </c>
      <c r="P7" s="8">
        <v>34705540</v>
      </c>
      <c r="Q7" s="8">
        <v>43691480</v>
      </c>
      <c r="R7" s="8">
        <v>136586091</v>
      </c>
      <c r="S7" s="8">
        <v>57234685</v>
      </c>
      <c r="T7" s="8">
        <v>41416548</v>
      </c>
      <c r="U7" s="8">
        <v>44405762</v>
      </c>
      <c r="V7" s="8">
        <v>143056995</v>
      </c>
      <c r="W7" s="8">
        <v>545216604</v>
      </c>
      <c r="X7" s="8">
        <v>608853119</v>
      </c>
      <c r="Y7" s="8">
        <v>-63636515</v>
      </c>
      <c r="Z7" s="2">
        <v>-10.45</v>
      </c>
      <c r="AA7" s="6">
        <v>568853019</v>
      </c>
    </row>
    <row r="8" spans="1:27" ht="13.5">
      <c r="A8" s="25" t="s">
        <v>35</v>
      </c>
      <c r="B8" s="24"/>
      <c r="C8" s="6">
        <v>197867362</v>
      </c>
      <c r="D8" s="6">
        <v>0</v>
      </c>
      <c r="E8" s="7">
        <v>239314763</v>
      </c>
      <c r="F8" s="8">
        <v>224314763</v>
      </c>
      <c r="G8" s="8">
        <v>14086267</v>
      </c>
      <c r="H8" s="8">
        <v>16055133</v>
      </c>
      <c r="I8" s="8">
        <v>15921831</v>
      </c>
      <c r="J8" s="8">
        <v>46063231</v>
      </c>
      <c r="K8" s="8">
        <v>19234129</v>
      </c>
      <c r="L8" s="8">
        <v>23070387</v>
      </c>
      <c r="M8" s="8">
        <v>14697918</v>
      </c>
      <c r="N8" s="8">
        <v>57002434</v>
      </c>
      <c r="O8" s="8">
        <v>23320908</v>
      </c>
      <c r="P8" s="8">
        <v>22473944</v>
      </c>
      <c r="Q8" s="8">
        <v>21106472</v>
      </c>
      <c r="R8" s="8">
        <v>66901324</v>
      </c>
      <c r="S8" s="8">
        <v>19774071</v>
      </c>
      <c r="T8" s="8">
        <v>12104156</v>
      </c>
      <c r="U8" s="8">
        <v>16269518</v>
      </c>
      <c r="V8" s="8">
        <v>48147745</v>
      </c>
      <c r="W8" s="8">
        <v>218114734</v>
      </c>
      <c r="X8" s="8">
        <v>239315043</v>
      </c>
      <c r="Y8" s="8">
        <v>-21200309</v>
      </c>
      <c r="Z8" s="2">
        <v>-8.86</v>
      </c>
      <c r="AA8" s="6">
        <v>224314763</v>
      </c>
    </row>
    <row r="9" spans="1:27" ht="13.5">
      <c r="A9" s="25" t="s">
        <v>36</v>
      </c>
      <c r="B9" s="24"/>
      <c r="C9" s="6">
        <v>63600733</v>
      </c>
      <c r="D9" s="6">
        <v>0</v>
      </c>
      <c r="E9" s="7">
        <v>67186734</v>
      </c>
      <c r="F9" s="8">
        <v>67886734</v>
      </c>
      <c r="G9" s="8">
        <v>5630273</v>
      </c>
      <c r="H9" s="8">
        <v>6296215</v>
      </c>
      <c r="I9" s="8">
        <v>5616257</v>
      </c>
      <c r="J9" s="8">
        <v>17542745</v>
      </c>
      <c r="K9" s="8">
        <v>5611352</v>
      </c>
      <c r="L9" s="8">
        <v>5594002</v>
      </c>
      <c r="M9" s="8">
        <v>5651703</v>
      </c>
      <c r="N9" s="8">
        <v>16857057</v>
      </c>
      <c r="O9" s="8">
        <v>5595918</v>
      </c>
      <c r="P9" s="8">
        <v>5626865</v>
      </c>
      <c r="Q9" s="8">
        <v>5617575</v>
      </c>
      <c r="R9" s="8">
        <v>16840358</v>
      </c>
      <c r="S9" s="8">
        <v>5626872</v>
      </c>
      <c r="T9" s="8">
        <v>5467126</v>
      </c>
      <c r="U9" s="8">
        <v>5622121</v>
      </c>
      <c r="V9" s="8">
        <v>16716119</v>
      </c>
      <c r="W9" s="8">
        <v>67956279</v>
      </c>
      <c r="X9" s="8">
        <v>67186712</v>
      </c>
      <c r="Y9" s="8">
        <v>769567</v>
      </c>
      <c r="Z9" s="2">
        <v>1.15</v>
      </c>
      <c r="AA9" s="6">
        <v>67886734</v>
      </c>
    </row>
    <row r="10" spans="1:27" ht="13.5">
      <c r="A10" s="25" t="s">
        <v>37</v>
      </c>
      <c r="B10" s="24"/>
      <c r="C10" s="6">
        <v>44695360</v>
      </c>
      <c r="D10" s="6">
        <v>0</v>
      </c>
      <c r="E10" s="7">
        <v>46840676</v>
      </c>
      <c r="F10" s="26">
        <v>46840676</v>
      </c>
      <c r="G10" s="26">
        <v>3955586</v>
      </c>
      <c r="H10" s="26">
        <v>4028742</v>
      </c>
      <c r="I10" s="26">
        <v>3929438</v>
      </c>
      <c r="J10" s="26">
        <v>11913766</v>
      </c>
      <c r="K10" s="26">
        <v>3928629</v>
      </c>
      <c r="L10" s="26">
        <v>3933799</v>
      </c>
      <c r="M10" s="26">
        <v>3960737</v>
      </c>
      <c r="N10" s="26">
        <v>11823165</v>
      </c>
      <c r="O10" s="26">
        <v>3909251</v>
      </c>
      <c r="P10" s="26">
        <v>3957018</v>
      </c>
      <c r="Q10" s="26">
        <v>3929258</v>
      </c>
      <c r="R10" s="26">
        <v>11795527</v>
      </c>
      <c r="S10" s="26">
        <v>3959276</v>
      </c>
      <c r="T10" s="26">
        <v>3911688</v>
      </c>
      <c r="U10" s="26">
        <v>3960629</v>
      </c>
      <c r="V10" s="26">
        <v>11831593</v>
      </c>
      <c r="W10" s="26">
        <v>47364051</v>
      </c>
      <c r="X10" s="26">
        <v>46840532</v>
      </c>
      <c r="Y10" s="26">
        <v>523519</v>
      </c>
      <c r="Z10" s="27">
        <v>1.12</v>
      </c>
      <c r="AA10" s="28">
        <v>46840676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17795472</v>
      </c>
      <c r="D12" s="6">
        <v>0</v>
      </c>
      <c r="E12" s="7">
        <v>17606040</v>
      </c>
      <c r="F12" s="8">
        <v>17606040</v>
      </c>
      <c r="G12" s="8">
        <v>1220478</v>
      </c>
      <c r="H12" s="8">
        <v>1200744</v>
      </c>
      <c r="I12" s="8">
        <v>1317876</v>
      </c>
      <c r="J12" s="8">
        <v>3739098</v>
      </c>
      <c r="K12" s="8">
        <v>1394101</v>
      </c>
      <c r="L12" s="8">
        <v>1277436</v>
      </c>
      <c r="M12" s="8">
        <v>1388170</v>
      </c>
      <c r="N12" s="8">
        <v>4059707</v>
      </c>
      <c r="O12" s="8">
        <v>1894514</v>
      </c>
      <c r="P12" s="8">
        <v>1152290</v>
      </c>
      <c r="Q12" s="8">
        <v>1404358</v>
      </c>
      <c r="R12" s="8">
        <v>4451162</v>
      </c>
      <c r="S12" s="8">
        <v>1430086</v>
      </c>
      <c r="T12" s="8">
        <v>1217440</v>
      </c>
      <c r="U12" s="8">
        <v>1544191</v>
      </c>
      <c r="V12" s="8">
        <v>4191717</v>
      </c>
      <c r="W12" s="8">
        <v>16441684</v>
      </c>
      <c r="X12" s="8">
        <v>17606040</v>
      </c>
      <c r="Y12" s="8">
        <v>-1164356</v>
      </c>
      <c r="Z12" s="2">
        <v>-6.61</v>
      </c>
      <c r="AA12" s="6">
        <v>17606040</v>
      </c>
    </row>
    <row r="13" spans="1:27" ht="13.5">
      <c r="A13" s="23" t="s">
        <v>40</v>
      </c>
      <c r="B13" s="29"/>
      <c r="C13" s="6">
        <v>21412753</v>
      </c>
      <c r="D13" s="6">
        <v>0</v>
      </c>
      <c r="E13" s="7">
        <v>12000000</v>
      </c>
      <c r="F13" s="8">
        <v>16000000</v>
      </c>
      <c r="G13" s="8">
        <v>-4314565</v>
      </c>
      <c r="H13" s="8">
        <v>659522</v>
      </c>
      <c r="I13" s="8">
        <v>1383659</v>
      </c>
      <c r="J13" s="8">
        <v>-2271384</v>
      </c>
      <c r="K13" s="8">
        <v>2313425</v>
      </c>
      <c r="L13" s="8">
        <v>247065</v>
      </c>
      <c r="M13" s="8">
        <v>857096</v>
      </c>
      <c r="N13" s="8">
        <v>3417586</v>
      </c>
      <c r="O13" s="8">
        <v>506935</v>
      </c>
      <c r="P13" s="8">
        <v>1213024</v>
      </c>
      <c r="Q13" s="8">
        <v>1026660</v>
      </c>
      <c r="R13" s="8">
        <v>2746619</v>
      </c>
      <c r="S13" s="8">
        <v>1708719</v>
      </c>
      <c r="T13" s="8">
        <v>263989</v>
      </c>
      <c r="U13" s="8">
        <v>13898948</v>
      </c>
      <c r="V13" s="8">
        <v>15871656</v>
      </c>
      <c r="W13" s="8">
        <v>19764477</v>
      </c>
      <c r="X13" s="8">
        <v>12000000</v>
      </c>
      <c r="Y13" s="8">
        <v>7764477</v>
      </c>
      <c r="Z13" s="2">
        <v>64.7</v>
      </c>
      <c r="AA13" s="6">
        <v>16000000</v>
      </c>
    </row>
    <row r="14" spans="1:27" ht="13.5">
      <c r="A14" s="23" t="s">
        <v>41</v>
      </c>
      <c r="B14" s="29"/>
      <c r="C14" s="6">
        <v>56744324</v>
      </c>
      <c r="D14" s="6">
        <v>0</v>
      </c>
      <c r="E14" s="7">
        <v>45000000</v>
      </c>
      <c r="F14" s="8">
        <v>65000000</v>
      </c>
      <c r="G14" s="8">
        <v>5329228</v>
      </c>
      <c r="H14" s="8">
        <v>5511966</v>
      </c>
      <c r="I14" s="8">
        <v>6850864</v>
      </c>
      <c r="J14" s="8">
        <v>17692058</v>
      </c>
      <c r="K14" s="8">
        <v>6917663</v>
      </c>
      <c r="L14" s="8">
        <v>5326901</v>
      </c>
      <c r="M14" s="8">
        <v>6459005</v>
      </c>
      <c r="N14" s="8">
        <v>18703569</v>
      </c>
      <c r="O14" s="8">
        <v>6709314</v>
      </c>
      <c r="P14" s="8">
        <v>6930325</v>
      </c>
      <c r="Q14" s="8">
        <v>5932622</v>
      </c>
      <c r="R14" s="8">
        <v>19572261</v>
      </c>
      <c r="S14" s="8">
        <v>6648914</v>
      </c>
      <c r="T14" s="8">
        <v>3988581</v>
      </c>
      <c r="U14" s="8">
        <v>6471368</v>
      </c>
      <c r="V14" s="8">
        <v>17108863</v>
      </c>
      <c r="W14" s="8">
        <v>73076751</v>
      </c>
      <c r="X14" s="8">
        <v>45000000</v>
      </c>
      <c r="Y14" s="8">
        <v>28076751</v>
      </c>
      <c r="Z14" s="2">
        <v>62.39</v>
      </c>
      <c r="AA14" s="6">
        <v>65000000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11553669</v>
      </c>
      <c r="D16" s="6">
        <v>0</v>
      </c>
      <c r="E16" s="7">
        <v>7635300</v>
      </c>
      <c r="F16" s="8">
        <v>11635300</v>
      </c>
      <c r="G16" s="8">
        <v>315623</v>
      </c>
      <c r="H16" s="8">
        <v>231327</v>
      </c>
      <c r="I16" s="8">
        <v>232957</v>
      </c>
      <c r="J16" s="8">
        <v>779907</v>
      </c>
      <c r="K16" s="8">
        <v>452646</v>
      </c>
      <c r="L16" s="8">
        <v>594588</v>
      </c>
      <c r="M16" s="8">
        <v>397585</v>
      </c>
      <c r="N16" s="8">
        <v>1444819</v>
      </c>
      <c r="O16" s="8">
        <v>203376</v>
      </c>
      <c r="P16" s="8">
        <v>374484</v>
      </c>
      <c r="Q16" s="8">
        <v>688324</v>
      </c>
      <c r="R16" s="8">
        <v>1266184</v>
      </c>
      <c r="S16" s="8">
        <v>321527</v>
      </c>
      <c r="T16" s="8">
        <v>235525</v>
      </c>
      <c r="U16" s="8">
        <v>597093</v>
      </c>
      <c r="V16" s="8">
        <v>1154145</v>
      </c>
      <c r="W16" s="8">
        <v>4645055</v>
      </c>
      <c r="X16" s="8">
        <v>7635300</v>
      </c>
      <c r="Y16" s="8">
        <v>-2990245</v>
      </c>
      <c r="Z16" s="2">
        <v>-39.16</v>
      </c>
      <c r="AA16" s="6">
        <v>11635300</v>
      </c>
    </row>
    <row r="17" spans="1:27" ht="13.5">
      <c r="A17" s="23" t="s">
        <v>44</v>
      </c>
      <c r="B17" s="29"/>
      <c r="C17" s="6">
        <v>2708265</v>
      </c>
      <c r="D17" s="6">
        <v>0</v>
      </c>
      <c r="E17" s="7">
        <v>2672000</v>
      </c>
      <c r="F17" s="8">
        <v>2672000</v>
      </c>
      <c r="G17" s="8">
        <v>194239</v>
      </c>
      <c r="H17" s="8">
        <v>241464</v>
      </c>
      <c r="I17" s="8">
        <v>239511</v>
      </c>
      <c r="J17" s="8">
        <v>675214</v>
      </c>
      <c r="K17" s="8">
        <v>321607</v>
      </c>
      <c r="L17" s="8">
        <v>151065</v>
      </c>
      <c r="M17" s="8">
        <v>134542</v>
      </c>
      <c r="N17" s="8">
        <v>607214</v>
      </c>
      <c r="O17" s="8">
        <v>574316</v>
      </c>
      <c r="P17" s="8">
        <v>291644</v>
      </c>
      <c r="Q17" s="8">
        <v>509438</v>
      </c>
      <c r="R17" s="8">
        <v>1375398</v>
      </c>
      <c r="S17" s="8">
        <v>87587</v>
      </c>
      <c r="T17" s="8">
        <v>314850</v>
      </c>
      <c r="U17" s="8">
        <v>193940</v>
      </c>
      <c r="V17" s="8">
        <v>596377</v>
      </c>
      <c r="W17" s="8">
        <v>3254203</v>
      </c>
      <c r="X17" s="8">
        <v>2672000</v>
      </c>
      <c r="Y17" s="8">
        <v>582203</v>
      </c>
      <c r="Z17" s="2">
        <v>21.79</v>
      </c>
      <c r="AA17" s="6">
        <v>2672000</v>
      </c>
    </row>
    <row r="18" spans="1:27" ht="13.5">
      <c r="A18" s="25" t="s">
        <v>45</v>
      </c>
      <c r="B18" s="24"/>
      <c r="C18" s="6">
        <v>4339326</v>
      </c>
      <c r="D18" s="6">
        <v>0</v>
      </c>
      <c r="E18" s="7">
        <v>4900000</v>
      </c>
      <c r="F18" s="8">
        <v>4900000</v>
      </c>
      <c r="G18" s="8">
        <v>870058</v>
      </c>
      <c r="H18" s="8">
        <v>518926</v>
      </c>
      <c r="I18" s="8">
        <v>150443</v>
      </c>
      <c r="J18" s="8">
        <v>1539427</v>
      </c>
      <c r="K18" s="8">
        <v>1113232</v>
      </c>
      <c r="L18" s="8">
        <v>-939963</v>
      </c>
      <c r="M18" s="8">
        <v>1143052</v>
      </c>
      <c r="N18" s="8">
        <v>1316321</v>
      </c>
      <c r="O18" s="8">
        <v>642984</v>
      </c>
      <c r="P18" s="8">
        <v>1776316</v>
      </c>
      <c r="Q18" s="8">
        <v>1233987</v>
      </c>
      <c r="R18" s="8">
        <v>3653287</v>
      </c>
      <c r="S18" s="8">
        <v>-1036187</v>
      </c>
      <c r="T18" s="8">
        <v>1524539</v>
      </c>
      <c r="U18" s="8">
        <v>-167065</v>
      </c>
      <c r="V18" s="8">
        <v>321287</v>
      </c>
      <c r="W18" s="8">
        <v>6830322</v>
      </c>
      <c r="X18" s="8">
        <v>4900000</v>
      </c>
      <c r="Y18" s="8">
        <v>1930322</v>
      </c>
      <c r="Z18" s="2">
        <v>39.39</v>
      </c>
      <c r="AA18" s="6">
        <v>4900000</v>
      </c>
    </row>
    <row r="19" spans="1:27" ht="13.5">
      <c r="A19" s="23" t="s">
        <v>46</v>
      </c>
      <c r="B19" s="29"/>
      <c r="C19" s="6">
        <v>166600914</v>
      </c>
      <c r="D19" s="6">
        <v>0</v>
      </c>
      <c r="E19" s="7">
        <v>164709767</v>
      </c>
      <c r="F19" s="8">
        <v>169842130</v>
      </c>
      <c r="G19" s="8">
        <v>53915168</v>
      </c>
      <c r="H19" s="8">
        <v>444167</v>
      </c>
      <c r="I19" s="8">
        <v>312000</v>
      </c>
      <c r="J19" s="8">
        <v>54671335</v>
      </c>
      <c r="K19" s="8">
        <v>312000</v>
      </c>
      <c r="L19" s="8">
        <v>0</v>
      </c>
      <c r="M19" s="8">
        <v>48480000</v>
      </c>
      <c r="N19" s="8">
        <v>48792000</v>
      </c>
      <c r="O19" s="8">
        <v>0</v>
      </c>
      <c r="P19" s="8">
        <v>4563000</v>
      </c>
      <c r="Q19" s="8">
        <v>39390000</v>
      </c>
      <c r="R19" s="8">
        <v>43953000</v>
      </c>
      <c r="S19" s="8">
        <v>0</v>
      </c>
      <c r="T19" s="8">
        <v>0</v>
      </c>
      <c r="U19" s="8">
        <v>0</v>
      </c>
      <c r="V19" s="8">
        <v>0</v>
      </c>
      <c r="W19" s="8">
        <v>147416335</v>
      </c>
      <c r="X19" s="8">
        <v>164709767</v>
      </c>
      <c r="Y19" s="8">
        <v>-17293432</v>
      </c>
      <c r="Z19" s="2">
        <v>-10.5</v>
      </c>
      <c r="AA19" s="6">
        <v>169842130</v>
      </c>
    </row>
    <row r="20" spans="1:27" ht="13.5">
      <c r="A20" s="23" t="s">
        <v>47</v>
      </c>
      <c r="B20" s="29"/>
      <c r="C20" s="6">
        <v>36945398</v>
      </c>
      <c r="D20" s="6">
        <v>0</v>
      </c>
      <c r="E20" s="7">
        <v>33745339</v>
      </c>
      <c r="F20" s="26">
        <v>82399080</v>
      </c>
      <c r="G20" s="26">
        <v>-9714065</v>
      </c>
      <c r="H20" s="26">
        <v>15385599</v>
      </c>
      <c r="I20" s="26">
        <v>5008228</v>
      </c>
      <c r="J20" s="26">
        <v>10679762</v>
      </c>
      <c r="K20" s="26">
        <v>8923956</v>
      </c>
      <c r="L20" s="26">
        <v>6591410</v>
      </c>
      <c r="M20" s="26">
        <v>12824003</v>
      </c>
      <c r="N20" s="26">
        <v>28339369</v>
      </c>
      <c r="O20" s="26">
        <v>8576373</v>
      </c>
      <c r="P20" s="26">
        <v>2823507</v>
      </c>
      <c r="Q20" s="26">
        <v>8164018</v>
      </c>
      <c r="R20" s="26">
        <v>19563898</v>
      </c>
      <c r="S20" s="26">
        <v>2018179</v>
      </c>
      <c r="T20" s="26">
        <v>2472762</v>
      </c>
      <c r="U20" s="26">
        <v>3990397</v>
      </c>
      <c r="V20" s="26">
        <v>8481338</v>
      </c>
      <c r="W20" s="26">
        <v>67064367</v>
      </c>
      <c r="X20" s="26">
        <v>33744881</v>
      </c>
      <c r="Y20" s="26">
        <v>33319486</v>
      </c>
      <c r="Z20" s="27">
        <v>98.74</v>
      </c>
      <c r="AA20" s="28">
        <v>82399080</v>
      </c>
    </row>
    <row r="21" spans="1:27" ht="13.5">
      <c r="A21" s="23" t="s">
        <v>48</v>
      </c>
      <c r="B21" s="29"/>
      <c r="C21" s="6">
        <v>275336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-127</v>
      </c>
      <c r="L21" s="8">
        <v>127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1521648781</v>
      </c>
      <c r="D22" s="33">
        <f>SUM(D5:D21)</f>
        <v>0</v>
      </c>
      <c r="E22" s="34">
        <f t="shared" si="0"/>
        <v>1648409475</v>
      </c>
      <c r="F22" s="35">
        <f t="shared" si="0"/>
        <v>1675895579</v>
      </c>
      <c r="G22" s="35">
        <f t="shared" si="0"/>
        <v>297197903</v>
      </c>
      <c r="H22" s="35">
        <f t="shared" si="0"/>
        <v>121136288</v>
      </c>
      <c r="I22" s="35">
        <f t="shared" si="0"/>
        <v>100589512</v>
      </c>
      <c r="J22" s="35">
        <f t="shared" si="0"/>
        <v>518923703</v>
      </c>
      <c r="K22" s="35">
        <f t="shared" si="0"/>
        <v>125883663</v>
      </c>
      <c r="L22" s="35">
        <f t="shared" si="0"/>
        <v>84339812</v>
      </c>
      <c r="M22" s="35">
        <f t="shared" si="0"/>
        <v>170372936</v>
      </c>
      <c r="N22" s="35">
        <f t="shared" si="0"/>
        <v>380596411</v>
      </c>
      <c r="O22" s="35">
        <f t="shared" si="0"/>
        <v>130175256</v>
      </c>
      <c r="P22" s="35">
        <f t="shared" si="0"/>
        <v>105946028</v>
      </c>
      <c r="Q22" s="35">
        <f t="shared" si="0"/>
        <v>152757178</v>
      </c>
      <c r="R22" s="35">
        <f t="shared" si="0"/>
        <v>388878462</v>
      </c>
      <c r="S22" s="35">
        <f t="shared" si="0"/>
        <v>117839763</v>
      </c>
      <c r="T22" s="35">
        <f t="shared" si="0"/>
        <v>92967792</v>
      </c>
      <c r="U22" s="35">
        <f t="shared" si="0"/>
        <v>116859321</v>
      </c>
      <c r="V22" s="35">
        <f t="shared" si="0"/>
        <v>327666876</v>
      </c>
      <c r="W22" s="35">
        <f t="shared" si="0"/>
        <v>1616065452</v>
      </c>
      <c r="X22" s="35">
        <f t="shared" si="0"/>
        <v>1648409853</v>
      </c>
      <c r="Y22" s="35">
        <f t="shared" si="0"/>
        <v>-32344401</v>
      </c>
      <c r="Z22" s="36">
        <f>+IF(X22&lt;&gt;0,+(Y22/X22)*100,0)</f>
        <v>-1.9621577086023398</v>
      </c>
      <c r="AA22" s="33">
        <f>SUM(AA5:AA21)</f>
        <v>1675895579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474749081</v>
      </c>
      <c r="D25" s="6">
        <v>0</v>
      </c>
      <c r="E25" s="7">
        <v>547623567</v>
      </c>
      <c r="F25" s="8">
        <v>551623567</v>
      </c>
      <c r="G25" s="8">
        <v>39399187</v>
      </c>
      <c r="H25" s="8">
        <v>40580235</v>
      </c>
      <c r="I25" s="8">
        <v>38283774</v>
      </c>
      <c r="J25" s="8">
        <v>118263196</v>
      </c>
      <c r="K25" s="8">
        <v>40015046</v>
      </c>
      <c r="L25" s="8">
        <v>42230645</v>
      </c>
      <c r="M25" s="8">
        <v>49999246</v>
      </c>
      <c r="N25" s="8">
        <v>132244937</v>
      </c>
      <c r="O25" s="8">
        <v>39954637</v>
      </c>
      <c r="P25" s="8">
        <v>42476383</v>
      </c>
      <c r="Q25" s="8">
        <v>40763201</v>
      </c>
      <c r="R25" s="8">
        <v>123194221</v>
      </c>
      <c r="S25" s="8">
        <v>39535243</v>
      </c>
      <c r="T25" s="8">
        <v>41863997</v>
      </c>
      <c r="U25" s="8">
        <v>39530439</v>
      </c>
      <c r="V25" s="8">
        <v>120929679</v>
      </c>
      <c r="W25" s="8">
        <v>494632033</v>
      </c>
      <c r="X25" s="8">
        <v>547623877</v>
      </c>
      <c r="Y25" s="8">
        <v>-52991844</v>
      </c>
      <c r="Z25" s="2">
        <v>-9.68</v>
      </c>
      <c r="AA25" s="6">
        <v>551623567</v>
      </c>
    </row>
    <row r="26" spans="1:27" ht="13.5">
      <c r="A26" s="25" t="s">
        <v>52</v>
      </c>
      <c r="B26" s="24"/>
      <c r="C26" s="6">
        <v>18459181</v>
      </c>
      <c r="D26" s="6">
        <v>0</v>
      </c>
      <c r="E26" s="7">
        <v>19967560</v>
      </c>
      <c r="F26" s="8">
        <v>19967560</v>
      </c>
      <c r="G26" s="8">
        <v>1567966</v>
      </c>
      <c r="H26" s="8">
        <v>1567966</v>
      </c>
      <c r="I26" s="8">
        <v>1567966</v>
      </c>
      <c r="J26" s="8">
        <v>4703898</v>
      </c>
      <c r="K26" s="8">
        <v>1548049</v>
      </c>
      <c r="L26" s="8">
        <v>1582167</v>
      </c>
      <c r="M26" s="8">
        <v>1571147</v>
      </c>
      <c r="N26" s="8">
        <v>4701363</v>
      </c>
      <c r="O26" s="8">
        <v>1571147</v>
      </c>
      <c r="P26" s="8">
        <v>1566693</v>
      </c>
      <c r="Q26" s="8">
        <v>1832693</v>
      </c>
      <c r="R26" s="8">
        <v>4970533</v>
      </c>
      <c r="S26" s="8">
        <v>2158017</v>
      </c>
      <c r="T26" s="8">
        <v>1653627</v>
      </c>
      <c r="U26" s="8">
        <v>1653627</v>
      </c>
      <c r="V26" s="8">
        <v>5465271</v>
      </c>
      <c r="W26" s="8">
        <v>19841065</v>
      </c>
      <c r="X26" s="8">
        <v>19967560</v>
      </c>
      <c r="Y26" s="8">
        <v>-126495</v>
      </c>
      <c r="Z26" s="2">
        <v>-0.63</v>
      </c>
      <c r="AA26" s="6">
        <v>19967560</v>
      </c>
    </row>
    <row r="27" spans="1:27" ht="13.5">
      <c r="A27" s="25" t="s">
        <v>53</v>
      </c>
      <c r="B27" s="24"/>
      <c r="C27" s="6">
        <v>126810256</v>
      </c>
      <c r="D27" s="6">
        <v>0</v>
      </c>
      <c r="E27" s="7">
        <v>145000000</v>
      </c>
      <c r="F27" s="8">
        <v>145000000</v>
      </c>
      <c r="G27" s="8">
        <v>0</v>
      </c>
      <c r="H27" s="8">
        <v>145000000</v>
      </c>
      <c r="I27" s="8">
        <v>0</v>
      </c>
      <c r="J27" s="8">
        <v>145000000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145000000</v>
      </c>
      <c r="X27" s="8">
        <v>145000000</v>
      </c>
      <c r="Y27" s="8">
        <v>0</v>
      </c>
      <c r="Z27" s="2">
        <v>0</v>
      </c>
      <c r="AA27" s="6">
        <v>145000000</v>
      </c>
    </row>
    <row r="28" spans="1:27" ht="13.5">
      <c r="A28" s="25" t="s">
        <v>54</v>
      </c>
      <c r="B28" s="24"/>
      <c r="C28" s="6">
        <v>41988288</v>
      </c>
      <c r="D28" s="6">
        <v>0</v>
      </c>
      <c r="E28" s="7">
        <v>52550000</v>
      </c>
      <c r="F28" s="8">
        <v>52550000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32843</v>
      </c>
      <c r="V28" s="8">
        <v>32843</v>
      </c>
      <c r="W28" s="8">
        <v>32843</v>
      </c>
      <c r="X28" s="8">
        <v>52550001</v>
      </c>
      <c r="Y28" s="8">
        <v>-52517158</v>
      </c>
      <c r="Z28" s="2">
        <v>-99.94</v>
      </c>
      <c r="AA28" s="6">
        <v>52550000</v>
      </c>
    </row>
    <row r="29" spans="1:27" ht="13.5">
      <c r="A29" s="25" t="s">
        <v>55</v>
      </c>
      <c r="B29" s="24"/>
      <c r="C29" s="6">
        <v>28056347</v>
      </c>
      <c r="D29" s="6">
        <v>0</v>
      </c>
      <c r="E29" s="7">
        <v>36559194</v>
      </c>
      <c r="F29" s="8">
        <v>34559194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-106070</v>
      </c>
      <c r="M29" s="8">
        <v>15538711</v>
      </c>
      <c r="N29" s="8">
        <v>15432641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14919312</v>
      </c>
      <c r="V29" s="8">
        <v>14919312</v>
      </c>
      <c r="W29" s="8">
        <v>30351953</v>
      </c>
      <c r="X29" s="8">
        <v>36559194</v>
      </c>
      <c r="Y29" s="8">
        <v>-6207241</v>
      </c>
      <c r="Z29" s="2">
        <v>-16.98</v>
      </c>
      <c r="AA29" s="6">
        <v>34559194</v>
      </c>
    </row>
    <row r="30" spans="1:27" ht="13.5">
      <c r="A30" s="25" t="s">
        <v>56</v>
      </c>
      <c r="B30" s="24"/>
      <c r="C30" s="6">
        <v>381004927</v>
      </c>
      <c r="D30" s="6">
        <v>0</v>
      </c>
      <c r="E30" s="7">
        <v>422000000</v>
      </c>
      <c r="F30" s="8">
        <v>425000000</v>
      </c>
      <c r="G30" s="8">
        <v>101917</v>
      </c>
      <c r="H30" s="8">
        <v>46529109</v>
      </c>
      <c r="I30" s="8">
        <v>41559964</v>
      </c>
      <c r="J30" s="8">
        <v>88190990</v>
      </c>
      <c r="K30" s="8">
        <v>37682465</v>
      </c>
      <c r="L30" s="8">
        <v>32489563</v>
      </c>
      <c r="M30" s="8">
        <v>30751351</v>
      </c>
      <c r="N30" s="8">
        <v>100923379</v>
      </c>
      <c r="O30" s="8">
        <v>30039938</v>
      </c>
      <c r="P30" s="8">
        <v>34652778</v>
      </c>
      <c r="Q30" s="8">
        <v>32078542</v>
      </c>
      <c r="R30" s="8">
        <v>96771258</v>
      </c>
      <c r="S30" s="8">
        <v>30466760</v>
      </c>
      <c r="T30" s="8">
        <v>23347765</v>
      </c>
      <c r="U30" s="8">
        <v>23078212</v>
      </c>
      <c r="V30" s="8">
        <v>76892737</v>
      </c>
      <c r="W30" s="8">
        <v>362778364</v>
      </c>
      <c r="X30" s="8">
        <v>422000000</v>
      </c>
      <c r="Y30" s="8">
        <v>-59221636</v>
      </c>
      <c r="Z30" s="2">
        <v>-14.03</v>
      </c>
      <c r="AA30" s="6">
        <v>425000000</v>
      </c>
    </row>
    <row r="31" spans="1:27" ht="13.5">
      <c r="A31" s="25" t="s">
        <v>57</v>
      </c>
      <c r="B31" s="24"/>
      <c r="C31" s="6">
        <v>64256616</v>
      </c>
      <c r="D31" s="6">
        <v>0</v>
      </c>
      <c r="E31" s="7">
        <v>87135457</v>
      </c>
      <c r="F31" s="8">
        <v>90735457</v>
      </c>
      <c r="G31" s="8">
        <v>3343471</v>
      </c>
      <c r="H31" s="8">
        <v>6962414</v>
      </c>
      <c r="I31" s="8">
        <v>6550157</v>
      </c>
      <c r="J31" s="8">
        <v>16856042</v>
      </c>
      <c r="K31" s="8">
        <v>6794533</v>
      </c>
      <c r="L31" s="8">
        <v>4814882</v>
      </c>
      <c r="M31" s="8">
        <v>9059316</v>
      </c>
      <c r="N31" s="8">
        <v>20668731</v>
      </c>
      <c r="O31" s="8">
        <v>3405338</v>
      </c>
      <c r="P31" s="8">
        <v>7232942</v>
      </c>
      <c r="Q31" s="8">
        <v>8509209</v>
      </c>
      <c r="R31" s="8">
        <v>19147489</v>
      </c>
      <c r="S31" s="8">
        <v>6154833</v>
      </c>
      <c r="T31" s="8">
        <v>9063972</v>
      </c>
      <c r="U31" s="8">
        <v>10756905</v>
      </c>
      <c r="V31" s="8">
        <v>25975710</v>
      </c>
      <c r="W31" s="8">
        <v>82647972</v>
      </c>
      <c r="X31" s="8">
        <v>87135457</v>
      </c>
      <c r="Y31" s="8">
        <v>-4487485</v>
      </c>
      <c r="Z31" s="2">
        <v>-5.15</v>
      </c>
      <c r="AA31" s="6">
        <v>90735457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19564339</v>
      </c>
      <c r="D33" s="6">
        <v>0</v>
      </c>
      <c r="E33" s="7">
        <v>54750000</v>
      </c>
      <c r="F33" s="8">
        <v>55370000</v>
      </c>
      <c r="G33" s="8">
        <v>1300000</v>
      </c>
      <c r="H33" s="8">
        <v>200000</v>
      </c>
      <c r="I33" s="8">
        <v>1450000</v>
      </c>
      <c r="J33" s="8">
        <v>2950000</v>
      </c>
      <c r="K33" s="8">
        <v>0</v>
      </c>
      <c r="L33" s="8">
        <v>16707340</v>
      </c>
      <c r="M33" s="8">
        <v>2376003</v>
      </c>
      <c r="N33" s="8">
        <v>19083343</v>
      </c>
      <c r="O33" s="8">
        <v>3344813</v>
      </c>
      <c r="P33" s="8">
        <v>4853591</v>
      </c>
      <c r="Q33" s="8">
        <v>3192260</v>
      </c>
      <c r="R33" s="8">
        <v>11390664</v>
      </c>
      <c r="S33" s="8">
        <v>3421709</v>
      </c>
      <c r="T33" s="8">
        <v>12128629</v>
      </c>
      <c r="U33" s="8">
        <v>4024203</v>
      </c>
      <c r="V33" s="8">
        <v>19574541</v>
      </c>
      <c r="W33" s="8">
        <v>52998548</v>
      </c>
      <c r="X33" s="8">
        <v>54750000</v>
      </c>
      <c r="Y33" s="8">
        <v>-1751452</v>
      </c>
      <c r="Z33" s="2">
        <v>-3.2</v>
      </c>
      <c r="AA33" s="6">
        <v>55370000</v>
      </c>
    </row>
    <row r="34" spans="1:27" ht="13.5">
      <c r="A34" s="25" t="s">
        <v>60</v>
      </c>
      <c r="B34" s="24"/>
      <c r="C34" s="6">
        <v>248673872</v>
      </c>
      <c r="D34" s="6">
        <v>0</v>
      </c>
      <c r="E34" s="7">
        <v>266997725</v>
      </c>
      <c r="F34" s="8">
        <v>322300602</v>
      </c>
      <c r="G34" s="8">
        <v>16004244</v>
      </c>
      <c r="H34" s="8">
        <v>23876137</v>
      </c>
      <c r="I34" s="8">
        <v>31895732</v>
      </c>
      <c r="J34" s="8">
        <v>71776113</v>
      </c>
      <c r="K34" s="8">
        <v>36111214</v>
      </c>
      <c r="L34" s="8">
        <v>9345279</v>
      </c>
      <c r="M34" s="8">
        <v>34868558</v>
      </c>
      <c r="N34" s="8">
        <v>80325051</v>
      </c>
      <c r="O34" s="8">
        <v>15340474</v>
      </c>
      <c r="P34" s="8">
        <v>20024493</v>
      </c>
      <c r="Q34" s="8">
        <v>23789547</v>
      </c>
      <c r="R34" s="8">
        <v>59154514</v>
      </c>
      <c r="S34" s="8">
        <v>23061428</v>
      </c>
      <c r="T34" s="8">
        <v>23463028</v>
      </c>
      <c r="U34" s="8">
        <v>23343929</v>
      </c>
      <c r="V34" s="8">
        <v>69868385</v>
      </c>
      <c r="W34" s="8">
        <v>281124063</v>
      </c>
      <c r="X34" s="8">
        <v>266997426</v>
      </c>
      <c r="Y34" s="8">
        <v>14126637</v>
      </c>
      <c r="Z34" s="2">
        <v>5.29</v>
      </c>
      <c r="AA34" s="6">
        <v>322300602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1403562907</v>
      </c>
      <c r="D36" s="33">
        <f>SUM(D25:D35)</f>
        <v>0</v>
      </c>
      <c r="E36" s="34">
        <f t="shared" si="1"/>
        <v>1632583503</v>
      </c>
      <c r="F36" s="35">
        <f t="shared" si="1"/>
        <v>1697106380</v>
      </c>
      <c r="G36" s="35">
        <f t="shared" si="1"/>
        <v>61716785</v>
      </c>
      <c r="H36" s="35">
        <f t="shared" si="1"/>
        <v>264715861</v>
      </c>
      <c r="I36" s="35">
        <f t="shared" si="1"/>
        <v>121307593</v>
      </c>
      <c r="J36" s="35">
        <f t="shared" si="1"/>
        <v>447740239</v>
      </c>
      <c r="K36" s="35">
        <f t="shared" si="1"/>
        <v>122151307</v>
      </c>
      <c r="L36" s="35">
        <f t="shared" si="1"/>
        <v>107063806</v>
      </c>
      <c r="M36" s="35">
        <f t="shared" si="1"/>
        <v>144164332</v>
      </c>
      <c r="N36" s="35">
        <f t="shared" si="1"/>
        <v>373379445</v>
      </c>
      <c r="O36" s="35">
        <f t="shared" si="1"/>
        <v>93656347</v>
      </c>
      <c r="P36" s="35">
        <f t="shared" si="1"/>
        <v>110806880</v>
      </c>
      <c r="Q36" s="35">
        <f t="shared" si="1"/>
        <v>110165452</v>
      </c>
      <c r="R36" s="35">
        <f t="shared" si="1"/>
        <v>314628679</v>
      </c>
      <c r="S36" s="35">
        <f t="shared" si="1"/>
        <v>104797990</v>
      </c>
      <c r="T36" s="35">
        <f t="shared" si="1"/>
        <v>111521018</v>
      </c>
      <c r="U36" s="35">
        <f t="shared" si="1"/>
        <v>117339470</v>
      </c>
      <c r="V36" s="35">
        <f t="shared" si="1"/>
        <v>333658478</v>
      </c>
      <c r="W36" s="35">
        <f t="shared" si="1"/>
        <v>1469406841</v>
      </c>
      <c r="X36" s="35">
        <f t="shared" si="1"/>
        <v>1632583515</v>
      </c>
      <c r="Y36" s="35">
        <f t="shared" si="1"/>
        <v>-163176674</v>
      </c>
      <c r="Z36" s="36">
        <f>+IF(X36&lt;&gt;0,+(Y36/X36)*100,0)</f>
        <v>-9.994997040013601</v>
      </c>
      <c r="AA36" s="33">
        <f>SUM(AA25:AA35)</f>
        <v>1697106380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118085874</v>
      </c>
      <c r="D38" s="46">
        <f>+D22-D36</f>
        <v>0</v>
      </c>
      <c r="E38" s="47">
        <f t="shared" si="2"/>
        <v>15825972</v>
      </c>
      <c r="F38" s="48">
        <f t="shared" si="2"/>
        <v>-21210801</v>
      </c>
      <c r="G38" s="48">
        <f t="shared" si="2"/>
        <v>235481118</v>
      </c>
      <c r="H38" s="48">
        <f t="shared" si="2"/>
        <v>-143579573</v>
      </c>
      <c r="I38" s="48">
        <f t="shared" si="2"/>
        <v>-20718081</v>
      </c>
      <c r="J38" s="48">
        <f t="shared" si="2"/>
        <v>71183464</v>
      </c>
      <c r="K38" s="48">
        <f t="shared" si="2"/>
        <v>3732356</v>
      </c>
      <c r="L38" s="48">
        <f t="shared" si="2"/>
        <v>-22723994</v>
      </c>
      <c r="M38" s="48">
        <f t="shared" si="2"/>
        <v>26208604</v>
      </c>
      <c r="N38" s="48">
        <f t="shared" si="2"/>
        <v>7216966</v>
      </c>
      <c r="O38" s="48">
        <f t="shared" si="2"/>
        <v>36518909</v>
      </c>
      <c r="P38" s="48">
        <f t="shared" si="2"/>
        <v>-4860852</v>
      </c>
      <c r="Q38" s="48">
        <f t="shared" si="2"/>
        <v>42591726</v>
      </c>
      <c r="R38" s="48">
        <f t="shared" si="2"/>
        <v>74249783</v>
      </c>
      <c r="S38" s="48">
        <f t="shared" si="2"/>
        <v>13041773</v>
      </c>
      <c r="T38" s="48">
        <f t="shared" si="2"/>
        <v>-18553226</v>
      </c>
      <c r="U38" s="48">
        <f t="shared" si="2"/>
        <v>-480149</v>
      </c>
      <c r="V38" s="48">
        <f t="shared" si="2"/>
        <v>-5991602</v>
      </c>
      <c r="W38" s="48">
        <f t="shared" si="2"/>
        <v>146658611</v>
      </c>
      <c r="X38" s="48">
        <f>IF(F22=F36,0,X22-X36)</f>
        <v>15826338</v>
      </c>
      <c r="Y38" s="48">
        <f t="shared" si="2"/>
        <v>130832273</v>
      </c>
      <c r="Z38" s="49">
        <f>+IF(X38&lt;&gt;0,+(Y38/X38)*100,0)</f>
        <v>826.6743260506631</v>
      </c>
      <c r="AA38" s="46">
        <f>+AA22-AA36</f>
        <v>-21210801</v>
      </c>
    </row>
    <row r="39" spans="1:27" ht="13.5">
      <c r="A39" s="23" t="s">
        <v>64</v>
      </c>
      <c r="B39" s="29"/>
      <c r="C39" s="6">
        <v>140152984</v>
      </c>
      <c r="D39" s="6">
        <v>0</v>
      </c>
      <c r="E39" s="7">
        <v>88927233</v>
      </c>
      <c r="F39" s="8">
        <v>130410521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88927233</v>
      </c>
      <c r="Y39" s="8">
        <v>-88927233</v>
      </c>
      <c r="Z39" s="2">
        <v>-100</v>
      </c>
      <c r="AA39" s="6">
        <v>130410521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720724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258959582</v>
      </c>
      <c r="D42" s="55">
        <f>SUM(D38:D41)</f>
        <v>0</v>
      </c>
      <c r="E42" s="56">
        <f t="shared" si="3"/>
        <v>104753205</v>
      </c>
      <c r="F42" s="57">
        <f t="shared" si="3"/>
        <v>109199720</v>
      </c>
      <c r="G42" s="57">
        <f t="shared" si="3"/>
        <v>235481118</v>
      </c>
      <c r="H42" s="57">
        <f t="shared" si="3"/>
        <v>-143579573</v>
      </c>
      <c r="I42" s="57">
        <f t="shared" si="3"/>
        <v>-20718081</v>
      </c>
      <c r="J42" s="57">
        <f t="shared" si="3"/>
        <v>71183464</v>
      </c>
      <c r="K42" s="57">
        <f t="shared" si="3"/>
        <v>3732356</v>
      </c>
      <c r="L42" s="57">
        <f t="shared" si="3"/>
        <v>-22723994</v>
      </c>
      <c r="M42" s="57">
        <f t="shared" si="3"/>
        <v>26208604</v>
      </c>
      <c r="N42" s="57">
        <f t="shared" si="3"/>
        <v>7216966</v>
      </c>
      <c r="O42" s="57">
        <f t="shared" si="3"/>
        <v>36518909</v>
      </c>
      <c r="P42" s="57">
        <f t="shared" si="3"/>
        <v>-4860852</v>
      </c>
      <c r="Q42" s="57">
        <f t="shared" si="3"/>
        <v>42591726</v>
      </c>
      <c r="R42" s="57">
        <f t="shared" si="3"/>
        <v>74249783</v>
      </c>
      <c r="S42" s="57">
        <f t="shared" si="3"/>
        <v>13041773</v>
      </c>
      <c r="T42" s="57">
        <f t="shared" si="3"/>
        <v>-18553226</v>
      </c>
      <c r="U42" s="57">
        <f t="shared" si="3"/>
        <v>-480149</v>
      </c>
      <c r="V42" s="57">
        <f t="shared" si="3"/>
        <v>-5991602</v>
      </c>
      <c r="W42" s="57">
        <f t="shared" si="3"/>
        <v>146658611</v>
      </c>
      <c r="X42" s="57">
        <f t="shared" si="3"/>
        <v>104753571</v>
      </c>
      <c r="Y42" s="57">
        <f t="shared" si="3"/>
        <v>41905040</v>
      </c>
      <c r="Z42" s="58">
        <f>+IF(X42&lt;&gt;0,+(Y42/X42)*100,0)</f>
        <v>40.00344771062745</v>
      </c>
      <c r="AA42" s="55">
        <f>SUM(AA38:AA41)</f>
        <v>109199720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258959582</v>
      </c>
      <c r="D44" s="63">
        <f>+D42-D43</f>
        <v>0</v>
      </c>
      <c r="E44" s="64">
        <f t="shared" si="4"/>
        <v>104753205</v>
      </c>
      <c r="F44" s="65">
        <f t="shared" si="4"/>
        <v>109199720</v>
      </c>
      <c r="G44" s="65">
        <f t="shared" si="4"/>
        <v>235481118</v>
      </c>
      <c r="H44" s="65">
        <f t="shared" si="4"/>
        <v>-143579573</v>
      </c>
      <c r="I44" s="65">
        <f t="shared" si="4"/>
        <v>-20718081</v>
      </c>
      <c r="J44" s="65">
        <f t="shared" si="4"/>
        <v>71183464</v>
      </c>
      <c r="K44" s="65">
        <f t="shared" si="4"/>
        <v>3732356</v>
      </c>
      <c r="L44" s="65">
        <f t="shared" si="4"/>
        <v>-22723994</v>
      </c>
      <c r="M44" s="65">
        <f t="shared" si="4"/>
        <v>26208604</v>
      </c>
      <c r="N44" s="65">
        <f t="shared" si="4"/>
        <v>7216966</v>
      </c>
      <c r="O44" s="65">
        <f t="shared" si="4"/>
        <v>36518909</v>
      </c>
      <c r="P44" s="65">
        <f t="shared" si="4"/>
        <v>-4860852</v>
      </c>
      <c r="Q44" s="65">
        <f t="shared" si="4"/>
        <v>42591726</v>
      </c>
      <c r="R44" s="65">
        <f t="shared" si="4"/>
        <v>74249783</v>
      </c>
      <c r="S44" s="65">
        <f t="shared" si="4"/>
        <v>13041773</v>
      </c>
      <c r="T44" s="65">
        <f t="shared" si="4"/>
        <v>-18553226</v>
      </c>
      <c r="U44" s="65">
        <f t="shared" si="4"/>
        <v>-480149</v>
      </c>
      <c r="V44" s="65">
        <f t="shared" si="4"/>
        <v>-5991602</v>
      </c>
      <c r="W44" s="65">
        <f t="shared" si="4"/>
        <v>146658611</v>
      </c>
      <c r="X44" s="65">
        <f t="shared" si="4"/>
        <v>104753571</v>
      </c>
      <c r="Y44" s="65">
        <f t="shared" si="4"/>
        <v>41905040</v>
      </c>
      <c r="Z44" s="66">
        <f>+IF(X44&lt;&gt;0,+(Y44/X44)*100,0)</f>
        <v>40.00344771062745</v>
      </c>
      <c r="AA44" s="63">
        <f>+AA42-AA43</f>
        <v>109199720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258959582</v>
      </c>
      <c r="D46" s="55">
        <f>SUM(D44:D45)</f>
        <v>0</v>
      </c>
      <c r="E46" s="56">
        <f t="shared" si="5"/>
        <v>104753205</v>
      </c>
      <c r="F46" s="57">
        <f t="shared" si="5"/>
        <v>109199720</v>
      </c>
      <c r="G46" s="57">
        <f t="shared" si="5"/>
        <v>235481118</v>
      </c>
      <c r="H46" s="57">
        <f t="shared" si="5"/>
        <v>-143579573</v>
      </c>
      <c r="I46" s="57">
        <f t="shared" si="5"/>
        <v>-20718081</v>
      </c>
      <c r="J46" s="57">
        <f t="shared" si="5"/>
        <v>71183464</v>
      </c>
      <c r="K46" s="57">
        <f t="shared" si="5"/>
        <v>3732356</v>
      </c>
      <c r="L46" s="57">
        <f t="shared" si="5"/>
        <v>-22723994</v>
      </c>
      <c r="M46" s="57">
        <f t="shared" si="5"/>
        <v>26208604</v>
      </c>
      <c r="N46" s="57">
        <f t="shared" si="5"/>
        <v>7216966</v>
      </c>
      <c r="O46" s="57">
        <f t="shared" si="5"/>
        <v>36518909</v>
      </c>
      <c r="P46" s="57">
        <f t="shared" si="5"/>
        <v>-4860852</v>
      </c>
      <c r="Q46" s="57">
        <f t="shared" si="5"/>
        <v>42591726</v>
      </c>
      <c r="R46" s="57">
        <f t="shared" si="5"/>
        <v>74249783</v>
      </c>
      <c r="S46" s="57">
        <f t="shared" si="5"/>
        <v>13041773</v>
      </c>
      <c r="T46" s="57">
        <f t="shared" si="5"/>
        <v>-18553226</v>
      </c>
      <c r="U46" s="57">
        <f t="shared" si="5"/>
        <v>-480149</v>
      </c>
      <c r="V46" s="57">
        <f t="shared" si="5"/>
        <v>-5991602</v>
      </c>
      <c r="W46" s="57">
        <f t="shared" si="5"/>
        <v>146658611</v>
      </c>
      <c r="X46" s="57">
        <f t="shared" si="5"/>
        <v>104753571</v>
      </c>
      <c r="Y46" s="57">
        <f t="shared" si="5"/>
        <v>41905040</v>
      </c>
      <c r="Z46" s="58">
        <f>+IF(X46&lt;&gt;0,+(Y46/X46)*100,0)</f>
        <v>40.00344771062745</v>
      </c>
      <c r="AA46" s="55">
        <f>SUM(AA44:AA45)</f>
        <v>109199720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258959582</v>
      </c>
      <c r="D48" s="71">
        <f>SUM(D46:D47)</f>
        <v>0</v>
      </c>
      <c r="E48" s="72">
        <f t="shared" si="6"/>
        <v>104753205</v>
      </c>
      <c r="F48" s="73">
        <f t="shared" si="6"/>
        <v>109199720</v>
      </c>
      <c r="G48" s="73">
        <f t="shared" si="6"/>
        <v>235481118</v>
      </c>
      <c r="H48" s="74">
        <f t="shared" si="6"/>
        <v>-143579573</v>
      </c>
      <c r="I48" s="74">
        <f t="shared" si="6"/>
        <v>-20718081</v>
      </c>
      <c r="J48" s="74">
        <f t="shared" si="6"/>
        <v>71183464</v>
      </c>
      <c r="K48" s="74">
        <f t="shared" si="6"/>
        <v>3732356</v>
      </c>
      <c r="L48" s="74">
        <f t="shared" si="6"/>
        <v>-22723994</v>
      </c>
      <c r="M48" s="73">
        <f t="shared" si="6"/>
        <v>26208604</v>
      </c>
      <c r="N48" s="73">
        <f t="shared" si="6"/>
        <v>7216966</v>
      </c>
      <c r="O48" s="74">
        <f t="shared" si="6"/>
        <v>36518909</v>
      </c>
      <c r="P48" s="74">
        <f t="shared" si="6"/>
        <v>-4860852</v>
      </c>
      <c r="Q48" s="74">
        <f t="shared" si="6"/>
        <v>42591726</v>
      </c>
      <c r="R48" s="74">
        <f t="shared" si="6"/>
        <v>74249783</v>
      </c>
      <c r="S48" s="74">
        <f t="shared" si="6"/>
        <v>13041773</v>
      </c>
      <c r="T48" s="73">
        <f t="shared" si="6"/>
        <v>-18553226</v>
      </c>
      <c r="U48" s="73">
        <f t="shared" si="6"/>
        <v>-480149</v>
      </c>
      <c r="V48" s="74">
        <f t="shared" si="6"/>
        <v>-5991602</v>
      </c>
      <c r="W48" s="74">
        <f t="shared" si="6"/>
        <v>146658611</v>
      </c>
      <c r="X48" s="74">
        <f t="shared" si="6"/>
        <v>104753571</v>
      </c>
      <c r="Y48" s="74">
        <f t="shared" si="6"/>
        <v>41905040</v>
      </c>
      <c r="Z48" s="75">
        <f>+IF(X48&lt;&gt;0,+(Y48/X48)*100,0)</f>
        <v>40.00344771062745</v>
      </c>
      <c r="AA48" s="76">
        <f>SUM(AA46:AA47)</f>
        <v>109199720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2093143</v>
      </c>
      <c r="D5" s="6">
        <v>0</v>
      </c>
      <c r="E5" s="7">
        <v>3400848</v>
      </c>
      <c r="F5" s="8">
        <v>4060123</v>
      </c>
      <c r="G5" s="8">
        <v>3270773</v>
      </c>
      <c r="H5" s="8">
        <v>-354253</v>
      </c>
      <c r="I5" s="8">
        <v>-54072</v>
      </c>
      <c r="J5" s="8">
        <v>2862448</v>
      </c>
      <c r="K5" s="8">
        <v>-2190</v>
      </c>
      <c r="L5" s="8">
        <v>-48967</v>
      </c>
      <c r="M5" s="8">
        <v>-17864</v>
      </c>
      <c r="N5" s="8">
        <v>-69021</v>
      </c>
      <c r="O5" s="8">
        <v>-5560</v>
      </c>
      <c r="P5" s="8">
        <v>-52757</v>
      </c>
      <c r="Q5" s="8">
        <v>-9333</v>
      </c>
      <c r="R5" s="8">
        <v>-67650</v>
      </c>
      <c r="S5" s="8">
        <v>-44049</v>
      </c>
      <c r="T5" s="8">
        <v>99661</v>
      </c>
      <c r="U5" s="8">
        <v>-157103</v>
      </c>
      <c r="V5" s="8">
        <v>-101491</v>
      </c>
      <c r="W5" s="8">
        <v>2624286</v>
      </c>
      <c r="X5" s="8">
        <v>3400848</v>
      </c>
      <c r="Y5" s="8">
        <v>-776562</v>
      </c>
      <c r="Z5" s="2">
        <v>-22.83</v>
      </c>
      <c r="AA5" s="6">
        <v>4060123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7895231</v>
      </c>
      <c r="D7" s="6">
        <v>0</v>
      </c>
      <c r="E7" s="7">
        <v>9925430</v>
      </c>
      <c r="F7" s="8">
        <v>10002734</v>
      </c>
      <c r="G7" s="8">
        <v>1026959</v>
      </c>
      <c r="H7" s="8">
        <v>905335</v>
      </c>
      <c r="I7" s="8">
        <v>838133</v>
      </c>
      <c r="J7" s="8">
        <v>2770427</v>
      </c>
      <c r="K7" s="8">
        <v>883479</v>
      </c>
      <c r="L7" s="8">
        <v>495732</v>
      </c>
      <c r="M7" s="8">
        <v>642320</v>
      </c>
      <c r="N7" s="8">
        <v>2021531</v>
      </c>
      <c r="O7" s="8">
        <v>1040510</v>
      </c>
      <c r="P7" s="8">
        <v>927599</v>
      </c>
      <c r="Q7" s="8">
        <v>745859</v>
      </c>
      <c r="R7" s="8">
        <v>2713968</v>
      </c>
      <c r="S7" s="8">
        <v>876645</v>
      </c>
      <c r="T7" s="8">
        <v>598862</v>
      </c>
      <c r="U7" s="8">
        <v>738151</v>
      </c>
      <c r="V7" s="8">
        <v>2213658</v>
      </c>
      <c r="W7" s="8">
        <v>9719584</v>
      </c>
      <c r="X7" s="8">
        <v>9925430</v>
      </c>
      <c r="Y7" s="8">
        <v>-205846</v>
      </c>
      <c r="Z7" s="2">
        <v>-2.07</v>
      </c>
      <c r="AA7" s="6">
        <v>10002734</v>
      </c>
    </row>
    <row r="8" spans="1:27" ht="13.5">
      <c r="A8" s="25" t="s">
        <v>35</v>
      </c>
      <c r="B8" s="24"/>
      <c r="C8" s="6">
        <v>3007066</v>
      </c>
      <c r="D8" s="6">
        <v>0</v>
      </c>
      <c r="E8" s="7">
        <v>3438274</v>
      </c>
      <c r="F8" s="8">
        <v>4669105</v>
      </c>
      <c r="G8" s="8">
        <v>271894</v>
      </c>
      <c r="H8" s="8">
        <v>-102395</v>
      </c>
      <c r="I8" s="8">
        <v>-243931</v>
      </c>
      <c r="J8" s="8">
        <v>-74432</v>
      </c>
      <c r="K8" s="8">
        <v>265366</v>
      </c>
      <c r="L8" s="8">
        <v>262045</v>
      </c>
      <c r="M8" s="8">
        <v>-33684</v>
      </c>
      <c r="N8" s="8">
        <v>493727</v>
      </c>
      <c r="O8" s="8">
        <v>414413</v>
      </c>
      <c r="P8" s="8">
        <v>300090</v>
      </c>
      <c r="Q8" s="8">
        <v>256863</v>
      </c>
      <c r="R8" s="8">
        <v>971366</v>
      </c>
      <c r="S8" s="8">
        <v>282718</v>
      </c>
      <c r="T8" s="8">
        <v>209029</v>
      </c>
      <c r="U8" s="8">
        <v>174278</v>
      </c>
      <c r="V8" s="8">
        <v>666025</v>
      </c>
      <c r="W8" s="8">
        <v>2056686</v>
      </c>
      <c r="X8" s="8">
        <v>3438274</v>
      </c>
      <c r="Y8" s="8">
        <v>-1381588</v>
      </c>
      <c r="Z8" s="2">
        <v>-40.18</v>
      </c>
      <c r="AA8" s="6">
        <v>4669105</v>
      </c>
    </row>
    <row r="9" spans="1:27" ht="13.5">
      <c r="A9" s="25" t="s">
        <v>36</v>
      </c>
      <c r="B9" s="24"/>
      <c r="C9" s="6">
        <v>2244953</v>
      </c>
      <c r="D9" s="6">
        <v>0</v>
      </c>
      <c r="E9" s="7">
        <v>2491563</v>
      </c>
      <c r="F9" s="8">
        <v>2469664</v>
      </c>
      <c r="G9" s="8">
        <v>208427</v>
      </c>
      <c r="H9" s="8">
        <v>187951</v>
      </c>
      <c r="I9" s="8">
        <v>196887</v>
      </c>
      <c r="J9" s="8">
        <v>593265</v>
      </c>
      <c r="K9" s="8">
        <v>204993</v>
      </c>
      <c r="L9" s="8">
        <v>181480</v>
      </c>
      <c r="M9" s="8">
        <v>155095</v>
      </c>
      <c r="N9" s="8">
        <v>541568</v>
      </c>
      <c r="O9" s="8">
        <v>214733</v>
      </c>
      <c r="P9" s="8">
        <v>229464</v>
      </c>
      <c r="Q9" s="8">
        <v>101367</v>
      </c>
      <c r="R9" s="8">
        <v>545564</v>
      </c>
      <c r="S9" s="8">
        <v>201492</v>
      </c>
      <c r="T9" s="8">
        <v>195039</v>
      </c>
      <c r="U9" s="8">
        <v>170355</v>
      </c>
      <c r="V9" s="8">
        <v>566886</v>
      </c>
      <c r="W9" s="8">
        <v>2247283</v>
      </c>
      <c r="X9" s="8">
        <v>2491563</v>
      </c>
      <c r="Y9" s="8">
        <v>-244280</v>
      </c>
      <c r="Z9" s="2">
        <v>-9.8</v>
      </c>
      <c r="AA9" s="6">
        <v>2469664</v>
      </c>
    </row>
    <row r="10" spans="1:27" ht="13.5">
      <c r="A10" s="25" t="s">
        <v>37</v>
      </c>
      <c r="B10" s="24"/>
      <c r="C10" s="6">
        <v>1193347</v>
      </c>
      <c r="D10" s="6">
        <v>0</v>
      </c>
      <c r="E10" s="7">
        <v>1368152</v>
      </c>
      <c r="F10" s="26">
        <v>1349064</v>
      </c>
      <c r="G10" s="26">
        <v>109737</v>
      </c>
      <c r="H10" s="26">
        <v>102220</v>
      </c>
      <c r="I10" s="26">
        <v>103385</v>
      </c>
      <c r="J10" s="26">
        <v>315342</v>
      </c>
      <c r="K10" s="26">
        <v>107664</v>
      </c>
      <c r="L10" s="26">
        <v>83029</v>
      </c>
      <c r="M10" s="26">
        <v>68498</v>
      </c>
      <c r="N10" s="26">
        <v>259191</v>
      </c>
      <c r="O10" s="26">
        <v>107276</v>
      </c>
      <c r="P10" s="26">
        <v>102810</v>
      </c>
      <c r="Q10" s="26">
        <v>42633</v>
      </c>
      <c r="R10" s="26">
        <v>252719</v>
      </c>
      <c r="S10" s="26">
        <v>108817</v>
      </c>
      <c r="T10" s="26">
        <v>105841</v>
      </c>
      <c r="U10" s="26">
        <v>73211</v>
      </c>
      <c r="V10" s="26">
        <v>287869</v>
      </c>
      <c r="W10" s="26">
        <v>1115121</v>
      </c>
      <c r="X10" s="26">
        <v>1368152</v>
      </c>
      <c r="Y10" s="26">
        <v>-253031</v>
      </c>
      <c r="Z10" s="27">
        <v>-18.49</v>
      </c>
      <c r="AA10" s="28">
        <v>1349064</v>
      </c>
    </row>
    <row r="11" spans="1:27" ht="13.5">
      <c r="A11" s="25" t="s">
        <v>38</v>
      </c>
      <c r="B11" s="29"/>
      <c r="C11" s="6">
        <v>6307</v>
      </c>
      <c r="D11" s="6">
        <v>0</v>
      </c>
      <c r="E11" s="7">
        <v>0</v>
      </c>
      <c r="F11" s="8">
        <v>0</v>
      </c>
      <c r="G11" s="8">
        <v>25230</v>
      </c>
      <c r="H11" s="8">
        <v>-13635</v>
      </c>
      <c r="I11" s="8">
        <v>33935</v>
      </c>
      <c r="J11" s="8">
        <v>45530</v>
      </c>
      <c r="K11" s="8">
        <v>0</v>
      </c>
      <c r="L11" s="8">
        <v>0</v>
      </c>
      <c r="M11" s="8">
        <v>58595</v>
      </c>
      <c r="N11" s="8">
        <v>58595</v>
      </c>
      <c r="O11" s="8">
        <v>-3674</v>
      </c>
      <c r="P11" s="8">
        <v>58726</v>
      </c>
      <c r="Q11" s="8">
        <v>16516</v>
      </c>
      <c r="R11" s="8">
        <v>71568</v>
      </c>
      <c r="S11" s="8">
        <v>40965</v>
      </c>
      <c r="T11" s="8">
        <v>233005</v>
      </c>
      <c r="U11" s="8">
        <v>353272</v>
      </c>
      <c r="V11" s="8">
        <v>627242</v>
      </c>
      <c r="W11" s="8">
        <v>802935</v>
      </c>
      <c r="X11" s="8"/>
      <c r="Y11" s="8">
        <v>802935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306078</v>
      </c>
      <c r="D12" s="6">
        <v>0</v>
      </c>
      <c r="E12" s="7">
        <v>488317</v>
      </c>
      <c r="F12" s="8">
        <v>514735</v>
      </c>
      <c r="G12" s="8">
        <v>24021</v>
      </c>
      <c r="H12" s="8">
        <v>22108</v>
      </c>
      <c r="I12" s="8">
        <v>103632</v>
      </c>
      <c r="J12" s="8">
        <v>149761</v>
      </c>
      <c r="K12" s="8">
        <v>29258</v>
      </c>
      <c r="L12" s="8">
        <v>34418</v>
      </c>
      <c r="M12" s="8">
        <v>35291</v>
      </c>
      <c r="N12" s="8">
        <v>98967</v>
      </c>
      <c r="O12" s="8">
        <v>31810</v>
      </c>
      <c r="P12" s="8">
        <v>38334</v>
      </c>
      <c r="Q12" s="8">
        <v>28729</v>
      </c>
      <c r="R12" s="8">
        <v>98873</v>
      </c>
      <c r="S12" s="8">
        <v>36214</v>
      </c>
      <c r="T12" s="8">
        <v>31539</v>
      </c>
      <c r="U12" s="8">
        <v>26841</v>
      </c>
      <c r="V12" s="8">
        <v>94594</v>
      </c>
      <c r="W12" s="8">
        <v>442195</v>
      </c>
      <c r="X12" s="8">
        <v>488317</v>
      </c>
      <c r="Y12" s="8">
        <v>-46122</v>
      </c>
      <c r="Z12" s="2">
        <v>-9.45</v>
      </c>
      <c r="AA12" s="6">
        <v>514735</v>
      </c>
    </row>
    <row r="13" spans="1:27" ht="13.5">
      <c r="A13" s="23" t="s">
        <v>40</v>
      </c>
      <c r="B13" s="29"/>
      <c r="C13" s="6">
        <v>659824</v>
      </c>
      <c r="D13" s="6">
        <v>0</v>
      </c>
      <c r="E13" s="7">
        <v>346726</v>
      </c>
      <c r="F13" s="8">
        <v>301344</v>
      </c>
      <c r="G13" s="8">
        <v>4431</v>
      </c>
      <c r="H13" s="8">
        <v>56716</v>
      </c>
      <c r="I13" s="8">
        <v>25543</v>
      </c>
      <c r="J13" s="8">
        <v>86690</v>
      </c>
      <c r="K13" s="8">
        <v>-15477</v>
      </c>
      <c r="L13" s="8">
        <v>5262</v>
      </c>
      <c r="M13" s="8">
        <v>124002</v>
      </c>
      <c r="N13" s="8">
        <v>113787</v>
      </c>
      <c r="O13" s="8">
        <v>8296</v>
      </c>
      <c r="P13" s="8">
        <v>3873</v>
      </c>
      <c r="Q13" s="8">
        <v>4001</v>
      </c>
      <c r="R13" s="8">
        <v>16170</v>
      </c>
      <c r="S13" s="8">
        <v>7240</v>
      </c>
      <c r="T13" s="8">
        <v>5082</v>
      </c>
      <c r="U13" s="8">
        <v>161086</v>
      </c>
      <c r="V13" s="8">
        <v>173408</v>
      </c>
      <c r="W13" s="8">
        <v>390055</v>
      </c>
      <c r="X13" s="8">
        <v>346726</v>
      </c>
      <c r="Y13" s="8">
        <v>43329</v>
      </c>
      <c r="Z13" s="2">
        <v>12.5</v>
      </c>
      <c r="AA13" s="6">
        <v>301344</v>
      </c>
    </row>
    <row r="14" spans="1:27" ht="13.5">
      <c r="A14" s="23" t="s">
        <v>41</v>
      </c>
      <c r="B14" s="29"/>
      <c r="C14" s="6">
        <v>669042</v>
      </c>
      <c r="D14" s="6">
        <v>0</v>
      </c>
      <c r="E14" s="7">
        <v>3178348</v>
      </c>
      <c r="F14" s="8">
        <v>904282</v>
      </c>
      <c r="G14" s="8">
        <v>68785</v>
      </c>
      <c r="H14" s="8">
        <v>88096</v>
      </c>
      <c r="I14" s="8">
        <v>77410</v>
      </c>
      <c r="J14" s="8">
        <v>234291</v>
      </c>
      <c r="K14" s="8">
        <v>81298</v>
      </c>
      <c r="L14" s="8">
        <v>62328</v>
      </c>
      <c r="M14" s="8">
        <v>75085</v>
      </c>
      <c r="N14" s="8">
        <v>218711</v>
      </c>
      <c r="O14" s="8">
        <v>59206</v>
      </c>
      <c r="P14" s="8">
        <v>79968</v>
      </c>
      <c r="Q14" s="8">
        <v>64511</v>
      </c>
      <c r="R14" s="8">
        <v>203685</v>
      </c>
      <c r="S14" s="8">
        <v>60497</v>
      </c>
      <c r="T14" s="8">
        <v>60657</v>
      </c>
      <c r="U14" s="8">
        <v>30664</v>
      </c>
      <c r="V14" s="8">
        <v>151818</v>
      </c>
      <c r="W14" s="8">
        <v>808505</v>
      </c>
      <c r="X14" s="8">
        <v>3178348</v>
      </c>
      <c r="Y14" s="8">
        <v>-2369843</v>
      </c>
      <c r="Z14" s="2">
        <v>-74.56</v>
      </c>
      <c r="AA14" s="6">
        <v>904282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465797</v>
      </c>
      <c r="D16" s="6">
        <v>0</v>
      </c>
      <c r="E16" s="7">
        <v>4021200</v>
      </c>
      <c r="F16" s="8">
        <v>4512100</v>
      </c>
      <c r="G16" s="8">
        <v>39</v>
      </c>
      <c r="H16" s="8">
        <v>204</v>
      </c>
      <c r="I16" s="8">
        <v>1200</v>
      </c>
      <c r="J16" s="8">
        <v>1443</v>
      </c>
      <c r="K16" s="8">
        <v>1500</v>
      </c>
      <c r="L16" s="8">
        <v>1150</v>
      </c>
      <c r="M16" s="8">
        <v>1250</v>
      </c>
      <c r="N16" s="8">
        <v>3900</v>
      </c>
      <c r="O16" s="8">
        <v>800</v>
      </c>
      <c r="P16" s="8">
        <v>1850</v>
      </c>
      <c r="Q16" s="8">
        <v>3250</v>
      </c>
      <c r="R16" s="8">
        <v>5900</v>
      </c>
      <c r="S16" s="8">
        <v>0</v>
      </c>
      <c r="T16" s="8">
        <v>900</v>
      </c>
      <c r="U16" s="8">
        <v>6050</v>
      </c>
      <c r="V16" s="8">
        <v>6950</v>
      </c>
      <c r="W16" s="8">
        <v>18193</v>
      </c>
      <c r="X16" s="8">
        <v>4021200</v>
      </c>
      <c r="Y16" s="8">
        <v>-4003007</v>
      </c>
      <c r="Z16" s="2">
        <v>-99.55</v>
      </c>
      <c r="AA16" s="6">
        <v>4512100</v>
      </c>
    </row>
    <row r="17" spans="1:27" ht="13.5">
      <c r="A17" s="23" t="s">
        <v>44</v>
      </c>
      <c r="B17" s="29"/>
      <c r="C17" s="6">
        <v>21773</v>
      </c>
      <c r="D17" s="6">
        <v>0</v>
      </c>
      <c r="E17" s="7">
        <v>280031</v>
      </c>
      <c r="F17" s="8">
        <v>184400</v>
      </c>
      <c r="G17" s="8">
        <v>2125</v>
      </c>
      <c r="H17" s="8">
        <v>4340</v>
      </c>
      <c r="I17" s="8">
        <v>1814</v>
      </c>
      <c r="J17" s="8">
        <v>8279</v>
      </c>
      <c r="K17" s="8">
        <v>3264</v>
      </c>
      <c r="L17" s="8">
        <v>1629</v>
      </c>
      <c r="M17" s="8">
        <v>4060</v>
      </c>
      <c r="N17" s="8">
        <v>8953</v>
      </c>
      <c r="O17" s="8">
        <v>3637</v>
      </c>
      <c r="P17" s="8">
        <v>3391</v>
      </c>
      <c r="Q17" s="8">
        <v>0</v>
      </c>
      <c r="R17" s="8">
        <v>7028</v>
      </c>
      <c r="S17" s="8">
        <v>207</v>
      </c>
      <c r="T17" s="8">
        <v>207</v>
      </c>
      <c r="U17" s="8">
        <v>621</v>
      </c>
      <c r="V17" s="8">
        <v>1035</v>
      </c>
      <c r="W17" s="8">
        <v>25295</v>
      </c>
      <c r="X17" s="8">
        <v>280031</v>
      </c>
      <c r="Y17" s="8">
        <v>-254736</v>
      </c>
      <c r="Z17" s="2">
        <v>-90.97</v>
      </c>
      <c r="AA17" s="6">
        <v>184400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-1090</v>
      </c>
      <c r="H18" s="8">
        <v>2503</v>
      </c>
      <c r="I18" s="8">
        <v>42936</v>
      </c>
      <c r="J18" s="8">
        <v>44349</v>
      </c>
      <c r="K18" s="8">
        <v>13853</v>
      </c>
      <c r="L18" s="8">
        <v>8621</v>
      </c>
      <c r="M18" s="8">
        <v>5190</v>
      </c>
      <c r="N18" s="8">
        <v>27664</v>
      </c>
      <c r="O18" s="8">
        <v>6474</v>
      </c>
      <c r="P18" s="8">
        <v>21925</v>
      </c>
      <c r="Q18" s="8">
        <v>16280</v>
      </c>
      <c r="R18" s="8">
        <v>44679</v>
      </c>
      <c r="S18" s="8">
        <v>17295</v>
      </c>
      <c r="T18" s="8">
        <v>9274</v>
      </c>
      <c r="U18" s="8">
        <v>46551</v>
      </c>
      <c r="V18" s="8">
        <v>73120</v>
      </c>
      <c r="W18" s="8">
        <v>189812</v>
      </c>
      <c r="X18" s="8"/>
      <c r="Y18" s="8">
        <v>189812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16749566</v>
      </c>
      <c r="D19" s="6">
        <v>0</v>
      </c>
      <c r="E19" s="7">
        <v>21531900</v>
      </c>
      <c r="F19" s="8">
        <v>21531900</v>
      </c>
      <c r="G19" s="8">
        <v>6621158</v>
      </c>
      <c r="H19" s="8">
        <v>0</v>
      </c>
      <c r="I19" s="8">
        <v>-3630</v>
      </c>
      <c r="J19" s="8">
        <v>6617528</v>
      </c>
      <c r="K19" s="8">
        <v>0</v>
      </c>
      <c r="L19" s="8">
        <v>-2463</v>
      </c>
      <c r="M19" s="8">
        <v>9119000</v>
      </c>
      <c r="N19" s="8">
        <v>9116537</v>
      </c>
      <c r="O19" s="8">
        <v>0</v>
      </c>
      <c r="P19" s="8">
        <v>0</v>
      </c>
      <c r="Q19" s="8">
        <v>1446000</v>
      </c>
      <c r="R19" s="8">
        <v>1446000</v>
      </c>
      <c r="S19" s="8">
        <v>462420</v>
      </c>
      <c r="T19" s="8">
        <v>1500000</v>
      </c>
      <c r="U19" s="8">
        <v>3033000</v>
      </c>
      <c r="V19" s="8">
        <v>4995420</v>
      </c>
      <c r="W19" s="8">
        <v>22175485</v>
      </c>
      <c r="X19" s="8">
        <v>21531900</v>
      </c>
      <c r="Y19" s="8">
        <v>643585</v>
      </c>
      <c r="Z19" s="2">
        <v>2.99</v>
      </c>
      <c r="AA19" s="6">
        <v>21531900</v>
      </c>
    </row>
    <row r="20" spans="1:27" ht="13.5">
      <c r="A20" s="23" t="s">
        <v>47</v>
      </c>
      <c r="B20" s="29"/>
      <c r="C20" s="6">
        <v>1714587</v>
      </c>
      <c r="D20" s="6">
        <v>0</v>
      </c>
      <c r="E20" s="7">
        <v>818910</v>
      </c>
      <c r="F20" s="26">
        <v>485585</v>
      </c>
      <c r="G20" s="26">
        <v>252389</v>
      </c>
      <c r="H20" s="26">
        <v>27145</v>
      </c>
      <c r="I20" s="26">
        <v>67962</v>
      </c>
      <c r="J20" s="26">
        <v>347496</v>
      </c>
      <c r="K20" s="26">
        <v>60410</v>
      </c>
      <c r="L20" s="26">
        <v>41266</v>
      </c>
      <c r="M20" s="26">
        <v>1006030</v>
      </c>
      <c r="N20" s="26">
        <v>1107706</v>
      </c>
      <c r="O20" s="26">
        <v>35798</v>
      </c>
      <c r="P20" s="26">
        <v>31087</v>
      </c>
      <c r="Q20" s="26">
        <v>270989</v>
      </c>
      <c r="R20" s="26">
        <v>337874</v>
      </c>
      <c r="S20" s="26">
        <v>31136</v>
      </c>
      <c r="T20" s="26">
        <v>265507</v>
      </c>
      <c r="U20" s="26">
        <v>185059</v>
      </c>
      <c r="V20" s="26">
        <v>481702</v>
      </c>
      <c r="W20" s="26">
        <v>2274778</v>
      </c>
      <c r="X20" s="26">
        <v>818910</v>
      </c>
      <c r="Y20" s="26">
        <v>1455868</v>
      </c>
      <c r="Z20" s="27">
        <v>177.78</v>
      </c>
      <c r="AA20" s="28">
        <v>485585</v>
      </c>
    </row>
    <row r="21" spans="1:27" ht="13.5">
      <c r="A21" s="23" t="s">
        <v>48</v>
      </c>
      <c r="B21" s="29"/>
      <c r="C21" s="6">
        <v>84850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879</v>
      </c>
      <c r="J21" s="8">
        <v>879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879</v>
      </c>
      <c r="X21" s="8"/>
      <c r="Y21" s="8">
        <v>879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37111564</v>
      </c>
      <c r="D22" s="33">
        <f>SUM(D5:D21)</f>
        <v>0</v>
      </c>
      <c r="E22" s="34">
        <f t="shared" si="0"/>
        <v>51289699</v>
      </c>
      <c r="F22" s="35">
        <f t="shared" si="0"/>
        <v>50985036</v>
      </c>
      <c r="G22" s="35">
        <f t="shared" si="0"/>
        <v>11884878</v>
      </c>
      <c r="H22" s="35">
        <f t="shared" si="0"/>
        <v>926335</v>
      </c>
      <c r="I22" s="35">
        <f t="shared" si="0"/>
        <v>1192083</v>
      </c>
      <c r="J22" s="35">
        <f t="shared" si="0"/>
        <v>14003296</v>
      </c>
      <c r="K22" s="35">
        <f t="shared" si="0"/>
        <v>1633418</v>
      </c>
      <c r="L22" s="35">
        <f t="shared" si="0"/>
        <v>1125530</v>
      </c>
      <c r="M22" s="35">
        <f t="shared" si="0"/>
        <v>11242868</v>
      </c>
      <c r="N22" s="35">
        <f t="shared" si="0"/>
        <v>14001816</v>
      </c>
      <c r="O22" s="35">
        <f t="shared" si="0"/>
        <v>1913719</v>
      </c>
      <c r="P22" s="35">
        <f t="shared" si="0"/>
        <v>1746360</v>
      </c>
      <c r="Q22" s="35">
        <f t="shared" si="0"/>
        <v>2987665</v>
      </c>
      <c r="R22" s="35">
        <f t="shared" si="0"/>
        <v>6647744</v>
      </c>
      <c r="S22" s="35">
        <f t="shared" si="0"/>
        <v>2081597</v>
      </c>
      <c r="T22" s="35">
        <f t="shared" si="0"/>
        <v>3314603</v>
      </c>
      <c r="U22" s="35">
        <f t="shared" si="0"/>
        <v>4842036</v>
      </c>
      <c r="V22" s="35">
        <f t="shared" si="0"/>
        <v>10238236</v>
      </c>
      <c r="W22" s="35">
        <f t="shared" si="0"/>
        <v>44891092</v>
      </c>
      <c r="X22" s="35">
        <f t="shared" si="0"/>
        <v>51289699</v>
      </c>
      <c r="Y22" s="35">
        <f t="shared" si="0"/>
        <v>-6398607</v>
      </c>
      <c r="Z22" s="36">
        <f>+IF(X22&lt;&gt;0,+(Y22/X22)*100,0)</f>
        <v>-12.475423183902873</v>
      </c>
      <c r="AA22" s="33">
        <f>SUM(AA5:AA21)</f>
        <v>50985036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15586859</v>
      </c>
      <c r="D25" s="6">
        <v>0</v>
      </c>
      <c r="E25" s="7">
        <v>21324785</v>
      </c>
      <c r="F25" s="8">
        <v>20206875</v>
      </c>
      <c r="G25" s="8">
        <v>1631968</v>
      </c>
      <c r="H25" s="8">
        <v>1618783</v>
      </c>
      <c r="I25" s="8">
        <v>1700095</v>
      </c>
      <c r="J25" s="8">
        <v>4950846</v>
      </c>
      <c r="K25" s="8">
        <v>1592469</v>
      </c>
      <c r="L25" s="8">
        <v>1804804</v>
      </c>
      <c r="M25" s="8">
        <v>2333958</v>
      </c>
      <c r="N25" s="8">
        <v>5731231</v>
      </c>
      <c r="O25" s="8">
        <v>1875222</v>
      </c>
      <c r="P25" s="8">
        <v>1821009</v>
      </c>
      <c r="Q25" s="8">
        <v>1852021</v>
      </c>
      <c r="R25" s="8">
        <v>5548252</v>
      </c>
      <c r="S25" s="8">
        <v>1741118</v>
      </c>
      <c r="T25" s="8">
        <v>1727813</v>
      </c>
      <c r="U25" s="8">
        <v>1717923</v>
      </c>
      <c r="V25" s="8">
        <v>5186854</v>
      </c>
      <c r="W25" s="8">
        <v>21417183</v>
      </c>
      <c r="X25" s="8">
        <v>21324785</v>
      </c>
      <c r="Y25" s="8">
        <v>92398</v>
      </c>
      <c r="Z25" s="2">
        <v>0.43</v>
      </c>
      <c r="AA25" s="6">
        <v>20206875</v>
      </c>
    </row>
    <row r="26" spans="1:27" ht="13.5">
      <c r="A26" s="25" t="s">
        <v>52</v>
      </c>
      <c r="B26" s="24"/>
      <c r="C26" s="6">
        <v>1932774</v>
      </c>
      <c r="D26" s="6">
        <v>0</v>
      </c>
      <c r="E26" s="7">
        <v>2380013</v>
      </c>
      <c r="F26" s="8">
        <v>2618997</v>
      </c>
      <c r="G26" s="8">
        <v>126231</v>
      </c>
      <c r="H26" s="8">
        <v>154195</v>
      </c>
      <c r="I26" s="8">
        <v>154195</v>
      </c>
      <c r="J26" s="8">
        <v>434621</v>
      </c>
      <c r="K26" s="8">
        <v>126231</v>
      </c>
      <c r="L26" s="8">
        <v>126231</v>
      </c>
      <c r="M26" s="8">
        <v>126231</v>
      </c>
      <c r="N26" s="8">
        <v>378693</v>
      </c>
      <c r="O26" s="8">
        <v>190810</v>
      </c>
      <c r="P26" s="8">
        <v>189105</v>
      </c>
      <c r="Q26" s="8">
        <v>191502</v>
      </c>
      <c r="R26" s="8">
        <v>571417</v>
      </c>
      <c r="S26" s="8">
        <v>199843</v>
      </c>
      <c r="T26" s="8">
        <v>294378</v>
      </c>
      <c r="U26" s="8">
        <v>199843</v>
      </c>
      <c r="V26" s="8">
        <v>694064</v>
      </c>
      <c r="W26" s="8">
        <v>2078795</v>
      </c>
      <c r="X26" s="8">
        <v>2380013</v>
      </c>
      <c r="Y26" s="8">
        <v>-301218</v>
      </c>
      <c r="Z26" s="2">
        <v>-12.66</v>
      </c>
      <c r="AA26" s="6">
        <v>2618997</v>
      </c>
    </row>
    <row r="27" spans="1:27" ht="13.5">
      <c r="A27" s="25" t="s">
        <v>53</v>
      </c>
      <c r="B27" s="24"/>
      <c r="C27" s="6">
        <v>4853581</v>
      </c>
      <c r="D27" s="6">
        <v>0</v>
      </c>
      <c r="E27" s="7">
        <v>8749043</v>
      </c>
      <c r="F27" s="8">
        <v>8749043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8749043</v>
      </c>
      <c r="Y27" s="8">
        <v>-8749043</v>
      </c>
      <c r="Z27" s="2">
        <v>-100</v>
      </c>
      <c r="AA27" s="6">
        <v>8749043</v>
      </c>
    </row>
    <row r="28" spans="1:27" ht="13.5">
      <c r="A28" s="25" t="s">
        <v>54</v>
      </c>
      <c r="B28" s="24"/>
      <c r="C28" s="6">
        <v>10756485</v>
      </c>
      <c r="D28" s="6">
        <v>0</v>
      </c>
      <c r="E28" s="7">
        <v>3290695</v>
      </c>
      <c r="F28" s="8">
        <v>10106929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3290695</v>
      </c>
      <c r="Y28" s="8">
        <v>-3290695</v>
      </c>
      <c r="Z28" s="2">
        <v>-100</v>
      </c>
      <c r="AA28" s="6">
        <v>10106929</v>
      </c>
    </row>
    <row r="29" spans="1:27" ht="13.5">
      <c r="A29" s="25" t="s">
        <v>55</v>
      </c>
      <c r="B29" s="24"/>
      <c r="C29" s="6">
        <v>877763</v>
      </c>
      <c r="D29" s="6">
        <v>0</v>
      </c>
      <c r="E29" s="7">
        <v>393084</v>
      </c>
      <c r="F29" s="8">
        <v>645000</v>
      </c>
      <c r="G29" s="8">
        <v>48938</v>
      </c>
      <c r="H29" s="8">
        <v>62914</v>
      </c>
      <c r="I29" s="8">
        <v>194122</v>
      </c>
      <c r="J29" s="8">
        <v>305974</v>
      </c>
      <c r="K29" s="8">
        <v>160213</v>
      </c>
      <c r="L29" s="8">
        <v>121261</v>
      </c>
      <c r="M29" s="8">
        <v>60931</v>
      </c>
      <c r="N29" s="8">
        <v>342405</v>
      </c>
      <c r="O29" s="8">
        <v>211405</v>
      </c>
      <c r="P29" s="8">
        <v>60824</v>
      </c>
      <c r="Q29" s="8">
        <v>123533</v>
      </c>
      <c r="R29" s="8">
        <v>395762</v>
      </c>
      <c r="S29" s="8">
        <v>61843</v>
      </c>
      <c r="T29" s="8">
        <v>180841</v>
      </c>
      <c r="U29" s="8">
        <v>97631</v>
      </c>
      <c r="V29" s="8">
        <v>340315</v>
      </c>
      <c r="W29" s="8">
        <v>1384456</v>
      </c>
      <c r="X29" s="8">
        <v>393084</v>
      </c>
      <c r="Y29" s="8">
        <v>991372</v>
      </c>
      <c r="Z29" s="2">
        <v>252.2</v>
      </c>
      <c r="AA29" s="6">
        <v>645000</v>
      </c>
    </row>
    <row r="30" spans="1:27" ht="13.5">
      <c r="A30" s="25" t="s">
        <v>56</v>
      </c>
      <c r="B30" s="24"/>
      <c r="C30" s="6">
        <v>9595531</v>
      </c>
      <c r="D30" s="6">
        <v>0</v>
      </c>
      <c r="E30" s="7">
        <v>6897840</v>
      </c>
      <c r="F30" s="8">
        <v>9389853</v>
      </c>
      <c r="G30" s="8">
        <v>0</v>
      </c>
      <c r="H30" s="8">
        <v>1365</v>
      </c>
      <c r="I30" s="8">
        <v>28977</v>
      </c>
      <c r="J30" s="8">
        <v>30342</v>
      </c>
      <c r="K30" s="8">
        <v>472210</v>
      </c>
      <c r="L30" s="8">
        <v>314040</v>
      </c>
      <c r="M30" s="8">
        <v>34960</v>
      </c>
      <c r="N30" s="8">
        <v>821210</v>
      </c>
      <c r="O30" s="8">
        <v>67395</v>
      </c>
      <c r="P30" s="8">
        <v>0</v>
      </c>
      <c r="Q30" s="8">
        <v>86268</v>
      </c>
      <c r="R30" s="8">
        <v>153663</v>
      </c>
      <c r="S30" s="8">
        <v>0</v>
      </c>
      <c r="T30" s="8">
        <v>651882</v>
      </c>
      <c r="U30" s="8">
        <v>35981</v>
      </c>
      <c r="V30" s="8">
        <v>687863</v>
      </c>
      <c r="W30" s="8">
        <v>1693078</v>
      </c>
      <c r="X30" s="8">
        <v>6897840</v>
      </c>
      <c r="Y30" s="8">
        <v>-5204762</v>
      </c>
      <c r="Z30" s="2">
        <v>-75.45</v>
      </c>
      <c r="AA30" s="6">
        <v>9389853</v>
      </c>
    </row>
    <row r="31" spans="1:27" ht="13.5">
      <c r="A31" s="25" t="s">
        <v>57</v>
      </c>
      <c r="B31" s="24"/>
      <c r="C31" s="6">
        <v>1901859</v>
      </c>
      <c r="D31" s="6">
        <v>0</v>
      </c>
      <c r="E31" s="7">
        <v>1287995</v>
      </c>
      <c r="F31" s="8">
        <v>796283</v>
      </c>
      <c r="G31" s="8">
        <v>20868</v>
      </c>
      <c r="H31" s="8">
        <v>36549</v>
      </c>
      <c r="I31" s="8">
        <v>65256</v>
      </c>
      <c r="J31" s="8">
        <v>122673</v>
      </c>
      <c r="K31" s="8">
        <v>50596</v>
      </c>
      <c r="L31" s="8">
        <v>181805</v>
      </c>
      <c r="M31" s="8">
        <v>56038</v>
      </c>
      <c r="N31" s="8">
        <v>288439</v>
      </c>
      <c r="O31" s="8">
        <v>54105</v>
      </c>
      <c r="P31" s="8">
        <v>60282</v>
      </c>
      <c r="Q31" s="8">
        <v>185742</v>
      </c>
      <c r="R31" s="8">
        <v>300129</v>
      </c>
      <c r="S31" s="8">
        <v>161276</v>
      </c>
      <c r="T31" s="8">
        <v>82306</v>
      </c>
      <c r="U31" s="8">
        <v>354607</v>
      </c>
      <c r="V31" s="8">
        <v>598189</v>
      </c>
      <c r="W31" s="8">
        <v>1309430</v>
      </c>
      <c r="X31" s="8">
        <v>1287995</v>
      </c>
      <c r="Y31" s="8">
        <v>21435</v>
      </c>
      <c r="Z31" s="2">
        <v>1.66</v>
      </c>
      <c r="AA31" s="6">
        <v>796283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161080</v>
      </c>
      <c r="F32" s="8">
        <v>161080</v>
      </c>
      <c r="G32" s="8">
        <v>191534</v>
      </c>
      <c r="H32" s="8">
        <v>10941</v>
      </c>
      <c r="I32" s="8">
        <v>19540</v>
      </c>
      <c r="J32" s="8">
        <v>222015</v>
      </c>
      <c r="K32" s="8">
        <v>147995</v>
      </c>
      <c r="L32" s="8">
        <v>13935</v>
      </c>
      <c r="M32" s="8">
        <v>116504</v>
      </c>
      <c r="N32" s="8">
        <v>278434</v>
      </c>
      <c r="O32" s="8">
        <v>25631</v>
      </c>
      <c r="P32" s="8">
        <v>51827</v>
      </c>
      <c r="Q32" s="8">
        <v>-137278</v>
      </c>
      <c r="R32" s="8">
        <v>-59820</v>
      </c>
      <c r="S32" s="8">
        <v>484512</v>
      </c>
      <c r="T32" s="8">
        <v>17163</v>
      </c>
      <c r="U32" s="8">
        <v>57245</v>
      </c>
      <c r="V32" s="8">
        <v>558920</v>
      </c>
      <c r="W32" s="8">
        <v>999549</v>
      </c>
      <c r="X32" s="8">
        <v>161080</v>
      </c>
      <c r="Y32" s="8">
        <v>838469</v>
      </c>
      <c r="Z32" s="2">
        <v>520.53</v>
      </c>
      <c r="AA32" s="6">
        <v>161080</v>
      </c>
    </row>
    <row r="33" spans="1:27" ht="13.5">
      <c r="A33" s="25" t="s">
        <v>59</v>
      </c>
      <c r="B33" s="24"/>
      <c r="C33" s="6">
        <v>722822</v>
      </c>
      <c r="D33" s="6">
        <v>0</v>
      </c>
      <c r="E33" s="7">
        <v>1312846</v>
      </c>
      <c r="F33" s="8">
        <v>1335004</v>
      </c>
      <c r="G33" s="8">
        <v>473765</v>
      </c>
      <c r="H33" s="8">
        <v>147531</v>
      </c>
      <c r="I33" s="8">
        <v>369503</v>
      </c>
      <c r="J33" s="8">
        <v>990799</v>
      </c>
      <c r="K33" s="8">
        <v>1467836</v>
      </c>
      <c r="L33" s="8">
        <v>226843</v>
      </c>
      <c r="M33" s="8">
        <v>-2179851</v>
      </c>
      <c r="N33" s="8">
        <v>-485172</v>
      </c>
      <c r="O33" s="8">
        <v>192320</v>
      </c>
      <c r="P33" s="8">
        <v>135309</v>
      </c>
      <c r="Q33" s="8">
        <v>663893</v>
      </c>
      <c r="R33" s="8">
        <v>991522</v>
      </c>
      <c r="S33" s="8">
        <v>240372</v>
      </c>
      <c r="T33" s="8">
        <v>134060</v>
      </c>
      <c r="U33" s="8">
        <v>323046</v>
      </c>
      <c r="V33" s="8">
        <v>697478</v>
      </c>
      <c r="W33" s="8">
        <v>2194627</v>
      </c>
      <c r="X33" s="8">
        <v>1312846</v>
      </c>
      <c r="Y33" s="8">
        <v>881781</v>
      </c>
      <c r="Z33" s="2">
        <v>67.17</v>
      </c>
      <c r="AA33" s="6">
        <v>1335004</v>
      </c>
    </row>
    <row r="34" spans="1:27" ht="13.5">
      <c r="A34" s="25" t="s">
        <v>60</v>
      </c>
      <c r="B34" s="24"/>
      <c r="C34" s="6">
        <v>11001733</v>
      </c>
      <c r="D34" s="6">
        <v>0</v>
      </c>
      <c r="E34" s="7">
        <v>9339857</v>
      </c>
      <c r="F34" s="8">
        <v>11132195</v>
      </c>
      <c r="G34" s="8">
        <v>192768</v>
      </c>
      <c r="H34" s="8">
        <v>435006</v>
      </c>
      <c r="I34" s="8">
        <v>518131</v>
      </c>
      <c r="J34" s="8">
        <v>1145905</v>
      </c>
      <c r="K34" s="8">
        <v>410767</v>
      </c>
      <c r="L34" s="8">
        <v>618452</v>
      </c>
      <c r="M34" s="8">
        <v>1646945</v>
      </c>
      <c r="N34" s="8">
        <v>2676164</v>
      </c>
      <c r="O34" s="8">
        <v>647854</v>
      </c>
      <c r="P34" s="8">
        <v>561720</v>
      </c>
      <c r="Q34" s="8">
        <v>1022878</v>
      </c>
      <c r="R34" s="8">
        <v>2232452</v>
      </c>
      <c r="S34" s="8">
        <v>320140</v>
      </c>
      <c r="T34" s="8">
        <v>582697</v>
      </c>
      <c r="U34" s="8">
        <v>718238</v>
      </c>
      <c r="V34" s="8">
        <v>1621075</v>
      </c>
      <c r="W34" s="8">
        <v>7675596</v>
      </c>
      <c r="X34" s="8">
        <v>9339238</v>
      </c>
      <c r="Y34" s="8">
        <v>-1663642</v>
      </c>
      <c r="Z34" s="2">
        <v>-17.81</v>
      </c>
      <c r="AA34" s="6">
        <v>11132195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57229407</v>
      </c>
      <c r="D36" s="33">
        <f>SUM(D25:D35)</f>
        <v>0</v>
      </c>
      <c r="E36" s="34">
        <f t="shared" si="1"/>
        <v>55137238</v>
      </c>
      <c r="F36" s="35">
        <f t="shared" si="1"/>
        <v>65141259</v>
      </c>
      <c r="G36" s="35">
        <f t="shared" si="1"/>
        <v>2686072</v>
      </c>
      <c r="H36" s="35">
        <f t="shared" si="1"/>
        <v>2467284</v>
      </c>
      <c r="I36" s="35">
        <f t="shared" si="1"/>
        <v>3049819</v>
      </c>
      <c r="J36" s="35">
        <f t="shared" si="1"/>
        <v>8203175</v>
      </c>
      <c r="K36" s="35">
        <f t="shared" si="1"/>
        <v>4428317</v>
      </c>
      <c r="L36" s="35">
        <f t="shared" si="1"/>
        <v>3407371</v>
      </c>
      <c r="M36" s="35">
        <f t="shared" si="1"/>
        <v>2195716</v>
      </c>
      <c r="N36" s="35">
        <f t="shared" si="1"/>
        <v>10031404</v>
      </c>
      <c r="O36" s="35">
        <f t="shared" si="1"/>
        <v>3264742</v>
      </c>
      <c r="P36" s="35">
        <f t="shared" si="1"/>
        <v>2880076</v>
      </c>
      <c r="Q36" s="35">
        <f t="shared" si="1"/>
        <v>3988559</v>
      </c>
      <c r="R36" s="35">
        <f t="shared" si="1"/>
        <v>10133377</v>
      </c>
      <c r="S36" s="35">
        <f t="shared" si="1"/>
        <v>3209104</v>
      </c>
      <c r="T36" s="35">
        <f t="shared" si="1"/>
        <v>3671140</v>
      </c>
      <c r="U36" s="35">
        <f t="shared" si="1"/>
        <v>3504514</v>
      </c>
      <c r="V36" s="35">
        <f t="shared" si="1"/>
        <v>10384758</v>
      </c>
      <c r="W36" s="35">
        <f t="shared" si="1"/>
        <v>38752714</v>
      </c>
      <c r="X36" s="35">
        <f t="shared" si="1"/>
        <v>55136619</v>
      </c>
      <c r="Y36" s="35">
        <f t="shared" si="1"/>
        <v>-16383905</v>
      </c>
      <c r="Z36" s="36">
        <f>+IF(X36&lt;&gt;0,+(Y36/X36)*100,0)</f>
        <v>-29.715106397800707</v>
      </c>
      <c r="AA36" s="33">
        <f>SUM(AA25:AA35)</f>
        <v>65141259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-20117843</v>
      </c>
      <c r="D38" s="46">
        <f>+D22-D36</f>
        <v>0</v>
      </c>
      <c r="E38" s="47">
        <f t="shared" si="2"/>
        <v>-3847539</v>
      </c>
      <c r="F38" s="48">
        <f t="shared" si="2"/>
        <v>-14156223</v>
      </c>
      <c r="G38" s="48">
        <f t="shared" si="2"/>
        <v>9198806</v>
      </c>
      <c r="H38" s="48">
        <f t="shared" si="2"/>
        <v>-1540949</v>
      </c>
      <c r="I38" s="48">
        <f t="shared" si="2"/>
        <v>-1857736</v>
      </c>
      <c r="J38" s="48">
        <f t="shared" si="2"/>
        <v>5800121</v>
      </c>
      <c r="K38" s="48">
        <f t="shared" si="2"/>
        <v>-2794899</v>
      </c>
      <c r="L38" s="48">
        <f t="shared" si="2"/>
        <v>-2281841</v>
      </c>
      <c r="M38" s="48">
        <f t="shared" si="2"/>
        <v>9047152</v>
      </c>
      <c r="N38" s="48">
        <f t="shared" si="2"/>
        <v>3970412</v>
      </c>
      <c r="O38" s="48">
        <f t="shared" si="2"/>
        <v>-1351023</v>
      </c>
      <c r="P38" s="48">
        <f t="shared" si="2"/>
        <v>-1133716</v>
      </c>
      <c r="Q38" s="48">
        <f t="shared" si="2"/>
        <v>-1000894</v>
      </c>
      <c r="R38" s="48">
        <f t="shared" si="2"/>
        <v>-3485633</v>
      </c>
      <c r="S38" s="48">
        <f t="shared" si="2"/>
        <v>-1127507</v>
      </c>
      <c r="T38" s="48">
        <f t="shared" si="2"/>
        <v>-356537</v>
      </c>
      <c r="U38" s="48">
        <f t="shared" si="2"/>
        <v>1337522</v>
      </c>
      <c r="V38" s="48">
        <f t="shared" si="2"/>
        <v>-146522</v>
      </c>
      <c r="W38" s="48">
        <f t="shared" si="2"/>
        <v>6138378</v>
      </c>
      <c r="X38" s="48">
        <f>IF(F22=F36,0,X22-X36)</f>
        <v>-3846920</v>
      </c>
      <c r="Y38" s="48">
        <f t="shared" si="2"/>
        <v>9985298</v>
      </c>
      <c r="Z38" s="49">
        <f>+IF(X38&lt;&gt;0,+(Y38/X38)*100,0)</f>
        <v>-259.56604244434504</v>
      </c>
      <c r="AA38" s="46">
        <f>+AA22-AA36</f>
        <v>-14156223</v>
      </c>
    </row>
    <row r="39" spans="1:27" ht="13.5">
      <c r="A39" s="23" t="s">
        <v>64</v>
      </c>
      <c r="B39" s="29"/>
      <c r="C39" s="6">
        <v>12031909</v>
      </c>
      <c r="D39" s="6">
        <v>0</v>
      </c>
      <c r="E39" s="7">
        <v>21088100</v>
      </c>
      <c r="F39" s="8">
        <v>12737100</v>
      </c>
      <c r="G39" s="8">
        <v>462572</v>
      </c>
      <c r="H39" s="8">
        <v>674336</v>
      </c>
      <c r="I39" s="8">
        <v>0</v>
      </c>
      <c r="J39" s="8">
        <v>1136908</v>
      </c>
      <c r="K39" s="8">
        <v>281375</v>
      </c>
      <c r="L39" s="8">
        <v>0</v>
      </c>
      <c r="M39" s="8">
        <v>63297</v>
      </c>
      <c r="N39" s="8">
        <v>344672</v>
      </c>
      <c r="O39" s="8">
        <v>0</v>
      </c>
      <c r="P39" s="8">
        <v>0</v>
      </c>
      <c r="Q39" s="8">
        <v>1446169</v>
      </c>
      <c r="R39" s="8">
        <v>1446169</v>
      </c>
      <c r="S39" s="8">
        <v>1031112</v>
      </c>
      <c r="T39" s="8">
        <v>0</v>
      </c>
      <c r="U39" s="8">
        <v>1162558</v>
      </c>
      <c r="V39" s="8">
        <v>2193670</v>
      </c>
      <c r="W39" s="8">
        <v>5121419</v>
      </c>
      <c r="X39" s="8">
        <v>21088100</v>
      </c>
      <c r="Y39" s="8">
        <v>-15966681</v>
      </c>
      <c r="Z39" s="2">
        <v>-75.71</v>
      </c>
      <c r="AA39" s="6">
        <v>12737100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-8085934</v>
      </c>
      <c r="D42" s="55">
        <f>SUM(D38:D41)</f>
        <v>0</v>
      </c>
      <c r="E42" s="56">
        <f t="shared" si="3"/>
        <v>17240561</v>
      </c>
      <c r="F42" s="57">
        <f t="shared" si="3"/>
        <v>-1419123</v>
      </c>
      <c r="G42" s="57">
        <f t="shared" si="3"/>
        <v>9661378</v>
      </c>
      <c r="H42" s="57">
        <f t="shared" si="3"/>
        <v>-866613</v>
      </c>
      <c r="I42" s="57">
        <f t="shared" si="3"/>
        <v>-1857736</v>
      </c>
      <c r="J42" s="57">
        <f t="shared" si="3"/>
        <v>6937029</v>
      </c>
      <c r="K42" s="57">
        <f t="shared" si="3"/>
        <v>-2513524</v>
      </c>
      <c r="L42" s="57">
        <f t="shared" si="3"/>
        <v>-2281841</v>
      </c>
      <c r="M42" s="57">
        <f t="shared" si="3"/>
        <v>9110449</v>
      </c>
      <c r="N42" s="57">
        <f t="shared" si="3"/>
        <v>4315084</v>
      </c>
      <c r="O42" s="57">
        <f t="shared" si="3"/>
        <v>-1351023</v>
      </c>
      <c r="P42" s="57">
        <f t="shared" si="3"/>
        <v>-1133716</v>
      </c>
      <c r="Q42" s="57">
        <f t="shared" si="3"/>
        <v>445275</v>
      </c>
      <c r="R42" s="57">
        <f t="shared" si="3"/>
        <v>-2039464</v>
      </c>
      <c r="S42" s="57">
        <f t="shared" si="3"/>
        <v>-96395</v>
      </c>
      <c r="T42" s="57">
        <f t="shared" si="3"/>
        <v>-356537</v>
      </c>
      <c r="U42" s="57">
        <f t="shared" si="3"/>
        <v>2500080</v>
      </c>
      <c r="V42" s="57">
        <f t="shared" si="3"/>
        <v>2047148</v>
      </c>
      <c r="W42" s="57">
        <f t="shared" si="3"/>
        <v>11259797</v>
      </c>
      <c r="X42" s="57">
        <f t="shared" si="3"/>
        <v>17241180</v>
      </c>
      <c r="Y42" s="57">
        <f t="shared" si="3"/>
        <v>-5981383</v>
      </c>
      <c r="Z42" s="58">
        <f>+IF(X42&lt;&gt;0,+(Y42/X42)*100,0)</f>
        <v>-34.69242244440346</v>
      </c>
      <c r="AA42" s="55">
        <f>SUM(AA38:AA41)</f>
        <v>-1419123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-8085934</v>
      </c>
      <c r="D44" s="63">
        <f>+D42-D43</f>
        <v>0</v>
      </c>
      <c r="E44" s="64">
        <f t="shared" si="4"/>
        <v>17240561</v>
      </c>
      <c r="F44" s="65">
        <f t="shared" si="4"/>
        <v>-1419123</v>
      </c>
      <c r="G44" s="65">
        <f t="shared" si="4"/>
        <v>9661378</v>
      </c>
      <c r="H44" s="65">
        <f t="shared" si="4"/>
        <v>-866613</v>
      </c>
      <c r="I44" s="65">
        <f t="shared" si="4"/>
        <v>-1857736</v>
      </c>
      <c r="J44" s="65">
        <f t="shared" si="4"/>
        <v>6937029</v>
      </c>
      <c r="K44" s="65">
        <f t="shared" si="4"/>
        <v>-2513524</v>
      </c>
      <c r="L44" s="65">
        <f t="shared" si="4"/>
        <v>-2281841</v>
      </c>
      <c r="M44" s="65">
        <f t="shared" si="4"/>
        <v>9110449</v>
      </c>
      <c r="N44" s="65">
        <f t="shared" si="4"/>
        <v>4315084</v>
      </c>
      <c r="O44" s="65">
        <f t="shared" si="4"/>
        <v>-1351023</v>
      </c>
      <c r="P44" s="65">
        <f t="shared" si="4"/>
        <v>-1133716</v>
      </c>
      <c r="Q44" s="65">
        <f t="shared" si="4"/>
        <v>445275</v>
      </c>
      <c r="R44" s="65">
        <f t="shared" si="4"/>
        <v>-2039464</v>
      </c>
      <c r="S44" s="65">
        <f t="shared" si="4"/>
        <v>-96395</v>
      </c>
      <c r="T44" s="65">
        <f t="shared" si="4"/>
        <v>-356537</v>
      </c>
      <c r="U44" s="65">
        <f t="shared" si="4"/>
        <v>2500080</v>
      </c>
      <c r="V44" s="65">
        <f t="shared" si="4"/>
        <v>2047148</v>
      </c>
      <c r="W44" s="65">
        <f t="shared" si="4"/>
        <v>11259797</v>
      </c>
      <c r="X44" s="65">
        <f t="shared" si="4"/>
        <v>17241180</v>
      </c>
      <c r="Y44" s="65">
        <f t="shared" si="4"/>
        <v>-5981383</v>
      </c>
      <c r="Z44" s="66">
        <f>+IF(X44&lt;&gt;0,+(Y44/X44)*100,0)</f>
        <v>-34.69242244440346</v>
      </c>
      <c r="AA44" s="63">
        <f>+AA42-AA43</f>
        <v>-1419123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-8085934</v>
      </c>
      <c r="D46" s="55">
        <f>SUM(D44:D45)</f>
        <v>0</v>
      </c>
      <c r="E46" s="56">
        <f t="shared" si="5"/>
        <v>17240561</v>
      </c>
      <c r="F46" s="57">
        <f t="shared" si="5"/>
        <v>-1419123</v>
      </c>
      <c r="G46" s="57">
        <f t="shared" si="5"/>
        <v>9661378</v>
      </c>
      <c r="H46" s="57">
        <f t="shared" si="5"/>
        <v>-866613</v>
      </c>
      <c r="I46" s="57">
        <f t="shared" si="5"/>
        <v>-1857736</v>
      </c>
      <c r="J46" s="57">
        <f t="shared" si="5"/>
        <v>6937029</v>
      </c>
      <c r="K46" s="57">
        <f t="shared" si="5"/>
        <v>-2513524</v>
      </c>
      <c r="L46" s="57">
        <f t="shared" si="5"/>
        <v>-2281841</v>
      </c>
      <c r="M46" s="57">
        <f t="shared" si="5"/>
        <v>9110449</v>
      </c>
      <c r="N46" s="57">
        <f t="shared" si="5"/>
        <v>4315084</v>
      </c>
      <c r="O46" s="57">
        <f t="shared" si="5"/>
        <v>-1351023</v>
      </c>
      <c r="P46" s="57">
        <f t="shared" si="5"/>
        <v>-1133716</v>
      </c>
      <c r="Q46" s="57">
        <f t="shared" si="5"/>
        <v>445275</v>
      </c>
      <c r="R46" s="57">
        <f t="shared" si="5"/>
        <v>-2039464</v>
      </c>
      <c r="S46" s="57">
        <f t="shared" si="5"/>
        <v>-96395</v>
      </c>
      <c r="T46" s="57">
        <f t="shared" si="5"/>
        <v>-356537</v>
      </c>
      <c r="U46" s="57">
        <f t="shared" si="5"/>
        <v>2500080</v>
      </c>
      <c r="V46" s="57">
        <f t="shared" si="5"/>
        <v>2047148</v>
      </c>
      <c r="W46" s="57">
        <f t="shared" si="5"/>
        <v>11259797</v>
      </c>
      <c r="X46" s="57">
        <f t="shared" si="5"/>
        <v>17241180</v>
      </c>
      <c r="Y46" s="57">
        <f t="shared" si="5"/>
        <v>-5981383</v>
      </c>
      <c r="Z46" s="58">
        <f>+IF(X46&lt;&gt;0,+(Y46/X46)*100,0)</f>
        <v>-34.69242244440346</v>
      </c>
      <c r="AA46" s="55">
        <f>SUM(AA44:AA45)</f>
        <v>-1419123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-8085934</v>
      </c>
      <c r="D48" s="71">
        <f>SUM(D46:D47)</f>
        <v>0</v>
      </c>
      <c r="E48" s="72">
        <f t="shared" si="6"/>
        <v>17240561</v>
      </c>
      <c r="F48" s="73">
        <f t="shared" si="6"/>
        <v>-1419123</v>
      </c>
      <c r="G48" s="73">
        <f t="shared" si="6"/>
        <v>9661378</v>
      </c>
      <c r="H48" s="74">
        <f t="shared" si="6"/>
        <v>-866613</v>
      </c>
      <c r="I48" s="74">
        <f t="shared" si="6"/>
        <v>-1857736</v>
      </c>
      <c r="J48" s="74">
        <f t="shared" si="6"/>
        <v>6937029</v>
      </c>
      <c r="K48" s="74">
        <f t="shared" si="6"/>
        <v>-2513524</v>
      </c>
      <c r="L48" s="74">
        <f t="shared" si="6"/>
        <v>-2281841</v>
      </c>
      <c r="M48" s="73">
        <f t="shared" si="6"/>
        <v>9110449</v>
      </c>
      <c r="N48" s="73">
        <f t="shared" si="6"/>
        <v>4315084</v>
      </c>
      <c r="O48" s="74">
        <f t="shared" si="6"/>
        <v>-1351023</v>
      </c>
      <c r="P48" s="74">
        <f t="shared" si="6"/>
        <v>-1133716</v>
      </c>
      <c r="Q48" s="74">
        <f t="shared" si="6"/>
        <v>445275</v>
      </c>
      <c r="R48" s="74">
        <f t="shared" si="6"/>
        <v>-2039464</v>
      </c>
      <c r="S48" s="74">
        <f t="shared" si="6"/>
        <v>-96395</v>
      </c>
      <c r="T48" s="73">
        <f t="shared" si="6"/>
        <v>-356537</v>
      </c>
      <c r="U48" s="73">
        <f t="shared" si="6"/>
        <v>2500080</v>
      </c>
      <c r="V48" s="74">
        <f t="shared" si="6"/>
        <v>2047148</v>
      </c>
      <c r="W48" s="74">
        <f t="shared" si="6"/>
        <v>11259797</v>
      </c>
      <c r="X48" s="74">
        <f t="shared" si="6"/>
        <v>17241180</v>
      </c>
      <c r="Y48" s="74">
        <f t="shared" si="6"/>
        <v>-5981383</v>
      </c>
      <c r="Z48" s="75">
        <f>+IF(X48&lt;&gt;0,+(Y48/X48)*100,0)</f>
        <v>-34.69242244440346</v>
      </c>
      <c r="AA48" s="76">
        <f>SUM(AA46:AA47)</f>
        <v>-1419123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1780984</v>
      </c>
      <c r="D5" s="6">
        <v>0</v>
      </c>
      <c r="E5" s="7">
        <v>3165000</v>
      </c>
      <c r="F5" s="8">
        <v>3385626</v>
      </c>
      <c r="G5" s="8">
        <v>72097</v>
      </c>
      <c r="H5" s="8">
        <v>40275</v>
      </c>
      <c r="I5" s="8">
        <v>40275</v>
      </c>
      <c r="J5" s="8">
        <v>152647</v>
      </c>
      <c r="K5" s="8">
        <v>40275</v>
      </c>
      <c r="L5" s="8">
        <v>40275</v>
      </c>
      <c r="M5" s="8">
        <v>40275</v>
      </c>
      <c r="N5" s="8">
        <v>120825</v>
      </c>
      <c r="O5" s="8">
        <v>40275</v>
      </c>
      <c r="P5" s="8">
        <v>0</v>
      </c>
      <c r="Q5" s="8">
        <v>0</v>
      </c>
      <c r="R5" s="8">
        <v>40275</v>
      </c>
      <c r="S5" s="8">
        <v>40275</v>
      </c>
      <c r="T5" s="8">
        <v>0</v>
      </c>
      <c r="U5" s="8">
        <v>40269</v>
      </c>
      <c r="V5" s="8">
        <v>80544</v>
      </c>
      <c r="W5" s="8">
        <v>394291</v>
      </c>
      <c r="X5" s="8">
        <v>1708420</v>
      </c>
      <c r="Y5" s="8">
        <v>-1314129</v>
      </c>
      <c r="Z5" s="2">
        <v>-76.92</v>
      </c>
      <c r="AA5" s="6">
        <v>3385626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166000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3754632</v>
      </c>
      <c r="D8" s="6">
        <v>0</v>
      </c>
      <c r="E8" s="7">
        <v>4089000</v>
      </c>
      <c r="F8" s="8">
        <v>4064000</v>
      </c>
      <c r="G8" s="8">
        <v>273767</v>
      </c>
      <c r="H8" s="8">
        <v>288606</v>
      </c>
      <c r="I8" s="8">
        <v>254467</v>
      </c>
      <c r="J8" s="8">
        <v>816840</v>
      </c>
      <c r="K8" s="8">
        <v>408393</v>
      </c>
      <c r="L8" s="8">
        <v>338568</v>
      </c>
      <c r="M8" s="8">
        <v>341054</v>
      </c>
      <c r="N8" s="8">
        <v>1088015</v>
      </c>
      <c r="O8" s="8">
        <v>444749</v>
      </c>
      <c r="P8" s="8">
        <v>473577</v>
      </c>
      <c r="Q8" s="8">
        <v>0</v>
      </c>
      <c r="R8" s="8">
        <v>918326</v>
      </c>
      <c r="S8" s="8">
        <v>425123</v>
      </c>
      <c r="T8" s="8">
        <v>275731</v>
      </c>
      <c r="U8" s="8">
        <v>347311</v>
      </c>
      <c r="V8" s="8">
        <v>1048165</v>
      </c>
      <c r="W8" s="8">
        <v>3871346</v>
      </c>
      <c r="X8" s="8">
        <v>3417302</v>
      </c>
      <c r="Y8" s="8">
        <v>454044</v>
      </c>
      <c r="Z8" s="2">
        <v>13.29</v>
      </c>
      <c r="AA8" s="6">
        <v>4064000</v>
      </c>
    </row>
    <row r="9" spans="1:27" ht="13.5">
      <c r="A9" s="25" t="s">
        <v>36</v>
      </c>
      <c r="B9" s="24"/>
      <c r="C9" s="6">
        <v>1668747</v>
      </c>
      <c r="D9" s="6">
        <v>0</v>
      </c>
      <c r="E9" s="7">
        <v>1679000</v>
      </c>
      <c r="F9" s="8">
        <v>1756994</v>
      </c>
      <c r="G9" s="8">
        <v>156890</v>
      </c>
      <c r="H9" s="8">
        <v>155039</v>
      </c>
      <c r="I9" s="8">
        <v>154385</v>
      </c>
      <c r="J9" s="8">
        <v>466314</v>
      </c>
      <c r="K9" s="8">
        <v>102360</v>
      </c>
      <c r="L9" s="8">
        <v>156073</v>
      </c>
      <c r="M9" s="8">
        <v>153750</v>
      </c>
      <c r="N9" s="8">
        <v>412183</v>
      </c>
      <c r="O9" s="8">
        <v>155093</v>
      </c>
      <c r="P9" s="8">
        <v>154494</v>
      </c>
      <c r="Q9" s="8">
        <v>0</v>
      </c>
      <c r="R9" s="8">
        <v>309587</v>
      </c>
      <c r="S9" s="8">
        <v>156581</v>
      </c>
      <c r="T9" s="8">
        <v>154930</v>
      </c>
      <c r="U9" s="8">
        <v>157307</v>
      </c>
      <c r="V9" s="8">
        <v>468818</v>
      </c>
      <c r="W9" s="8">
        <v>1656902</v>
      </c>
      <c r="X9" s="8">
        <v>1445249</v>
      </c>
      <c r="Y9" s="8">
        <v>211653</v>
      </c>
      <c r="Z9" s="2">
        <v>14.64</v>
      </c>
      <c r="AA9" s="6">
        <v>1756994</v>
      </c>
    </row>
    <row r="10" spans="1:27" ht="13.5">
      <c r="A10" s="25" t="s">
        <v>37</v>
      </c>
      <c r="B10" s="24"/>
      <c r="C10" s="6">
        <v>2268775</v>
      </c>
      <c r="D10" s="6">
        <v>0</v>
      </c>
      <c r="E10" s="7">
        <v>2298000</v>
      </c>
      <c r="F10" s="26">
        <v>2589683</v>
      </c>
      <c r="G10" s="26">
        <v>217805</v>
      </c>
      <c r="H10" s="26">
        <v>217805</v>
      </c>
      <c r="I10" s="26">
        <v>215469</v>
      </c>
      <c r="J10" s="26">
        <v>651079</v>
      </c>
      <c r="K10" s="26">
        <v>212866</v>
      </c>
      <c r="L10" s="26">
        <v>215448</v>
      </c>
      <c r="M10" s="26">
        <v>215448</v>
      </c>
      <c r="N10" s="26">
        <v>643762</v>
      </c>
      <c r="O10" s="26">
        <v>215448</v>
      </c>
      <c r="P10" s="26">
        <v>215448</v>
      </c>
      <c r="Q10" s="26">
        <v>0</v>
      </c>
      <c r="R10" s="26">
        <v>430896</v>
      </c>
      <c r="S10" s="26">
        <v>213468</v>
      </c>
      <c r="T10" s="26">
        <v>213468</v>
      </c>
      <c r="U10" s="26">
        <v>213929</v>
      </c>
      <c r="V10" s="26">
        <v>640865</v>
      </c>
      <c r="W10" s="26">
        <v>2366602</v>
      </c>
      <c r="X10" s="26">
        <v>1918545</v>
      </c>
      <c r="Y10" s="26">
        <v>448057</v>
      </c>
      <c r="Z10" s="27">
        <v>23.35</v>
      </c>
      <c r="AA10" s="28">
        <v>2589683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479099</v>
      </c>
      <c r="D12" s="6">
        <v>0</v>
      </c>
      <c r="E12" s="7">
        <v>514000</v>
      </c>
      <c r="F12" s="8">
        <v>74172</v>
      </c>
      <c r="G12" s="8">
        <v>44167</v>
      </c>
      <c r="H12" s="8">
        <v>44632</v>
      </c>
      <c r="I12" s="8">
        <v>47446</v>
      </c>
      <c r="J12" s="8">
        <v>136245</v>
      </c>
      <c r="K12" s="8">
        <v>45512</v>
      </c>
      <c r="L12" s="8">
        <v>45627</v>
      </c>
      <c r="M12" s="8">
        <v>44664</v>
      </c>
      <c r="N12" s="8">
        <v>135803</v>
      </c>
      <c r="O12" s="8">
        <v>43759</v>
      </c>
      <c r="P12" s="8">
        <v>975930</v>
      </c>
      <c r="Q12" s="8">
        <v>0</v>
      </c>
      <c r="R12" s="8">
        <v>1019689</v>
      </c>
      <c r="S12" s="8">
        <v>46850</v>
      </c>
      <c r="T12" s="8">
        <v>44345</v>
      </c>
      <c r="U12" s="8">
        <v>45405</v>
      </c>
      <c r="V12" s="8">
        <v>136600</v>
      </c>
      <c r="W12" s="8">
        <v>1428337</v>
      </c>
      <c r="X12" s="8">
        <v>484187</v>
      </c>
      <c r="Y12" s="8">
        <v>944150</v>
      </c>
      <c r="Z12" s="2">
        <v>195</v>
      </c>
      <c r="AA12" s="6">
        <v>74172</v>
      </c>
    </row>
    <row r="13" spans="1:27" ht="13.5">
      <c r="A13" s="23" t="s">
        <v>40</v>
      </c>
      <c r="B13" s="29"/>
      <c r="C13" s="6">
        <v>140376</v>
      </c>
      <c r="D13" s="6">
        <v>0</v>
      </c>
      <c r="E13" s="7">
        <v>41000</v>
      </c>
      <c r="F13" s="8">
        <v>60000</v>
      </c>
      <c r="G13" s="8">
        <v>0</v>
      </c>
      <c r="H13" s="8">
        <v>0</v>
      </c>
      <c r="I13" s="8">
        <v>17241</v>
      </c>
      <c r="J13" s="8">
        <v>17241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43967</v>
      </c>
      <c r="T13" s="8">
        <v>0</v>
      </c>
      <c r="U13" s="8">
        <v>0</v>
      </c>
      <c r="V13" s="8">
        <v>43967</v>
      </c>
      <c r="W13" s="8">
        <v>61208</v>
      </c>
      <c r="X13" s="8">
        <v>310298</v>
      </c>
      <c r="Y13" s="8">
        <v>-249090</v>
      </c>
      <c r="Z13" s="2">
        <v>-80.27</v>
      </c>
      <c r="AA13" s="6">
        <v>60000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1707000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1767265</v>
      </c>
      <c r="Y14" s="8">
        <v>-1767265</v>
      </c>
      <c r="Z14" s="2">
        <v>-100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14000</v>
      </c>
      <c r="F16" s="8">
        <v>14000</v>
      </c>
      <c r="G16" s="8">
        <v>3669</v>
      </c>
      <c r="H16" s="8">
        <v>4104</v>
      </c>
      <c r="I16" s="8">
        <v>4410</v>
      </c>
      <c r="J16" s="8">
        <v>12183</v>
      </c>
      <c r="K16" s="8">
        <v>4401</v>
      </c>
      <c r="L16" s="8">
        <v>4326</v>
      </c>
      <c r="M16" s="8">
        <v>3741</v>
      </c>
      <c r="N16" s="8">
        <v>12468</v>
      </c>
      <c r="O16" s="8">
        <v>5403</v>
      </c>
      <c r="P16" s="8">
        <v>5415</v>
      </c>
      <c r="Q16" s="8">
        <v>0</v>
      </c>
      <c r="R16" s="8">
        <v>10818</v>
      </c>
      <c r="S16" s="8">
        <v>2799</v>
      </c>
      <c r="T16" s="8">
        <v>3321</v>
      </c>
      <c r="U16" s="8">
        <v>1074</v>
      </c>
      <c r="V16" s="8">
        <v>7194</v>
      </c>
      <c r="W16" s="8">
        <v>42663</v>
      </c>
      <c r="X16" s="8">
        <v>3972</v>
      </c>
      <c r="Y16" s="8">
        <v>38691</v>
      </c>
      <c r="Z16" s="2">
        <v>974.09</v>
      </c>
      <c r="AA16" s="6">
        <v>14000</v>
      </c>
    </row>
    <row r="17" spans="1:27" ht="13.5">
      <c r="A17" s="23" t="s">
        <v>44</v>
      </c>
      <c r="B17" s="29"/>
      <c r="C17" s="6">
        <v>187744</v>
      </c>
      <c r="D17" s="6">
        <v>0</v>
      </c>
      <c r="E17" s="7">
        <v>0</v>
      </c>
      <c r="F17" s="8">
        <v>361000</v>
      </c>
      <c r="G17" s="8">
        <v>2353</v>
      </c>
      <c r="H17" s="8">
        <v>315</v>
      </c>
      <c r="I17" s="8">
        <v>3120</v>
      </c>
      <c r="J17" s="8">
        <v>5788</v>
      </c>
      <c r="K17" s="8">
        <v>2546</v>
      </c>
      <c r="L17" s="8">
        <v>2428</v>
      </c>
      <c r="M17" s="8">
        <v>310</v>
      </c>
      <c r="N17" s="8">
        <v>5284</v>
      </c>
      <c r="O17" s="8">
        <v>2348</v>
      </c>
      <c r="P17" s="8">
        <v>306</v>
      </c>
      <c r="Q17" s="8">
        <v>0</v>
      </c>
      <c r="R17" s="8">
        <v>2654</v>
      </c>
      <c r="S17" s="8">
        <v>1013</v>
      </c>
      <c r="T17" s="8">
        <v>1184</v>
      </c>
      <c r="U17" s="8">
        <v>907</v>
      </c>
      <c r="V17" s="8">
        <v>3104</v>
      </c>
      <c r="W17" s="8">
        <v>16830</v>
      </c>
      <c r="X17" s="8">
        <v>2592</v>
      </c>
      <c r="Y17" s="8">
        <v>14238</v>
      </c>
      <c r="Z17" s="2">
        <v>549.31</v>
      </c>
      <c r="AA17" s="6">
        <v>361000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930000</v>
      </c>
      <c r="F18" s="8">
        <v>0</v>
      </c>
      <c r="G18" s="8">
        <v>141060</v>
      </c>
      <c r="H18" s="8">
        <v>120715</v>
      </c>
      <c r="I18" s="8">
        <v>116711</v>
      </c>
      <c r="J18" s="8">
        <v>378486</v>
      </c>
      <c r="K18" s="8">
        <v>76801</v>
      </c>
      <c r="L18" s="8">
        <v>146932</v>
      </c>
      <c r="M18" s="8">
        <v>95499</v>
      </c>
      <c r="N18" s="8">
        <v>319232</v>
      </c>
      <c r="O18" s="8">
        <v>97232</v>
      </c>
      <c r="P18" s="8">
        <v>97458</v>
      </c>
      <c r="Q18" s="8">
        <v>0</v>
      </c>
      <c r="R18" s="8">
        <v>194690</v>
      </c>
      <c r="S18" s="8">
        <v>75844</v>
      </c>
      <c r="T18" s="8">
        <v>83172</v>
      </c>
      <c r="U18" s="8">
        <v>131686</v>
      </c>
      <c r="V18" s="8">
        <v>290702</v>
      </c>
      <c r="W18" s="8">
        <v>1183110</v>
      </c>
      <c r="X18" s="8">
        <v>171408</v>
      </c>
      <c r="Y18" s="8">
        <v>1011702</v>
      </c>
      <c r="Z18" s="2">
        <v>590.23</v>
      </c>
      <c r="AA18" s="6">
        <v>0</v>
      </c>
    </row>
    <row r="19" spans="1:27" ht="13.5">
      <c r="A19" s="23" t="s">
        <v>46</v>
      </c>
      <c r="B19" s="29"/>
      <c r="C19" s="6">
        <v>17619000</v>
      </c>
      <c r="D19" s="6">
        <v>0</v>
      </c>
      <c r="E19" s="7">
        <v>21277000</v>
      </c>
      <c r="F19" s="8">
        <v>22278000</v>
      </c>
      <c r="G19" s="8">
        <v>8909000</v>
      </c>
      <c r="H19" s="8">
        <v>26365</v>
      </c>
      <c r="I19" s="8">
        <v>934000</v>
      </c>
      <c r="J19" s="8">
        <v>9869365</v>
      </c>
      <c r="K19" s="8">
        <v>290000</v>
      </c>
      <c r="L19" s="8">
        <v>3982980</v>
      </c>
      <c r="M19" s="8">
        <v>0</v>
      </c>
      <c r="N19" s="8">
        <v>4272980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14142345</v>
      </c>
      <c r="X19" s="8">
        <v>19771000</v>
      </c>
      <c r="Y19" s="8">
        <v>-5628655</v>
      </c>
      <c r="Z19" s="2">
        <v>-28.47</v>
      </c>
      <c r="AA19" s="6">
        <v>22278000</v>
      </c>
    </row>
    <row r="20" spans="1:27" ht="13.5">
      <c r="A20" s="23" t="s">
        <v>47</v>
      </c>
      <c r="B20" s="29"/>
      <c r="C20" s="6">
        <v>488518</v>
      </c>
      <c r="D20" s="6">
        <v>0</v>
      </c>
      <c r="E20" s="7">
        <v>738000</v>
      </c>
      <c r="F20" s="26">
        <v>260000</v>
      </c>
      <c r="G20" s="26">
        <v>64869</v>
      </c>
      <c r="H20" s="26">
        <v>17160</v>
      </c>
      <c r="I20" s="26">
        <v>22514</v>
      </c>
      <c r="J20" s="26">
        <v>104543</v>
      </c>
      <c r="K20" s="26">
        <v>1459225</v>
      </c>
      <c r="L20" s="26">
        <v>1164490</v>
      </c>
      <c r="M20" s="26">
        <v>20717</v>
      </c>
      <c r="N20" s="26">
        <v>2644432</v>
      </c>
      <c r="O20" s="26">
        <v>351217</v>
      </c>
      <c r="P20" s="26">
        <v>11816</v>
      </c>
      <c r="Q20" s="26">
        <v>0</v>
      </c>
      <c r="R20" s="26">
        <v>363033</v>
      </c>
      <c r="S20" s="26">
        <v>12747</v>
      </c>
      <c r="T20" s="26">
        <v>192214</v>
      </c>
      <c r="U20" s="26">
        <v>55344</v>
      </c>
      <c r="V20" s="26">
        <v>260305</v>
      </c>
      <c r="W20" s="26">
        <v>3372313</v>
      </c>
      <c r="X20" s="26">
        <v>22462</v>
      </c>
      <c r="Y20" s="26">
        <v>3349851</v>
      </c>
      <c r="Z20" s="27">
        <v>14913.41</v>
      </c>
      <c r="AA20" s="28">
        <v>260000</v>
      </c>
    </row>
    <row r="21" spans="1:27" ht="13.5">
      <c r="A21" s="23" t="s">
        <v>48</v>
      </c>
      <c r="B21" s="29"/>
      <c r="C21" s="6">
        <v>124000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382056</v>
      </c>
      <c r="Y21" s="8">
        <v>-382056</v>
      </c>
      <c r="Z21" s="2">
        <v>-100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28511875</v>
      </c>
      <c r="D22" s="33">
        <f>SUM(D5:D21)</f>
        <v>0</v>
      </c>
      <c r="E22" s="34">
        <f t="shared" si="0"/>
        <v>36618000</v>
      </c>
      <c r="F22" s="35">
        <f t="shared" si="0"/>
        <v>34843475</v>
      </c>
      <c r="G22" s="35">
        <f t="shared" si="0"/>
        <v>9885677</v>
      </c>
      <c r="H22" s="35">
        <f t="shared" si="0"/>
        <v>915016</v>
      </c>
      <c r="I22" s="35">
        <f t="shared" si="0"/>
        <v>1810038</v>
      </c>
      <c r="J22" s="35">
        <f t="shared" si="0"/>
        <v>12610731</v>
      </c>
      <c r="K22" s="35">
        <f t="shared" si="0"/>
        <v>2642379</v>
      </c>
      <c r="L22" s="35">
        <f t="shared" si="0"/>
        <v>6097147</v>
      </c>
      <c r="M22" s="35">
        <f t="shared" si="0"/>
        <v>915458</v>
      </c>
      <c r="N22" s="35">
        <f t="shared" si="0"/>
        <v>9654984</v>
      </c>
      <c r="O22" s="35">
        <f t="shared" si="0"/>
        <v>1355524</v>
      </c>
      <c r="P22" s="35">
        <f t="shared" si="0"/>
        <v>1934444</v>
      </c>
      <c r="Q22" s="35">
        <f t="shared" si="0"/>
        <v>0</v>
      </c>
      <c r="R22" s="35">
        <f t="shared" si="0"/>
        <v>3289968</v>
      </c>
      <c r="S22" s="35">
        <f t="shared" si="0"/>
        <v>1018667</v>
      </c>
      <c r="T22" s="35">
        <f t="shared" si="0"/>
        <v>968365</v>
      </c>
      <c r="U22" s="35">
        <f t="shared" si="0"/>
        <v>993232</v>
      </c>
      <c r="V22" s="35">
        <f t="shared" si="0"/>
        <v>2980264</v>
      </c>
      <c r="W22" s="35">
        <f t="shared" si="0"/>
        <v>28535947</v>
      </c>
      <c r="X22" s="35">
        <f t="shared" si="0"/>
        <v>31404756</v>
      </c>
      <c r="Y22" s="35">
        <f t="shared" si="0"/>
        <v>-2868809</v>
      </c>
      <c r="Z22" s="36">
        <f>+IF(X22&lt;&gt;0,+(Y22/X22)*100,0)</f>
        <v>-9.13495076987702</v>
      </c>
      <c r="AA22" s="33">
        <f>SUM(AA5:AA21)</f>
        <v>34843475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11956290</v>
      </c>
      <c r="D25" s="6">
        <v>0</v>
      </c>
      <c r="E25" s="7">
        <v>18873000</v>
      </c>
      <c r="F25" s="8">
        <v>18848000</v>
      </c>
      <c r="G25" s="8">
        <v>947685</v>
      </c>
      <c r="H25" s="8">
        <v>1028170</v>
      </c>
      <c r="I25" s="8">
        <v>1155253</v>
      </c>
      <c r="J25" s="8">
        <v>3131108</v>
      </c>
      <c r="K25" s="8">
        <v>1473546</v>
      </c>
      <c r="L25" s="8">
        <v>1877479</v>
      </c>
      <c r="M25" s="8">
        <v>1174301</v>
      </c>
      <c r="N25" s="8">
        <v>4525326</v>
      </c>
      <c r="O25" s="8">
        <v>1169886</v>
      </c>
      <c r="P25" s="8">
        <v>1155748</v>
      </c>
      <c r="Q25" s="8">
        <v>0</v>
      </c>
      <c r="R25" s="8">
        <v>2325634</v>
      </c>
      <c r="S25" s="8">
        <v>1133457</v>
      </c>
      <c r="T25" s="8">
        <v>1186495</v>
      </c>
      <c r="U25" s="8">
        <v>1322498</v>
      </c>
      <c r="V25" s="8">
        <v>3642450</v>
      </c>
      <c r="W25" s="8">
        <v>13624518</v>
      </c>
      <c r="X25" s="8">
        <v>14072971</v>
      </c>
      <c r="Y25" s="8">
        <v>-448453</v>
      </c>
      <c r="Z25" s="2">
        <v>-3.19</v>
      </c>
      <c r="AA25" s="6">
        <v>18848000</v>
      </c>
    </row>
    <row r="26" spans="1:27" ht="13.5">
      <c r="A26" s="25" t="s">
        <v>52</v>
      </c>
      <c r="B26" s="24"/>
      <c r="C26" s="6">
        <v>1469533</v>
      </c>
      <c r="D26" s="6">
        <v>0</v>
      </c>
      <c r="E26" s="7">
        <v>2037000</v>
      </c>
      <c r="F26" s="8">
        <v>2117000</v>
      </c>
      <c r="G26" s="8">
        <v>111600</v>
      </c>
      <c r="H26" s="8">
        <v>110759</v>
      </c>
      <c r="I26" s="8">
        <v>164403</v>
      </c>
      <c r="J26" s="8">
        <v>386762</v>
      </c>
      <c r="K26" s="8">
        <v>189148</v>
      </c>
      <c r="L26" s="8">
        <v>127383</v>
      </c>
      <c r="M26" s="8">
        <v>165735</v>
      </c>
      <c r="N26" s="8">
        <v>482266</v>
      </c>
      <c r="O26" s="8">
        <v>128332</v>
      </c>
      <c r="P26" s="8">
        <v>119054</v>
      </c>
      <c r="Q26" s="8">
        <v>0</v>
      </c>
      <c r="R26" s="8">
        <v>247386</v>
      </c>
      <c r="S26" s="8">
        <v>216291</v>
      </c>
      <c r="T26" s="8">
        <v>126197</v>
      </c>
      <c r="U26" s="8">
        <v>126197</v>
      </c>
      <c r="V26" s="8">
        <v>468685</v>
      </c>
      <c r="W26" s="8">
        <v>1585099</v>
      </c>
      <c r="X26" s="8">
        <v>1759633</v>
      </c>
      <c r="Y26" s="8">
        <v>-174534</v>
      </c>
      <c r="Z26" s="2">
        <v>-9.92</v>
      </c>
      <c r="AA26" s="6">
        <v>2117000</v>
      </c>
    </row>
    <row r="27" spans="1:27" ht="13.5">
      <c r="A27" s="25" t="s">
        <v>53</v>
      </c>
      <c r="B27" s="24"/>
      <c r="C27" s="6">
        <v>12919458</v>
      </c>
      <c r="D27" s="6">
        <v>0</v>
      </c>
      <c r="E27" s="7">
        <v>4926000</v>
      </c>
      <c r="F27" s="8">
        <v>4926000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5340423</v>
      </c>
      <c r="Y27" s="8">
        <v>-5340423</v>
      </c>
      <c r="Z27" s="2">
        <v>-100</v>
      </c>
      <c r="AA27" s="6">
        <v>4926000</v>
      </c>
    </row>
    <row r="28" spans="1:27" ht="13.5">
      <c r="A28" s="25" t="s">
        <v>54</v>
      </c>
      <c r="B28" s="24"/>
      <c r="C28" s="6">
        <v>15984034</v>
      </c>
      <c r="D28" s="6">
        <v>0</v>
      </c>
      <c r="E28" s="7">
        <v>10282000</v>
      </c>
      <c r="F28" s="8">
        <v>10282000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10190584</v>
      </c>
      <c r="Y28" s="8">
        <v>-10190584</v>
      </c>
      <c r="Z28" s="2">
        <v>-100</v>
      </c>
      <c r="AA28" s="6">
        <v>10282000</v>
      </c>
    </row>
    <row r="29" spans="1:27" ht="13.5">
      <c r="A29" s="25" t="s">
        <v>55</v>
      </c>
      <c r="B29" s="24"/>
      <c r="C29" s="6">
        <v>319608</v>
      </c>
      <c r="D29" s="6">
        <v>0</v>
      </c>
      <c r="E29" s="7">
        <v>581000</v>
      </c>
      <c r="F29" s="8">
        <v>650000</v>
      </c>
      <c r="G29" s="8">
        <v>159881</v>
      </c>
      <c r="H29" s="8">
        <v>0</v>
      </c>
      <c r="I29" s="8">
        <v>0</v>
      </c>
      <c r="J29" s="8">
        <v>159881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159881</v>
      </c>
      <c r="X29" s="8">
        <v>203593</v>
      </c>
      <c r="Y29" s="8">
        <v>-43712</v>
      </c>
      <c r="Z29" s="2">
        <v>-21.47</v>
      </c>
      <c r="AA29" s="6">
        <v>650000</v>
      </c>
    </row>
    <row r="30" spans="1:27" ht="13.5">
      <c r="A30" s="25" t="s">
        <v>56</v>
      </c>
      <c r="B30" s="24"/>
      <c r="C30" s="6">
        <v>897827</v>
      </c>
      <c r="D30" s="6">
        <v>0</v>
      </c>
      <c r="E30" s="7">
        <v>899000</v>
      </c>
      <c r="F30" s="8">
        <v>960000</v>
      </c>
      <c r="G30" s="8">
        <v>138458</v>
      </c>
      <c r="H30" s="8">
        <v>69974</v>
      </c>
      <c r="I30" s="8">
        <v>69974</v>
      </c>
      <c r="J30" s="8">
        <v>278406</v>
      </c>
      <c r="K30" s="8">
        <v>69974</v>
      </c>
      <c r="L30" s="8">
        <v>69974</v>
      </c>
      <c r="M30" s="8">
        <v>188764</v>
      </c>
      <c r="N30" s="8">
        <v>328712</v>
      </c>
      <c r="O30" s="8">
        <v>0</v>
      </c>
      <c r="P30" s="8">
        <v>0</v>
      </c>
      <c r="Q30" s="8">
        <v>0</v>
      </c>
      <c r="R30" s="8">
        <v>0</v>
      </c>
      <c r="S30" s="8">
        <v>169493</v>
      </c>
      <c r="T30" s="8">
        <v>69974</v>
      </c>
      <c r="U30" s="8">
        <v>0</v>
      </c>
      <c r="V30" s="8">
        <v>239467</v>
      </c>
      <c r="W30" s="8">
        <v>846585</v>
      </c>
      <c r="X30" s="8">
        <v>899267</v>
      </c>
      <c r="Y30" s="8">
        <v>-52682</v>
      </c>
      <c r="Z30" s="2">
        <v>-5.86</v>
      </c>
      <c r="AA30" s="6">
        <v>960000</v>
      </c>
    </row>
    <row r="31" spans="1:27" ht="13.5">
      <c r="A31" s="25" t="s">
        <v>57</v>
      </c>
      <c r="B31" s="24"/>
      <c r="C31" s="6">
        <v>665000</v>
      </c>
      <c r="D31" s="6">
        <v>0</v>
      </c>
      <c r="E31" s="7">
        <v>3063000</v>
      </c>
      <c r="F31" s="8">
        <v>1976000</v>
      </c>
      <c r="G31" s="8">
        <v>24626</v>
      </c>
      <c r="H31" s="8">
        <v>9482</v>
      </c>
      <c r="I31" s="8">
        <v>20627</v>
      </c>
      <c r="J31" s="8">
        <v>54735</v>
      </c>
      <c r="K31" s="8">
        <v>26195</v>
      </c>
      <c r="L31" s="8">
        <v>6096</v>
      </c>
      <c r="M31" s="8">
        <v>6096</v>
      </c>
      <c r="N31" s="8">
        <v>38387</v>
      </c>
      <c r="O31" s="8">
        <v>42412</v>
      </c>
      <c r="P31" s="8">
        <v>14165</v>
      </c>
      <c r="Q31" s="8">
        <v>0</v>
      </c>
      <c r="R31" s="8">
        <v>56577</v>
      </c>
      <c r="S31" s="8">
        <v>10483</v>
      </c>
      <c r="T31" s="8">
        <v>132287</v>
      </c>
      <c r="U31" s="8">
        <v>185453</v>
      </c>
      <c r="V31" s="8">
        <v>328223</v>
      </c>
      <c r="W31" s="8">
        <v>477922</v>
      </c>
      <c r="X31" s="8">
        <v>842670</v>
      </c>
      <c r="Y31" s="8">
        <v>-364748</v>
      </c>
      <c r="Z31" s="2">
        <v>-43.28</v>
      </c>
      <c r="AA31" s="6">
        <v>1976000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1905000</v>
      </c>
      <c r="F33" s="8">
        <v>1905000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1890492</v>
      </c>
      <c r="Y33" s="8">
        <v>-1890492</v>
      </c>
      <c r="Z33" s="2">
        <v>-100</v>
      </c>
      <c r="AA33" s="6">
        <v>1905000</v>
      </c>
    </row>
    <row r="34" spans="1:27" ht="13.5">
      <c r="A34" s="25" t="s">
        <v>60</v>
      </c>
      <c r="B34" s="24"/>
      <c r="C34" s="6">
        <v>12578000</v>
      </c>
      <c r="D34" s="6">
        <v>0</v>
      </c>
      <c r="E34" s="7">
        <v>13592000</v>
      </c>
      <c r="F34" s="8">
        <v>13993000</v>
      </c>
      <c r="G34" s="8">
        <v>6499397</v>
      </c>
      <c r="H34" s="8">
        <v>1161170</v>
      </c>
      <c r="I34" s="8">
        <v>1777787</v>
      </c>
      <c r="J34" s="8">
        <v>9438354</v>
      </c>
      <c r="K34" s="8">
        <v>715634</v>
      </c>
      <c r="L34" s="8">
        <v>1062563</v>
      </c>
      <c r="M34" s="8">
        <v>1112340</v>
      </c>
      <c r="N34" s="8">
        <v>2890537</v>
      </c>
      <c r="O34" s="8">
        <v>731747</v>
      </c>
      <c r="P34" s="8">
        <v>164579</v>
      </c>
      <c r="Q34" s="8">
        <v>0</v>
      </c>
      <c r="R34" s="8">
        <v>896326</v>
      </c>
      <c r="S34" s="8">
        <v>702014</v>
      </c>
      <c r="T34" s="8">
        <v>709201</v>
      </c>
      <c r="U34" s="8">
        <v>413577</v>
      </c>
      <c r="V34" s="8">
        <v>1824792</v>
      </c>
      <c r="W34" s="8">
        <v>15050009</v>
      </c>
      <c r="X34" s="8">
        <v>10369403</v>
      </c>
      <c r="Y34" s="8">
        <v>4680606</v>
      </c>
      <c r="Z34" s="2">
        <v>45.14</v>
      </c>
      <c r="AA34" s="6">
        <v>13993000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56789750</v>
      </c>
      <c r="D36" s="33">
        <f>SUM(D25:D35)</f>
        <v>0</v>
      </c>
      <c r="E36" s="34">
        <f t="shared" si="1"/>
        <v>56158000</v>
      </c>
      <c r="F36" s="35">
        <f t="shared" si="1"/>
        <v>55657000</v>
      </c>
      <c r="G36" s="35">
        <f t="shared" si="1"/>
        <v>7881647</v>
      </c>
      <c r="H36" s="35">
        <f t="shared" si="1"/>
        <v>2379555</v>
      </c>
      <c r="I36" s="35">
        <f t="shared" si="1"/>
        <v>3188044</v>
      </c>
      <c r="J36" s="35">
        <f t="shared" si="1"/>
        <v>13449246</v>
      </c>
      <c r="K36" s="35">
        <f t="shared" si="1"/>
        <v>2474497</v>
      </c>
      <c r="L36" s="35">
        <f t="shared" si="1"/>
        <v>3143495</v>
      </c>
      <c r="M36" s="35">
        <f t="shared" si="1"/>
        <v>2647236</v>
      </c>
      <c r="N36" s="35">
        <f t="shared" si="1"/>
        <v>8265228</v>
      </c>
      <c r="O36" s="35">
        <f t="shared" si="1"/>
        <v>2072377</v>
      </c>
      <c r="P36" s="35">
        <f t="shared" si="1"/>
        <v>1453546</v>
      </c>
      <c r="Q36" s="35">
        <f t="shared" si="1"/>
        <v>0</v>
      </c>
      <c r="R36" s="35">
        <f t="shared" si="1"/>
        <v>3525923</v>
      </c>
      <c r="S36" s="35">
        <f t="shared" si="1"/>
        <v>2231738</v>
      </c>
      <c r="T36" s="35">
        <f t="shared" si="1"/>
        <v>2224154</v>
      </c>
      <c r="U36" s="35">
        <f t="shared" si="1"/>
        <v>2047725</v>
      </c>
      <c r="V36" s="35">
        <f t="shared" si="1"/>
        <v>6503617</v>
      </c>
      <c r="W36" s="35">
        <f t="shared" si="1"/>
        <v>31744014</v>
      </c>
      <c r="X36" s="35">
        <f t="shared" si="1"/>
        <v>45569036</v>
      </c>
      <c r="Y36" s="35">
        <f t="shared" si="1"/>
        <v>-13825022</v>
      </c>
      <c r="Z36" s="36">
        <f>+IF(X36&lt;&gt;0,+(Y36/X36)*100,0)</f>
        <v>-30.33863169719017</v>
      </c>
      <c r="AA36" s="33">
        <f>SUM(AA25:AA35)</f>
        <v>55657000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-28277875</v>
      </c>
      <c r="D38" s="46">
        <f>+D22-D36</f>
        <v>0</v>
      </c>
      <c r="E38" s="47">
        <f t="shared" si="2"/>
        <v>-19540000</v>
      </c>
      <c r="F38" s="48">
        <f t="shared" si="2"/>
        <v>-20813525</v>
      </c>
      <c r="G38" s="48">
        <f t="shared" si="2"/>
        <v>2004030</v>
      </c>
      <c r="H38" s="48">
        <f t="shared" si="2"/>
        <v>-1464539</v>
      </c>
      <c r="I38" s="48">
        <f t="shared" si="2"/>
        <v>-1378006</v>
      </c>
      <c r="J38" s="48">
        <f t="shared" si="2"/>
        <v>-838515</v>
      </c>
      <c r="K38" s="48">
        <f t="shared" si="2"/>
        <v>167882</v>
      </c>
      <c r="L38" s="48">
        <f t="shared" si="2"/>
        <v>2953652</v>
      </c>
      <c r="M38" s="48">
        <f t="shared" si="2"/>
        <v>-1731778</v>
      </c>
      <c r="N38" s="48">
        <f t="shared" si="2"/>
        <v>1389756</v>
      </c>
      <c r="O38" s="48">
        <f t="shared" si="2"/>
        <v>-716853</v>
      </c>
      <c r="P38" s="48">
        <f t="shared" si="2"/>
        <v>480898</v>
      </c>
      <c r="Q38" s="48">
        <f t="shared" si="2"/>
        <v>0</v>
      </c>
      <c r="R38" s="48">
        <f t="shared" si="2"/>
        <v>-235955</v>
      </c>
      <c r="S38" s="48">
        <f t="shared" si="2"/>
        <v>-1213071</v>
      </c>
      <c r="T38" s="48">
        <f t="shared" si="2"/>
        <v>-1255789</v>
      </c>
      <c r="U38" s="48">
        <f t="shared" si="2"/>
        <v>-1054493</v>
      </c>
      <c r="V38" s="48">
        <f t="shared" si="2"/>
        <v>-3523353</v>
      </c>
      <c r="W38" s="48">
        <f t="shared" si="2"/>
        <v>-3208067</v>
      </c>
      <c r="X38" s="48">
        <f>IF(F22=F36,0,X22-X36)</f>
        <v>-14164280</v>
      </c>
      <c r="Y38" s="48">
        <f t="shared" si="2"/>
        <v>10956213</v>
      </c>
      <c r="Z38" s="49">
        <f>+IF(X38&lt;&gt;0,+(Y38/X38)*100,0)</f>
        <v>-77.35100548704206</v>
      </c>
      <c r="AA38" s="46">
        <f>+AA22-AA36</f>
        <v>-20813525</v>
      </c>
    </row>
    <row r="39" spans="1:27" ht="13.5">
      <c r="A39" s="23" t="s">
        <v>64</v>
      </c>
      <c r="B39" s="29"/>
      <c r="C39" s="6">
        <v>19678730</v>
      </c>
      <c r="D39" s="6">
        <v>0</v>
      </c>
      <c r="E39" s="7">
        <v>19562000</v>
      </c>
      <c r="F39" s="8">
        <v>19937525</v>
      </c>
      <c r="G39" s="8">
        <v>3834000</v>
      </c>
      <c r="H39" s="8">
        <v>0</v>
      </c>
      <c r="I39" s="8">
        <v>400000</v>
      </c>
      <c r="J39" s="8">
        <v>4234000</v>
      </c>
      <c r="K39" s="8">
        <v>0</v>
      </c>
      <c r="L39" s="8">
        <v>3300000</v>
      </c>
      <c r="M39" s="8">
        <v>0</v>
      </c>
      <c r="N39" s="8">
        <v>3300000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7534000</v>
      </c>
      <c r="X39" s="8">
        <v>14168000</v>
      </c>
      <c r="Y39" s="8">
        <v>-6634000</v>
      </c>
      <c r="Z39" s="2">
        <v>-46.82</v>
      </c>
      <c r="AA39" s="6">
        <v>19937525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-8599145</v>
      </c>
      <c r="D42" s="55">
        <f>SUM(D38:D41)</f>
        <v>0</v>
      </c>
      <c r="E42" s="56">
        <f t="shared" si="3"/>
        <v>22000</v>
      </c>
      <c r="F42" s="57">
        <f t="shared" si="3"/>
        <v>-876000</v>
      </c>
      <c r="G42" s="57">
        <f t="shared" si="3"/>
        <v>5838030</v>
      </c>
      <c r="H42" s="57">
        <f t="shared" si="3"/>
        <v>-1464539</v>
      </c>
      <c r="I42" s="57">
        <f t="shared" si="3"/>
        <v>-978006</v>
      </c>
      <c r="J42" s="57">
        <f t="shared" si="3"/>
        <v>3395485</v>
      </c>
      <c r="K42" s="57">
        <f t="shared" si="3"/>
        <v>167882</v>
      </c>
      <c r="L42" s="57">
        <f t="shared" si="3"/>
        <v>6253652</v>
      </c>
      <c r="M42" s="57">
        <f t="shared" si="3"/>
        <v>-1731778</v>
      </c>
      <c r="N42" s="57">
        <f t="shared" si="3"/>
        <v>4689756</v>
      </c>
      <c r="O42" s="57">
        <f t="shared" si="3"/>
        <v>-716853</v>
      </c>
      <c r="P42" s="57">
        <f t="shared" si="3"/>
        <v>480898</v>
      </c>
      <c r="Q42" s="57">
        <f t="shared" si="3"/>
        <v>0</v>
      </c>
      <c r="R42" s="57">
        <f t="shared" si="3"/>
        <v>-235955</v>
      </c>
      <c r="S42" s="57">
        <f t="shared" si="3"/>
        <v>-1213071</v>
      </c>
      <c r="T42" s="57">
        <f t="shared" si="3"/>
        <v>-1255789</v>
      </c>
      <c r="U42" s="57">
        <f t="shared" si="3"/>
        <v>-1054493</v>
      </c>
      <c r="V42" s="57">
        <f t="shared" si="3"/>
        <v>-3523353</v>
      </c>
      <c r="W42" s="57">
        <f t="shared" si="3"/>
        <v>4325933</v>
      </c>
      <c r="X42" s="57">
        <f t="shared" si="3"/>
        <v>3720</v>
      </c>
      <c r="Y42" s="57">
        <f t="shared" si="3"/>
        <v>4322213</v>
      </c>
      <c r="Z42" s="58">
        <f>+IF(X42&lt;&gt;0,+(Y42/X42)*100,0)</f>
        <v>116188.52150537634</v>
      </c>
      <c r="AA42" s="55">
        <f>SUM(AA38:AA41)</f>
        <v>-876000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-8599145</v>
      </c>
      <c r="D44" s="63">
        <f>+D42-D43</f>
        <v>0</v>
      </c>
      <c r="E44" s="64">
        <f t="shared" si="4"/>
        <v>22000</v>
      </c>
      <c r="F44" s="65">
        <f t="shared" si="4"/>
        <v>-876000</v>
      </c>
      <c r="G44" s="65">
        <f t="shared" si="4"/>
        <v>5838030</v>
      </c>
      <c r="H44" s="65">
        <f t="shared" si="4"/>
        <v>-1464539</v>
      </c>
      <c r="I44" s="65">
        <f t="shared" si="4"/>
        <v>-978006</v>
      </c>
      <c r="J44" s="65">
        <f t="shared" si="4"/>
        <v>3395485</v>
      </c>
      <c r="K44" s="65">
        <f t="shared" si="4"/>
        <v>167882</v>
      </c>
      <c r="L44" s="65">
        <f t="shared" si="4"/>
        <v>6253652</v>
      </c>
      <c r="M44" s="65">
        <f t="shared" si="4"/>
        <v>-1731778</v>
      </c>
      <c r="N44" s="65">
        <f t="shared" si="4"/>
        <v>4689756</v>
      </c>
      <c r="O44" s="65">
        <f t="shared" si="4"/>
        <v>-716853</v>
      </c>
      <c r="P44" s="65">
        <f t="shared" si="4"/>
        <v>480898</v>
      </c>
      <c r="Q44" s="65">
        <f t="shared" si="4"/>
        <v>0</v>
      </c>
      <c r="R44" s="65">
        <f t="shared" si="4"/>
        <v>-235955</v>
      </c>
      <c r="S44" s="65">
        <f t="shared" si="4"/>
        <v>-1213071</v>
      </c>
      <c r="T44" s="65">
        <f t="shared" si="4"/>
        <v>-1255789</v>
      </c>
      <c r="U44" s="65">
        <f t="shared" si="4"/>
        <v>-1054493</v>
      </c>
      <c r="V44" s="65">
        <f t="shared" si="4"/>
        <v>-3523353</v>
      </c>
      <c r="W44" s="65">
        <f t="shared" si="4"/>
        <v>4325933</v>
      </c>
      <c r="X44" s="65">
        <f t="shared" si="4"/>
        <v>3720</v>
      </c>
      <c r="Y44" s="65">
        <f t="shared" si="4"/>
        <v>4322213</v>
      </c>
      <c r="Z44" s="66">
        <f>+IF(X44&lt;&gt;0,+(Y44/X44)*100,0)</f>
        <v>116188.52150537634</v>
      </c>
      <c r="AA44" s="63">
        <f>+AA42-AA43</f>
        <v>-876000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-8599145</v>
      </c>
      <c r="D46" s="55">
        <f>SUM(D44:D45)</f>
        <v>0</v>
      </c>
      <c r="E46" s="56">
        <f t="shared" si="5"/>
        <v>22000</v>
      </c>
      <c r="F46" s="57">
        <f t="shared" si="5"/>
        <v>-876000</v>
      </c>
      <c r="G46" s="57">
        <f t="shared" si="5"/>
        <v>5838030</v>
      </c>
      <c r="H46" s="57">
        <f t="shared" si="5"/>
        <v>-1464539</v>
      </c>
      <c r="I46" s="57">
        <f t="shared" si="5"/>
        <v>-978006</v>
      </c>
      <c r="J46" s="57">
        <f t="shared" si="5"/>
        <v>3395485</v>
      </c>
      <c r="K46" s="57">
        <f t="shared" si="5"/>
        <v>167882</v>
      </c>
      <c r="L46" s="57">
        <f t="shared" si="5"/>
        <v>6253652</v>
      </c>
      <c r="M46" s="57">
        <f t="shared" si="5"/>
        <v>-1731778</v>
      </c>
      <c r="N46" s="57">
        <f t="shared" si="5"/>
        <v>4689756</v>
      </c>
      <c r="O46" s="57">
        <f t="shared" si="5"/>
        <v>-716853</v>
      </c>
      <c r="P46" s="57">
        <f t="shared" si="5"/>
        <v>480898</v>
      </c>
      <c r="Q46" s="57">
        <f t="shared" si="5"/>
        <v>0</v>
      </c>
      <c r="R46" s="57">
        <f t="shared" si="5"/>
        <v>-235955</v>
      </c>
      <c r="S46" s="57">
        <f t="shared" si="5"/>
        <v>-1213071</v>
      </c>
      <c r="T46" s="57">
        <f t="shared" si="5"/>
        <v>-1255789</v>
      </c>
      <c r="U46" s="57">
        <f t="shared" si="5"/>
        <v>-1054493</v>
      </c>
      <c r="V46" s="57">
        <f t="shared" si="5"/>
        <v>-3523353</v>
      </c>
      <c r="W46" s="57">
        <f t="shared" si="5"/>
        <v>4325933</v>
      </c>
      <c r="X46" s="57">
        <f t="shared" si="5"/>
        <v>3720</v>
      </c>
      <c r="Y46" s="57">
        <f t="shared" si="5"/>
        <v>4322213</v>
      </c>
      <c r="Z46" s="58">
        <f>+IF(X46&lt;&gt;0,+(Y46/X46)*100,0)</f>
        <v>116188.52150537634</v>
      </c>
      <c r="AA46" s="55">
        <f>SUM(AA44:AA45)</f>
        <v>-876000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-8599145</v>
      </c>
      <c r="D48" s="71">
        <f>SUM(D46:D47)</f>
        <v>0</v>
      </c>
      <c r="E48" s="72">
        <f t="shared" si="6"/>
        <v>22000</v>
      </c>
      <c r="F48" s="73">
        <f t="shared" si="6"/>
        <v>-876000</v>
      </c>
      <c r="G48" s="73">
        <f t="shared" si="6"/>
        <v>5838030</v>
      </c>
      <c r="H48" s="74">
        <f t="shared" si="6"/>
        <v>-1464539</v>
      </c>
      <c r="I48" s="74">
        <f t="shared" si="6"/>
        <v>-978006</v>
      </c>
      <c r="J48" s="74">
        <f t="shared" si="6"/>
        <v>3395485</v>
      </c>
      <c r="K48" s="74">
        <f t="shared" si="6"/>
        <v>167882</v>
      </c>
      <c r="L48" s="74">
        <f t="shared" si="6"/>
        <v>6253652</v>
      </c>
      <c r="M48" s="73">
        <f t="shared" si="6"/>
        <v>-1731778</v>
      </c>
      <c r="N48" s="73">
        <f t="shared" si="6"/>
        <v>4689756</v>
      </c>
      <c r="O48" s="74">
        <f t="shared" si="6"/>
        <v>-716853</v>
      </c>
      <c r="P48" s="74">
        <f t="shared" si="6"/>
        <v>480898</v>
      </c>
      <c r="Q48" s="74">
        <f t="shared" si="6"/>
        <v>0</v>
      </c>
      <c r="R48" s="74">
        <f t="shared" si="6"/>
        <v>-235955</v>
      </c>
      <c r="S48" s="74">
        <f t="shared" si="6"/>
        <v>-1213071</v>
      </c>
      <c r="T48" s="73">
        <f t="shared" si="6"/>
        <v>-1255789</v>
      </c>
      <c r="U48" s="73">
        <f t="shared" si="6"/>
        <v>-1054493</v>
      </c>
      <c r="V48" s="74">
        <f t="shared" si="6"/>
        <v>-3523353</v>
      </c>
      <c r="W48" s="74">
        <f t="shared" si="6"/>
        <v>4325933</v>
      </c>
      <c r="X48" s="74">
        <f t="shared" si="6"/>
        <v>3720</v>
      </c>
      <c r="Y48" s="74">
        <f t="shared" si="6"/>
        <v>4322213</v>
      </c>
      <c r="Z48" s="75">
        <f>+IF(X48&lt;&gt;0,+(Y48/X48)*100,0)</f>
        <v>116188.52150537634</v>
      </c>
      <c r="AA48" s="76">
        <f>SUM(AA46:AA47)</f>
        <v>-876000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24108144</v>
      </c>
      <c r="D5" s="6">
        <v>0</v>
      </c>
      <c r="E5" s="7">
        <v>21447000</v>
      </c>
      <c r="F5" s="8">
        <v>23447000</v>
      </c>
      <c r="G5" s="8">
        <v>1317874</v>
      </c>
      <c r="H5" s="8">
        <v>550354</v>
      </c>
      <c r="I5" s="8">
        <v>550982</v>
      </c>
      <c r="J5" s="8">
        <v>2419210</v>
      </c>
      <c r="K5" s="8">
        <v>637848</v>
      </c>
      <c r="L5" s="8">
        <v>619843</v>
      </c>
      <c r="M5" s="8">
        <v>640921</v>
      </c>
      <c r="N5" s="8">
        <v>1898612</v>
      </c>
      <c r="O5" s="8">
        <v>641219</v>
      </c>
      <c r="P5" s="8">
        <v>640361</v>
      </c>
      <c r="Q5" s="8">
        <v>0</v>
      </c>
      <c r="R5" s="8">
        <v>1281580</v>
      </c>
      <c r="S5" s="8">
        <v>705782</v>
      </c>
      <c r="T5" s="8">
        <v>705782</v>
      </c>
      <c r="U5" s="8">
        <v>490506</v>
      </c>
      <c r="V5" s="8">
        <v>1902070</v>
      </c>
      <c r="W5" s="8">
        <v>7501472</v>
      </c>
      <c r="X5" s="8">
        <v>21447000</v>
      </c>
      <c r="Y5" s="8">
        <v>-13945528</v>
      </c>
      <c r="Z5" s="2">
        <v>-65.02</v>
      </c>
      <c r="AA5" s="6">
        <v>23447000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37403846</v>
      </c>
      <c r="D7" s="6">
        <v>0</v>
      </c>
      <c r="E7" s="7">
        <v>42295000</v>
      </c>
      <c r="F7" s="8">
        <v>45295000</v>
      </c>
      <c r="G7" s="8">
        <v>3191357</v>
      </c>
      <c r="H7" s="8">
        <v>3042263</v>
      </c>
      <c r="I7" s="8">
        <v>5230400</v>
      </c>
      <c r="J7" s="8">
        <v>11464020</v>
      </c>
      <c r="K7" s="8">
        <v>3068659</v>
      </c>
      <c r="L7" s="8">
        <v>3068266</v>
      </c>
      <c r="M7" s="8">
        <v>2065178</v>
      </c>
      <c r="N7" s="8">
        <v>8202103</v>
      </c>
      <c r="O7" s="8">
        <v>3481676</v>
      </c>
      <c r="P7" s="8">
        <v>3898756</v>
      </c>
      <c r="Q7" s="8">
        <v>0</v>
      </c>
      <c r="R7" s="8">
        <v>7380432</v>
      </c>
      <c r="S7" s="8">
        <v>2172841</v>
      </c>
      <c r="T7" s="8">
        <v>2172841</v>
      </c>
      <c r="U7" s="8">
        <v>1543983</v>
      </c>
      <c r="V7" s="8">
        <v>5889665</v>
      </c>
      <c r="W7" s="8">
        <v>32936220</v>
      </c>
      <c r="X7" s="8">
        <v>42295000</v>
      </c>
      <c r="Y7" s="8">
        <v>-9358780</v>
      </c>
      <c r="Z7" s="2">
        <v>-22.13</v>
      </c>
      <c r="AA7" s="6">
        <v>45295000</v>
      </c>
    </row>
    <row r="8" spans="1:27" ht="13.5">
      <c r="A8" s="25" t="s">
        <v>35</v>
      </c>
      <c r="B8" s="24"/>
      <c r="C8" s="6">
        <v>17757340</v>
      </c>
      <c r="D8" s="6">
        <v>0</v>
      </c>
      <c r="E8" s="7">
        <v>32315000</v>
      </c>
      <c r="F8" s="8">
        <v>32315000</v>
      </c>
      <c r="G8" s="8">
        <v>1539542</v>
      </c>
      <c r="H8" s="8">
        <v>1164959</v>
      </c>
      <c r="I8" s="8">
        <v>1557593</v>
      </c>
      <c r="J8" s="8">
        <v>4262094</v>
      </c>
      <c r="K8" s="8">
        <v>1729589</v>
      </c>
      <c r="L8" s="8">
        <v>1561547</v>
      </c>
      <c r="M8" s="8">
        <v>1263447</v>
      </c>
      <c r="N8" s="8">
        <v>4554583</v>
      </c>
      <c r="O8" s="8">
        <v>1980836</v>
      </c>
      <c r="P8" s="8">
        <v>1759785</v>
      </c>
      <c r="Q8" s="8">
        <v>0</v>
      </c>
      <c r="R8" s="8">
        <v>3740621</v>
      </c>
      <c r="S8" s="8">
        <v>896799</v>
      </c>
      <c r="T8" s="8">
        <v>896799</v>
      </c>
      <c r="U8" s="8">
        <v>1250544</v>
      </c>
      <c r="V8" s="8">
        <v>3044142</v>
      </c>
      <c r="W8" s="8">
        <v>15601440</v>
      </c>
      <c r="X8" s="8">
        <v>32315000</v>
      </c>
      <c r="Y8" s="8">
        <v>-16713560</v>
      </c>
      <c r="Z8" s="2">
        <v>-51.72</v>
      </c>
      <c r="AA8" s="6">
        <v>32315000</v>
      </c>
    </row>
    <row r="9" spans="1:27" ht="13.5">
      <c r="A9" s="25" t="s">
        <v>36</v>
      </c>
      <c r="B9" s="24"/>
      <c r="C9" s="6">
        <v>9968730</v>
      </c>
      <c r="D9" s="6">
        <v>0</v>
      </c>
      <c r="E9" s="7">
        <v>7000000</v>
      </c>
      <c r="F9" s="8">
        <v>7000000</v>
      </c>
      <c r="G9" s="8">
        <v>1016218</v>
      </c>
      <c r="H9" s="8">
        <v>1153888</v>
      </c>
      <c r="I9" s="8">
        <v>1158890</v>
      </c>
      <c r="J9" s="8">
        <v>3328996</v>
      </c>
      <c r="K9" s="8">
        <v>740499</v>
      </c>
      <c r="L9" s="8">
        <v>1160738</v>
      </c>
      <c r="M9" s="8">
        <v>1157668</v>
      </c>
      <c r="N9" s="8">
        <v>3058905</v>
      </c>
      <c r="O9" s="8">
        <v>1165384</v>
      </c>
      <c r="P9" s="8">
        <v>752624</v>
      </c>
      <c r="Q9" s="8">
        <v>0</v>
      </c>
      <c r="R9" s="8">
        <v>1918008</v>
      </c>
      <c r="S9" s="8">
        <v>575443</v>
      </c>
      <c r="T9" s="8">
        <v>575443</v>
      </c>
      <c r="U9" s="8">
        <v>1176589</v>
      </c>
      <c r="V9" s="8">
        <v>2327475</v>
      </c>
      <c r="W9" s="8">
        <v>10633384</v>
      </c>
      <c r="X9" s="8">
        <v>7000000</v>
      </c>
      <c r="Y9" s="8">
        <v>3633384</v>
      </c>
      <c r="Z9" s="2">
        <v>51.91</v>
      </c>
      <c r="AA9" s="6">
        <v>7000000</v>
      </c>
    </row>
    <row r="10" spans="1:27" ht="13.5">
      <c r="A10" s="25" t="s">
        <v>37</v>
      </c>
      <c r="B10" s="24"/>
      <c r="C10" s="6">
        <v>8016413</v>
      </c>
      <c r="D10" s="6">
        <v>0</v>
      </c>
      <c r="E10" s="7">
        <v>5917000</v>
      </c>
      <c r="F10" s="26">
        <v>6117000</v>
      </c>
      <c r="G10" s="26">
        <v>1845054</v>
      </c>
      <c r="H10" s="26">
        <v>839749</v>
      </c>
      <c r="I10" s="26">
        <v>857044</v>
      </c>
      <c r="J10" s="26">
        <v>3541847</v>
      </c>
      <c r="K10" s="26">
        <v>588911</v>
      </c>
      <c r="L10" s="26">
        <v>737220</v>
      </c>
      <c r="M10" s="26">
        <v>859769</v>
      </c>
      <c r="N10" s="26">
        <v>2185900</v>
      </c>
      <c r="O10" s="26">
        <v>842860</v>
      </c>
      <c r="P10" s="26">
        <v>622628</v>
      </c>
      <c r="Q10" s="26">
        <v>0</v>
      </c>
      <c r="R10" s="26">
        <v>1465488</v>
      </c>
      <c r="S10" s="26">
        <v>403645</v>
      </c>
      <c r="T10" s="26">
        <v>403645</v>
      </c>
      <c r="U10" s="26">
        <v>242893</v>
      </c>
      <c r="V10" s="26">
        <v>1050183</v>
      </c>
      <c r="W10" s="26">
        <v>8243418</v>
      </c>
      <c r="X10" s="26">
        <v>5917000</v>
      </c>
      <c r="Y10" s="26">
        <v>2326418</v>
      </c>
      <c r="Z10" s="27">
        <v>39.32</v>
      </c>
      <c r="AA10" s="28">
        <v>6117000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2000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2000</v>
      </c>
    </row>
    <row r="12" spans="1:27" ht="13.5">
      <c r="A12" s="25" t="s">
        <v>39</v>
      </c>
      <c r="B12" s="29"/>
      <c r="C12" s="6">
        <v>292567</v>
      </c>
      <c r="D12" s="6">
        <v>0</v>
      </c>
      <c r="E12" s="7">
        <v>304000</v>
      </c>
      <c r="F12" s="8">
        <v>209000</v>
      </c>
      <c r="G12" s="8">
        <v>19312</v>
      </c>
      <c r="H12" s="8">
        <v>18159</v>
      </c>
      <c r="I12" s="8">
        <v>20314</v>
      </c>
      <c r="J12" s="8">
        <v>57785</v>
      </c>
      <c r="K12" s="8">
        <v>24084</v>
      </c>
      <c r="L12" s="8">
        <v>32856</v>
      </c>
      <c r="M12" s="8">
        <v>23696</v>
      </c>
      <c r="N12" s="8">
        <v>80636</v>
      </c>
      <c r="O12" s="8">
        <v>30660</v>
      </c>
      <c r="P12" s="8">
        <v>28810</v>
      </c>
      <c r="Q12" s="8">
        <v>0</v>
      </c>
      <c r="R12" s="8">
        <v>59470</v>
      </c>
      <c r="S12" s="8">
        <v>28810</v>
      </c>
      <c r="T12" s="8">
        <v>28810</v>
      </c>
      <c r="U12" s="8">
        <v>0</v>
      </c>
      <c r="V12" s="8">
        <v>57620</v>
      </c>
      <c r="W12" s="8">
        <v>255511</v>
      </c>
      <c r="X12" s="8">
        <v>304000</v>
      </c>
      <c r="Y12" s="8">
        <v>-48489</v>
      </c>
      <c r="Z12" s="2">
        <v>-15.95</v>
      </c>
      <c r="AA12" s="6">
        <v>209000</v>
      </c>
    </row>
    <row r="13" spans="1:27" ht="13.5">
      <c r="A13" s="23" t="s">
        <v>40</v>
      </c>
      <c r="B13" s="29"/>
      <c r="C13" s="6">
        <v>880398</v>
      </c>
      <c r="D13" s="6">
        <v>0</v>
      </c>
      <c r="E13" s="7">
        <v>265000</v>
      </c>
      <c r="F13" s="8">
        <v>265000</v>
      </c>
      <c r="G13" s="8">
        <v>30985</v>
      </c>
      <c r="H13" s="8">
        <v>50874</v>
      </c>
      <c r="I13" s="8">
        <v>3274</v>
      </c>
      <c r="J13" s="8">
        <v>85133</v>
      </c>
      <c r="K13" s="8">
        <v>10540</v>
      </c>
      <c r="L13" s="8">
        <v>0</v>
      </c>
      <c r="M13" s="8">
        <v>17975</v>
      </c>
      <c r="N13" s="8">
        <v>28515</v>
      </c>
      <c r="O13" s="8">
        <v>30394</v>
      </c>
      <c r="P13" s="8">
        <v>21296</v>
      </c>
      <c r="Q13" s="8">
        <v>0</v>
      </c>
      <c r="R13" s="8">
        <v>51690</v>
      </c>
      <c r="S13" s="8">
        <v>21296</v>
      </c>
      <c r="T13" s="8">
        <v>21296</v>
      </c>
      <c r="U13" s="8">
        <v>7747</v>
      </c>
      <c r="V13" s="8">
        <v>50339</v>
      </c>
      <c r="W13" s="8">
        <v>215677</v>
      </c>
      <c r="X13" s="8">
        <v>265000</v>
      </c>
      <c r="Y13" s="8">
        <v>-49323</v>
      </c>
      <c r="Z13" s="2">
        <v>-18.61</v>
      </c>
      <c r="AA13" s="6">
        <v>265000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81269</v>
      </c>
      <c r="D16" s="6">
        <v>0</v>
      </c>
      <c r="E16" s="7">
        <v>290000</v>
      </c>
      <c r="F16" s="8">
        <v>290000</v>
      </c>
      <c r="G16" s="8">
        <v>17100</v>
      </c>
      <c r="H16" s="8">
        <v>0</v>
      </c>
      <c r="I16" s="8">
        <v>0</v>
      </c>
      <c r="J16" s="8">
        <v>17100</v>
      </c>
      <c r="K16" s="8">
        <v>60</v>
      </c>
      <c r="L16" s="8">
        <v>0</v>
      </c>
      <c r="M16" s="8">
        <v>0</v>
      </c>
      <c r="N16" s="8">
        <v>60</v>
      </c>
      <c r="O16" s="8">
        <v>24090</v>
      </c>
      <c r="P16" s="8">
        <v>2529</v>
      </c>
      <c r="Q16" s="8">
        <v>0</v>
      </c>
      <c r="R16" s="8">
        <v>26619</v>
      </c>
      <c r="S16" s="8">
        <v>2529</v>
      </c>
      <c r="T16" s="8">
        <v>2529</v>
      </c>
      <c r="U16" s="8">
        <v>0</v>
      </c>
      <c r="V16" s="8">
        <v>5058</v>
      </c>
      <c r="W16" s="8">
        <v>48837</v>
      </c>
      <c r="X16" s="8">
        <v>290000</v>
      </c>
      <c r="Y16" s="8">
        <v>-241163</v>
      </c>
      <c r="Z16" s="2">
        <v>-83.16</v>
      </c>
      <c r="AA16" s="6">
        <v>290000</v>
      </c>
    </row>
    <row r="17" spans="1:27" ht="13.5">
      <c r="A17" s="23" t="s">
        <v>44</v>
      </c>
      <c r="B17" s="29"/>
      <c r="C17" s="6">
        <v>262888</v>
      </c>
      <c r="D17" s="6">
        <v>0</v>
      </c>
      <c r="E17" s="7">
        <v>385000</v>
      </c>
      <c r="F17" s="8">
        <v>335000</v>
      </c>
      <c r="G17" s="8">
        <v>94593</v>
      </c>
      <c r="H17" s="8">
        <v>60</v>
      </c>
      <c r="I17" s="8">
        <v>3492</v>
      </c>
      <c r="J17" s="8">
        <v>98145</v>
      </c>
      <c r="K17" s="8">
        <v>0</v>
      </c>
      <c r="L17" s="8">
        <v>122928</v>
      </c>
      <c r="M17" s="8">
        <v>60</v>
      </c>
      <c r="N17" s="8">
        <v>122988</v>
      </c>
      <c r="O17" s="8">
        <v>180</v>
      </c>
      <c r="P17" s="8">
        <v>83397</v>
      </c>
      <c r="Q17" s="8">
        <v>0</v>
      </c>
      <c r="R17" s="8">
        <v>83577</v>
      </c>
      <c r="S17" s="8">
        <v>83397</v>
      </c>
      <c r="T17" s="8">
        <v>83397</v>
      </c>
      <c r="U17" s="8">
        <v>0</v>
      </c>
      <c r="V17" s="8">
        <v>166794</v>
      </c>
      <c r="W17" s="8">
        <v>471504</v>
      </c>
      <c r="X17" s="8">
        <v>385000</v>
      </c>
      <c r="Y17" s="8">
        <v>86504</v>
      </c>
      <c r="Z17" s="2">
        <v>22.47</v>
      </c>
      <c r="AA17" s="6">
        <v>335000</v>
      </c>
    </row>
    <row r="18" spans="1:27" ht="13.5">
      <c r="A18" s="25" t="s">
        <v>45</v>
      </c>
      <c r="B18" s="24"/>
      <c r="C18" s="6">
        <v>636799</v>
      </c>
      <c r="D18" s="6">
        <v>0</v>
      </c>
      <c r="E18" s="7">
        <v>650000</v>
      </c>
      <c r="F18" s="8">
        <v>0</v>
      </c>
      <c r="G18" s="8">
        <v>223859</v>
      </c>
      <c r="H18" s="8">
        <v>0</v>
      </c>
      <c r="I18" s="8">
        <v>0</v>
      </c>
      <c r="J18" s="8">
        <v>223859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223859</v>
      </c>
      <c r="X18" s="8">
        <v>650000</v>
      </c>
      <c r="Y18" s="8">
        <v>-426141</v>
      </c>
      <c r="Z18" s="2">
        <v>-65.56</v>
      </c>
      <c r="AA18" s="6">
        <v>0</v>
      </c>
    </row>
    <row r="19" spans="1:27" ht="13.5">
      <c r="A19" s="23" t="s">
        <v>46</v>
      </c>
      <c r="B19" s="29"/>
      <c r="C19" s="6">
        <v>38168571</v>
      </c>
      <c r="D19" s="6">
        <v>0</v>
      </c>
      <c r="E19" s="7">
        <v>32303000</v>
      </c>
      <c r="F19" s="8">
        <v>5243000</v>
      </c>
      <c r="G19" s="8">
        <v>12544000</v>
      </c>
      <c r="H19" s="8">
        <v>17567</v>
      </c>
      <c r="I19" s="8">
        <v>12903</v>
      </c>
      <c r="J19" s="8">
        <v>12574470</v>
      </c>
      <c r="K19" s="8">
        <v>0</v>
      </c>
      <c r="L19" s="8">
        <v>6859000</v>
      </c>
      <c r="M19" s="8">
        <v>1928435</v>
      </c>
      <c r="N19" s="8">
        <v>8787435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6</v>
      </c>
      <c r="V19" s="8">
        <v>6</v>
      </c>
      <c r="W19" s="8">
        <v>21361911</v>
      </c>
      <c r="X19" s="8">
        <v>32303000</v>
      </c>
      <c r="Y19" s="8">
        <v>-10941089</v>
      </c>
      <c r="Z19" s="2">
        <v>-33.87</v>
      </c>
      <c r="AA19" s="6">
        <v>5243000</v>
      </c>
    </row>
    <row r="20" spans="1:27" ht="13.5">
      <c r="A20" s="23" t="s">
        <v>47</v>
      </c>
      <c r="B20" s="29"/>
      <c r="C20" s="6">
        <v>4827776</v>
      </c>
      <c r="D20" s="6">
        <v>0</v>
      </c>
      <c r="E20" s="7">
        <v>12220000</v>
      </c>
      <c r="F20" s="26">
        <v>37873000</v>
      </c>
      <c r="G20" s="26">
        <v>419876</v>
      </c>
      <c r="H20" s="26">
        <v>64232</v>
      </c>
      <c r="I20" s="26">
        <v>167866</v>
      </c>
      <c r="J20" s="26">
        <v>651974</v>
      </c>
      <c r="K20" s="26">
        <v>102224</v>
      </c>
      <c r="L20" s="26">
        <v>557111</v>
      </c>
      <c r="M20" s="26">
        <v>177333</v>
      </c>
      <c r="N20" s="26">
        <v>836668</v>
      </c>
      <c r="O20" s="26">
        <v>219759</v>
      </c>
      <c r="P20" s="26">
        <v>502811</v>
      </c>
      <c r="Q20" s="26">
        <v>0</v>
      </c>
      <c r="R20" s="26">
        <v>722570</v>
      </c>
      <c r="S20" s="26">
        <v>3065816</v>
      </c>
      <c r="T20" s="26">
        <v>3065816</v>
      </c>
      <c r="U20" s="26">
        <v>527038</v>
      </c>
      <c r="V20" s="26">
        <v>6658670</v>
      </c>
      <c r="W20" s="26">
        <v>8869882</v>
      </c>
      <c r="X20" s="26">
        <v>12220000</v>
      </c>
      <c r="Y20" s="26">
        <v>-3350118</v>
      </c>
      <c r="Z20" s="27">
        <v>-27.42</v>
      </c>
      <c r="AA20" s="28">
        <v>37873000</v>
      </c>
    </row>
    <row r="21" spans="1:27" ht="13.5">
      <c r="A21" s="23" t="s">
        <v>48</v>
      </c>
      <c r="B21" s="29"/>
      <c r="C21" s="6">
        <v>29000000</v>
      </c>
      <c r="D21" s="6">
        <v>0</v>
      </c>
      <c r="E21" s="7">
        <v>30000000</v>
      </c>
      <c r="F21" s="8">
        <v>30000000</v>
      </c>
      <c r="G21" s="8">
        <v>0</v>
      </c>
      <c r="H21" s="8">
        <v>0</v>
      </c>
      <c r="I21" s="30">
        <v>1890646</v>
      </c>
      <c r="J21" s="8">
        <v>1890646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1890646</v>
      </c>
      <c r="X21" s="8">
        <v>30000000</v>
      </c>
      <c r="Y21" s="8">
        <v>-28109354</v>
      </c>
      <c r="Z21" s="2">
        <v>-93.7</v>
      </c>
      <c r="AA21" s="6">
        <v>30000000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171404741</v>
      </c>
      <c r="D22" s="33">
        <f>SUM(D5:D21)</f>
        <v>0</v>
      </c>
      <c r="E22" s="34">
        <f t="shared" si="0"/>
        <v>185391000</v>
      </c>
      <c r="F22" s="35">
        <f t="shared" si="0"/>
        <v>188391000</v>
      </c>
      <c r="G22" s="35">
        <f t="shared" si="0"/>
        <v>22259770</v>
      </c>
      <c r="H22" s="35">
        <f t="shared" si="0"/>
        <v>6902105</v>
      </c>
      <c r="I22" s="35">
        <f t="shared" si="0"/>
        <v>11453404</v>
      </c>
      <c r="J22" s="35">
        <f t="shared" si="0"/>
        <v>40615279</v>
      </c>
      <c r="K22" s="35">
        <f t="shared" si="0"/>
        <v>6902414</v>
      </c>
      <c r="L22" s="35">
        <f t="shared" si="0"/>
        <v>14719509</v>
      </c>
      <c r="M22" s="35">
        <f t="shared" si="0"/>
        <v>8134482</v>
      </c>
      <c r="N22" s="35">
        <f t="shared" si="0"/>
        <v>29756405</v>
      </c>
      <c r="O22" s="35">
        <f t="shared" si="0"/>
        <v>8417058</v>
      </c>
      <c r="P22" s="35">
        <f t="shared" si="0"/>
        <v>8312997</v>
      </c>
      <c r="Q22" s="35">
        <f t="shared" si="0"/>
        <v>0</v>
      </c>
      <c r="R22" s="35">
        <f t="shared" si="0"/>
        <v>16730055</v>
      </c>
      <c r="S22" s="35">
        <f t="shared" si="0"/>
        <v>7956358</v>
      </c>
      <c r="T22" s="35">
        <f t="shared" si="0"/>
        <v>7956358</v>
      </c>
      <c r="U22" s="35">
        <f t="shared" si="0"/>
        <v>5239306</v>
      </c>
      <c r="V22" s="35">
        <f t="shared" si="0"/>
        <v>21152022</v>
      </c>
      <c r="W22" s="35">
        <f t="shared" si="0"/>
        <v>108253761</v>
      </c>
      <c r="X22" s="35">
        <f t="shared" si="0"/>
        <v>185391000</v>
      </c>
      <c r="Y22" s="35">
        <f t="shared" si="0"/>
        <v>-77137239</v>
      </c>
      <c r="Z22" s="36">
        <f>+IF(X22&lt;&gt;0,+(Y22/X22)*100,0)</f>
        <v>-41.60786607764131</v>
      </c>
      <c r="AA22" s="33">
        <f>SUM(AA5:AA21)</f>
        <v>188391000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46653656</v>
      </c>
      <c r="D25" s="6">
        <v>0</v>
      </c>
      <c r="E25" s="7">
        <v>57707000</v>
      </c>
      <c r="F25" s="8">
        <v>59521386</v>
      </c>
      <c r="G25" s="8">
        <v>3957643</v>
      </c>
      <c r="H25" s="8">
        <v>4522289</v>
      </c>
      <c r="I25" s="8">
        <v>4433027</v>
      </c>
      <c r="J25" s="8">
        <v>12912959</v>
      </c>
      <c r="K25" s="8">
        <v>4262258</v>
      </c>
      <c r="L25" s="8">
        <v>4408002</v>
      </c>
      <c r="M25" s="8">
        <v>5015069</v>
      </c>
      <c r="N25" s="8">
        <v>13685329</v>
      </c>
      <c r="O25" s="8">
        <v>4727136</v>
      </c>
      <c r="P25" s="8">
        <v>4710136</v>
      </c>
      <c r="Q25" s="8">
        <v>0</v>
      </c>
      <c r="R25" s="8">
        <v>9437272</v>
      </c>
      <c r="S25" s="8">
        <v>4522198</v>
      </c>
      <c r="T25" s="8">
        <v>4522198</v>
      </c>
      <c r="U25" s="8">
        <v>4148231</v>
      </c>
      <c r="V25" s="8">
        <v>13192627</v>
      </c>
      <c r="W25" s="8">
        <v>49228187</v>
      </c>
      <c r="X25" s="8">
        <v>57707000</v>
      </c>
      <c r="Y25" s="8">
        <v>-8478813</v>
      </c>
      <c r="Z25" s="2">
        <v>-14.69</v>
      </c>
      <c r="AA25" s="6">
        <v>59521386</v>
      </c>
    </row>
    <row r="26" spans="1:27" ht="13.5">
      <c r="A26" s="25" t="s">
        <v>52</v>
      </c>
      <c r="B26" s="24"/>
      <c r="C26" s="6">
        <v>3831000</v>
      </c>
      <c r="D26" s="6">
        <v>0</v>
      </c>
      <c r="E26" s="7">
        <v>2892000</v>
      </c>
      <c r="F26" s="8">
        <v>2991885</v>
      </c>
      <c r="G26" s="8">
        <v>218135</v>
      </c>
      <c r="H26" s="8">
        <v>0</v>
      </c>
      <c r="I26" s="8">
        <v>0</v>
      </c>
      <c r="J26" s="8">
        <v>218135</v>
      </c>
      <c r="K26" s="8">
        <v>241473</v>
      </c>
      <c r="L26" s="8">
        <v>220662</v>
      </c>
      <c r="M26" s="8">
        <v>0</v>
      </c>
      <c r="N26" s="8">
        <v>462135</v>
      </c>
      <c r="O26" s="8">
        <v>0</v>
      </c>
      <c r="P26" s="8">
        <v>222741</v>
      </c>
      <c r="Q26" s="8">
        <v>0</v>
      </c>
      <c r="R26" s="8">
        <v>222741</v>
      </c>
      <c r="S26" s="8">
        <v>222741</v>
      </c>
      <c r="T26" s="8">
        <v>222741</v>
      </c>
      <c r="U26" s="8">
        <v>253620</v>
      </c>
      <c r="V26" s="8">
        <v>699102</v>
      </c>
      <c r="W26" s="8">
        <v>1602113</v>
      </c>
      <c r="X26" s="8">
        <v>2892000</v>
      </c>
      <c r="Y26" s="8">
        <v>-1289887</v>
      </c>
      <c r="Z26" s="2">
        <v>-44.6</v>
      </c>
      <c r="AA26" s="6">
        <v>2991885</v>
      </c>
    </row>
    <row r="27" spans="1:27" ht="13.5">
      <c r="A27" s="25" t="s">
        <v>53</v>
      </c>
      <c r="B27" s="24"/>
      <c r="C27" s="6">
        <v>19146000</v>
      </c>
      <c r="D27" s="6">
        <v>0</v>
      </c>
      <c r="E27" s="7">
        <v>18792000</v>
      </c>
      <c r="F27" s="8">
        <v>0</v>
      </c>
      <c r="G27" s="8">
        <v>0</v>
      </c>
      <c r="H27" s="8">
        <v>0</v>
      </c>
      <c r="I27" s="8">
        <v>698109</v>
      </c>
      <c r="J27" s="8">
        <v>698109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698109</v>
      </c>
      <c r="X27" s="8">
        <v>18792000</v>
      </c>
      <c r="Y27" s="8">
        <v>-18093891</v>
      </c>
      <c r="Z27" s="2">
        <v>-96.29</v>
      </c>
      <c r="AA27" s="6">
        <v>0</v>
      </c>
    </row>
    <row r="28" spans="1:27" ht="13.5">
      <c r="A28" s="25" t="s">
        <v>54</v>
      </c>
      <c r="B28" s="24"/>
      <c r="C28" s="6">
        <v>8627000</v>
      </c>
      <c r="D28" s="6">
        <v>0</v>
      </c>
      <c r="E28" s="7">
        <v>30125000</v>
      </c>
      <c r="F28" s="8">
        <v>27037977</v>
      </c>
      <c r="G28" s="8">
        <v>0</v>
      </c>
      <c r="H28" s="8">
        <v>0</v>
      </c>
      <c r="I28" s="8">
        <v>7531325</v>
      </c>
      <c r="J28" s="8">
        <v>7531325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7531325</v>
      </c>
      <c r="X28" s="8">
        <v>30125000</v>
      </c>
      <c r="Y28" s="8">
        <v>-22593675</v>
      </c>
      <c r="Z28" s="2">
        <v>-75</v>
      </c>
      <c r="AA28" s="6">
        <v>27037977</v>
      </c>
    </row>
    <row r="29" spans="1:27" ht="13.5">
      <c r="A29" s="25" t="s">
        <v>55</v>
      </c>
      <c r="B29" s="24"/>
      <c r="C29" s="6">
        <v>5397781</v>
      </c>
      <c r="D29" s="6">
        <v>0</v>
      </c>
      <c r="E29" s="7">
        <v>388000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267419</v>
      </c>
      <c r="L29" s="8">
        <v>0</v>
      </c>
      <c r="M29" s="8">
        <v>20936</v>
      </c>
      <c r="N29" s="8">
        <v>288355</v>
      </c>
      <c r="O29" s="8">
        <v>10867</v>
      </c>
      <c r="P29" s="8">
        <v>76091</v>
      </c>
      <c r="Q29" s="8">
        <v>0</v>
      </c>
      <c r="R29" s="8">
        <v>86958</v>
      </c>
      <c r="S29" s="8">
        <v>76091</v>
      </c>
      <c r="T29" s="8">
        <v>76091</v>
      </c>
      <c r="U29" s="8">
        <v>206519</v>
      </c>
      <c r="V29" s="8">
        <v>358701</v>
      </c>
      <c r="W29" s="8">
        <v>734014</v>
      </c>
      <c r="X29" s="8">
        <v>388000</v>
      </c>
      <c r="Y29" s="8">
        <v>346014</v>
      </c>
      <c r="Z29" s="2">
        <v>89.18</v>
      </c>
      <c r="AA29" s="6">
        <v>0</v>
      </c>
    </row>
    <row r="30" spans="1:27" ht="13.5">
      <c r="A30" s="25" t="s">
        <v>56</v>
      </c>
      <c r="B30" s="24"/>
      <c r="C30" s="6">
        <v>37806769</v>
      </c>
      <c r="D30" s="6">
        <v>0</v>
      </c>
      <c r="E30" s="7">
        <v>32800000</v>
      </c>
      <c r="F30" s="8">
        <v>0</v>
      </c>
      <c r="G30" s="8">
        <v>5273019</v>
      </c>
      <c r="H30" s="8">
        <v>4640002</v>
      </c>
      <c r="I30" s="8">
        <v>1704457</v>
      </c>
      <c r="J30" s="8">
        <v>11617478</v>
      </c>
      <c r="K30" s="8">
        <v>5373628</v>
      </c>
      <c r="L30" s="8">
        <v>6680755</v>
      </c>
      <c r="M30" s="8">
        <v>9240</v>
      </c>
      <c r="N30" s="8">
        <v>12063623</v>
      </c>
      <c r="O30" s="8">
        <v>835318</v>
      </c>
      <c r="P30" s="8">
        <v>3308667</v>
      </c>
      <c r="Q30" s="8">
        <v>0</v>
      </c>
      <c r="R30" s="8">
        <v>4143985</v>
      </c>
      <c r="S30" s="8">
        <v>1816603</v>
      </c>
      <c r="T30" s="8">
        <v>1816603</v>
      </c>
      <c r="U30" s="8">
        <v>24895546</v>
      </c>
      <c r="V30" s="8">
        <v>28528752</v>
      </c>
      <c r="W30" s="8">
        <v>56353838</v>
      </c>
      <c r="X30" s="8">
        <v>32800000</v>
      </c>
      <c r="Y30" s="8">
        <v>23553838</v>
      </c>
      <c r="Z30" s="2">
        <v>71.81</v>
      </c>
      <c r="AA30" s="6">
        <v>0</v>
      </c>
    </row>
    <row r="31" spans="1:27" ht="13.5">
      <c r="A31" s="25" t="s">
        <v>57</v>
      </c>
      <c r="B31" s="24"/>
      <c r="C31" s="6">
        <v>3499000</v>
      </c>
      <c r="D31" s="6">
        <v>0</v>
      </c>
      <c r="E31" s="7">
        <v>0</v>
      </c>
      <c r="F31" s="8">
        <v>7906000</v>
      </c>
      <c r="G31" s="8">
        <v>0</v>
      </c>
      <c r="H31" s="8">
        <v>198614</v>
      </c>
      <c r="I31" s="8">
        <v>0</v>
      </c>
      <c r="J31" s="8">
        <v>198614</v>
      </c>
      <c r="K31" s="8">
        <v>0</v>
      </c>
      <c r="L31" s="8">
        <v>242400</v>
      </c>
      <c r="M31" s="8">
        <v>0</v>
      </c>
      <c r="N31" s="8">
        <v>242400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498519</v>
      </c>
      <c r="V31" s="8">
        <v>498519</v>
      </c>
      <c r="W31" s="8">
        <v>939533</v>
      </c>
      <c r="X31" s="8"/>
      <c r="Y31" s="8">
        <v>939533</v>
      </c>
      <c r="Z31" s="2">
        <v>0</v>
      </c>
      <c r="AA31" s="6">
        <v>7906000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1670621</v>
      </c>
      <c r="H32" s="8">
        <v>64355</v>
      </c>
      <c r="I32" s="8">
        <v>389403</v>
      </c>
      <c r="J32" s="8">
        <v>2124379</v>
      </c>
      <c r="K32" s="8">
        <v>0</v>
      </c>
      <c r="L32" s="8">
        <v>49251</v>
      </c>
      <c r="M32" s="8">
        <v>204839</v>
      </c>
      <c r="N32" s="8">
        <v>254090</v>
      </c>
      <c r="O32" s="8">
        <v>25245</v>
      </c>
      <c r="P32" s="8">
        <v>0</v>
      </c>
      <c r="Q32" s="8">
        <v>0</v>
      </c>
      <c r="R32" s="8">
        <v>25245</v>
      </c>
      <c r="S32" s="8">
        <v>0</v>
      </c>
      <c r="T32" s="8">
        <v>0</v>
      </c>
      <c r="U32" s="8">
        <v>80767</v>
      </c>
      <c r="V32" s="8">
        <v>80767</v>
      </c>
      <c r="W32" s="8">
        <v>2484481</v>
      </c>
      <c r="X32" s="8"/>
      <c r="Y32" s="8">
        <v>2484481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889733</v>
      </c>
      <c r="H33" s="8">
        <v>1843727</v>
      </c>
      <c r="I33" s="8">
        <v>116293</v>
      </c>
      <c r="J33" s="8">
        <v>2849753</v>
      </c>
      <c r="K33" s="8">
        <v>0</v>
      </c>
      <c r="L33" s="8">
        <v>1766410</v>
      </c>
      <c r="M33" s="8">
        <v>914957</v>
      </c>
      <c r="N33" s="8">
        <v>2681367</v>
      </c>
      <c r="O33" s="8">
        <v>443364</v>
      </c>
      <c r="P33" s="8">
        <v>235641</v>
      </c>
      <c r="Q33" s="8">
        <v>0</v>
      </c>
      <c r="R33" s="8">
        <v>679005</v>
      </c>
      <c r="S33" s="8">
        <v>235641</v>
      </c>
      <c r="T33" s="8">
        <v>235641</v>
      </c>
      <c r="U33" s="8">
        <v>1730372</v>
      </c>
      <c r="V33" s="8">
        <v>2201654</v>
      </c>
      <c r="W33" s="8">
        <v>8411779</v>
      </c>
      <c r="X33" s="8"/>
      <c r="Y33" s="8">
        <v>8411779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25298480</v>
      </c>
      <c r="D34" s="6">
        <v>0</v>
      </c>
      <c r="E34" s="7">
        <v>50724000</v>
      </c>
      <c r="F34" s="8">
        <v>107238592</v>
      </c>
      <c r="G34" s="8">
        <v>723675</v>
      </c>
      <c r="H34" s="8">
        <v>1630518</v>
      </c>
      <c r="I34" s="8">
        <v>2799355</v>
      </c>
      <c r="J34" s="8">
        <v>5153548</v>
      </c>
      <c r="K34" s="8">
        <v>-4171</v>
      </c>
      <c r="L34" s="8">
        <v>680036</v>
      </c>
      <c r="M34" s="8">
        <v>1697871</v>
      </c>
      <c r="N34" s="8">
        <v>2373736</v>
      </c>
      <c r="O34" s="8">
        <v>1871928</v>
      </c>
      <c r="P34" s="8">
        <v>1003432</v>
      </c>
      <c r="Q34" s="8">
        <v>0</v>
      </c>
      <c r="R34" s="8">
        <v>2875360</v>
      </c>
      <c r="S34" s="8">
        <v>815494</v>
      </c>
      <c r="T34" s="8">
        <v>815494</v>
      </c>
      <c r="U34" s="8">
        <v>4673095</v>
      </c>
      <c r="V34" s="8">
        <v>6304083</v>
      </c>
      <c r="W34" s="8">
        <v>16706727</v>
      </c>
      <c r="X34" s="8">
        <v>50724000</v>
      </c>
      <c r="Y34" s="8">
        <v>-34017273</v>
      </c>
      <c r="Z34" s="2">
        <v>-67.06</v>
      </c>
      <c r="AA34" s="6">
        <v>107238592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2953855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482753</v>
      </c>
      <c r="M35" s="8">
        <v>2932</v>
      </c>
      <c r="N35" s="8">
        <v>485685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485685</v>
      </c>
      <c r="X35" s="8"/>
      <c r="Y35" s="8">
        <v>485685</v>
      </c>
      <c r="Z35" s="2">
        <v>0</v>
      </c>
      <c r="AA35" s="6">
        <v>2953855</v>
      </c>
    </row>
    <row r="36" spans="1:27" ht="12.75">
      <c r="A36" s="40" t="s">
        <v>62</v>
      </c>
      <c r="B36" s="32"/>
      <c r="C36" s="33">
        <f aca="true" t="shared" si="1" ref="C36:Y36">SUM(C25:C35)</f>
        <v>150259686</v>
      </c>
      <c r="D36" s="33">
        <f>SUM(D25:D35)</f>
        <v>0</v>
      </c>
      <c r="E36" s="34">
        <f t="shared" si="1"/>
        <v>193428000</v>
      </c>
      <c r="F36" s="35">
        <f t="shared" si="1"/>
        <v>207649695</v>
      </c>
      <c r="G36" s="35">
        <f t="shared" si="1"/>
        <v>12732826</v>
      </c>
      <c r="H36" s="35">
        <f t="shared" si="1"/>
        <v>12899505</v>
      </c>
      <c r="I36" s="35">
        <f t="shared" si="1"/>
        <v>17671969</v>
      </c>
      <c r="J36" s="35">
        <f t="shared" si="1"/>
        <v>43304300</v>
      </c>
      <c r="K36" s="35">
        <f t="shared" si="1"/>
        <v>10140607</v>
      </c>
      <c r="L36" s="35">
        <f t="shared" si="1"/>
        <v>14530269</v>
      </c>
      <c r="M36" s="35">
        <f t="shared" si="1"/>
        <v>7865844</v>
      </c>
      <c r="N36" s="35">
        <f t="shared" si="1"/>
        <v>32536720</v>
      </c>
      <c r="O36" s="35">
        <f t="shared" si="1"/>
        <v>7913858</v>
      </c>
      <c r="P36" s="35">
        <f t="shared" si="1"/>
        <v>9556708</v>
      </c>
      <c r="Q36" s="35">
        <f t="shared" si="1"/>
        <v>0</v>
      </c>
      <c r="R36" s="35">
        <f t="shared" si="1"/>
        <v>17470566</v>
      </c>
      <c r="S36" s="35">
        <f t="shared" si="1"/>
        <v>7688768</v>
      </c>
      <c r="T36" s="35">
        <f t="shared" si="1"/>
        <v>7688768</v>
      </c>
      <c r="U36" s="35">
        <f t="shared" si="1"/>
        <v>36486669</v>
      </c>
      <c r="V36" s="35">
        <f t="shared" si="1"/>
        <v>51864205</v>
      </c>
      <c r="W36" s="35">
        <f t="shared" si="1"/>
        <v>145175791</v>
      </c>
      <c r="X36" s="35">
        <f t="shared" si="1"/>
        <v>193428000</v>
      </c>
      <c r="Y36" s="35">
        <f t="shared" si="1"/>
        <v>-48252209</v>
      </c>
      <c r="Z36" s="36">
        <f>+IF(X36&lt;&gt;0,+(Y36/X36)*100,0)</f>
        <v>-24.94582428603925</v>
      </c>
      <c r="AA36" s="33">
        <f>SUM(AA25:AA35)</f>
        <v>207649695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21145055</v>
      </c>
      <c r="D38" s="46">
        <f>+D22-D36</f>
        <v>0</v>
      </c>
      <c r="E38" s="47">
        <f t="shared" si="2"/>
        <v>-8037000</v>
      </c>
      <c r="F38" s="48">
        <f t="shared" si="2"/>
        <v>-19258695</v>
      </c>
      <c r="G38" s="48">
        <f t="shared" si="2"/>
        <v>9526944</v>
      </c>
      <c r="H38" s="48">
        <f t="shared" si="2"/>
        <v>-5997400</v>
      </c>
      <c r="I38" s="48">
        <f t="shared" si="2"/>
        <v>-6218565</v>
      </c>
      <c r="J38" s="48">
        <f t="shared" si="2"/>
        <v>-2689021</v>
      </c>
      <c r="K38" s="48">
        <f t="shared" si="2"/>
        <v>-3238193</v>
      </c>
      <c r="L38" s="48">
        <f t="shared" si="2"/>
        <v>189240</v>
      </c>
      <c r="M38" s="48">
        <f t="shared" si="2"/>
        <v>268638</v>
      </c>
      <c r="N38" s="48">
        <f t="shared" si="2"/>
        <v>-2780315</v>
      </c>
      <c r="O38" s="48">
        <f t="shared" si="2"/>
        <v>503200</v>
      </c>
      <c r="P38" s="48">
        <f t="shared" si="2"/>
        <v>-1243711</v>
      </c>
      <c r="Q38" s="48">
        <f t="shared" si="2"/>
        <v>0</v>
      </c>
      <c r="R38" s="48">
        <f t="shared" si="2"/>
        <v>-740511</v>
      </c>
      <c r="S38" s="48">
        <f t="shared" si="2"/>
        <v>267590</v>
      </c>
      <c r="T38" s="48">
        <f t="shared" si="2"/>
        <v>267590</v>
      </c>
      <c r="U38" s="48">
        <f t="shared" si="2"/>
        <v>-31247363</v>
      </c>
      <c r="V38" s="48">
        <f t="shared" si="2"/>
        <v>-30712183</v>
      </c>
      <c r="W38" s="48">
        <f t="shared" si="2"/>
        <v>-36922030</v>
      </c>
      <c r="X38" s="48">
        <f>IF(F22=F36,0,X22-X36)</f>
        <v>-8037000</v>
      </c>
      <c r="Y38" s="48">
        <f t="shared" si="2"/>
        <v>-28885030</v>
      </c>
      <c r="Z38" s="49">
        <f>+IF(X38&lt;&gt;0,+(Y38/X38)*100,0)</f>
        <v>359.4006470075899</v>
      </c>
      <c r="AA38" s="46">
        <f>+AA22-AA36</f>
        <v>-19258695</v>
      </c>
    </row>
    <row r="39" spans="1:27" ht="13.5">
      <c r="A39" s="23" t="s">
        <v>64</v>
      </c>
      <c r="B39" s="29"/>
      <c r="C39" s="6">
        <v>23319453</v>
      </c>
      <c r="D39" s="6">
        <v>0</v>
      </c>
      <c r="E39" s="7">
        <v>0</v>
      </c>
      <c r="F39" s="8">
        <v>0</v>
      </c>
      <c r="G39" s="8">
        <v>4761000</v>
      </c>
      <c r="H39" s="8">
        <v>0</v>
      </c>
      <c r="I39" s="8">
        <v>0</v>
      </c>
      <c r="J39" s="8">
        <v>4761000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4761000</v>
      </c>
      <c r="X39" s="8">
        <v>14760000</v>
      </c>
      <c r="Y39" s="8">
        <v>-9999000</v>
      </c>
      <c r="Z39" s="2">
        <v>-67.74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44464508</v>
      </c>
      <c r="D42" s="55">
        <f>SUM(D38:D41)</f>
        <v>0</v>
      </c>
      <c r="E42" s="56">
        <f t="shared" si="3"/>
        <v>-8037000</v>
      </c>
      <c r="F42" s="57">
        <f t="shared" si="3"/>
        <v>-19258695</v>
      </c>
      <c r="G42" s="57">
        <f t="shared" si="3"/>
        <v>14287944</v>
      </c>
      <c r="H42" s="57">
        <f t="shared" si="3"/>
        <v>-5997400</v>
      </c>
      <c r="I42" s="57">
        <f t="shared" si="3"/>
        <v>-6218565</v>
      </c>
      <c r="J42" s="57">
        <f t="shared" si="3"/>
        <v>2071979</v>
      </c>
      <c r="K42" s="57">
        <f t="shared" si="3"/>
        <v>-3238193</v>
      </c>
      <c r="L42" s="57">
        <f t="shared" si="3"/>
        <v>189240</v>
      </c>
      <c r="M42" s="57">
        <f t="shared" si="3"/>
        <v>268638</v>
      </c>
      <c r="N42" s="57">
        <f t="shared" si="3"/>
        <v>-2780315</v>
      </c>
      <c r="O42" s="57">
        <f t="shared" si="3"/>
        <v>503200</v>
      </c>
      <c r="P42" s="57">
        <f t="shared" si="3"/>
        <v>-1243711</v>
      </c>
      <c r="Q42" s="57">
        <f t="shared" si="3"/>
        <v>0</v>
      </c>
      <c r="R42" s="57">
        <f t="shared" si="3"/>
        <v>-740511</v>
      </c>
      <c r="S42" s="57">
        <f t="shared" si="3"/>
        <v>267590</v>
      </c>
      <c r="T42" s="57">
        <f t="shared" si="3"/>
        <v>267590</v>
      </c>
      <c r="U42" s="57">
        <f t="shared" si="3"/>
        <v>-31247363</v>
      </c>
      <c r="V42" s="57">
        <f t="shared" si="3"/>
        <v>-30712183</v>
      </c>
      <c r="W42" s="57">
        <f t="shared" si="3"/>
        <v>-32161030</v>
      </c>
      <c r="X42" s="57">
        <f t="shared" si="3"/>
        <v>6723000</v>
      </c>
      <c r="Y42" s="57">
        <f t="shared" si="3"/>
        <v>-38884030</v>
      </c>
      <c r="Z42" s="58">
        <f>+IF(X42&lt;&gt;0,+(Y42/X42)*100,0)</f>
        <v>-578.3731964896623</v>
      </c>
      <c r="AA42" s="55">
        <f>SUM(AA38:AA41)</f>
        <v>-19258695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44464508</v>
      </c>
      <c r="D44" s="63">
        <f>+D42-D43</f>
        <v>0</v>
      </c>
      <c r="E44" s="64">
        <f t="shared" si="4"/>
        <v>-8037000</v>
      </c>
      <c r="F44" s="65">
        <f t="shared" si="4"/>
        <v>-19258695</v>
      </c>
      <c r="G44" s="65">
        <f t="shared" si="4"/>
        <v>14287944</v>
      </c>
      <c r="H44" s="65">
        <f t="shared" si="4"/>
        <v>-5997400</v>
      </c>
      <c r="I44" s="65">
        <f t="shared" si="4"/>
        <v>-6218565</v>
      </c>
      <c r="J44" s="65">
        <f t="shared" si="4"/>
        <v>2071979</v>
      </c>
      <c r="K44" s="65">
        <f t="shared" si="4"/>
        <v>-3238193</v>
      </c>
      <c r="L44" s="65">
        <f t="shared" si="4"/>
        <v>189240</v>
      </c>
      <c r="M44" s="65">
        <f t="shared" si="4"/>
        <v>268638</v>
      </c>
      <c r="N44" s="65">
        <f t="shared" si="4"/>
        <v>-2780315</v>
      </c>
      <c r="O44" s="65">
        <f t="shared" si="4"/>
        <v>503200</v>
      </c>
      <c r="P44" s="65">
        <f t="shared" si="4"/>
        <v>-1243711</v>
      </c>
      <c r="Q44" s="65">
        <f t="shared" si="4"/>
        <v>0</v>
      </c>
      <c r="R44" s="65">
        <f t="shared" si="4"/>
        <v>-740511</v>
      </c>
      <c r="S44" s="65">
        <f t="shared" si="4"/>
        <v>267590</v>
      </c>
      <c r="T44" s="65">
        <f t="shared" si="4"/>
        <v>267590</v>
      </c>
      <c r="U44" s="65">
        <f t="shared" si="4"/>
        <v>-31247363</v>
      </c>
      <c r="V44" s="65">
        <f t="shared" si="4"/>
        <v>-30712183</v>
      </c>
      <c r="W44" s="65">
        <f t="shared" si="4"/>
        <v>-32161030</v>
      </c>
      <c r="X44" s="65">
        <f t="shared" si="4"/>
        <v>6723000</v>
      </c>
      <c r="Y44" s="65">
        <f t="shared" si="4"/>
        <v>-38884030</v>
      </c>
      <c r="Z44" s="66">
        <f>+IF(X44&lt;&gt;0,+(Y44/X44)*100,0)</f>
        <v>-578.3731964896623</v>
      </c>
      <c r="AA44" s="63">
        <f>+AA42-AA43</f>
        <v>-19258695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44464508</v>
      </c>
      <c r="D46" s="55">
        <f>SUM(D44:D45)</f>
        <v>0</v>
      </c>
      <c r="E46" s="56">
        <f t="shared" si="5"/>
        <v>-8037000</v>
      </c>
      <c r="F46" s="57">
        <f t="shared" si="5"/>
        <v>-19258695</v>
      </c>
      <c r="G46" s="57">
        <f t="shared" si="5"/>
        <v>14287944</v>
      </c>
      <c r="H46" s="57">
        <f t="shared" si="5"/>
        <v>-5997400</v>
      </c>
      <c r="I46" s="57">
        <f t="shared" si="5"/>
        <v>-6218565</v>
      </c>
      <c r="J46" s="57">
        <f t="shared" si="5"/>
        <v>2071979</v>
      </c>
      <c r="K46" s="57">
        <f t="shared" si="5"/>
        <v>-3238193</v>
      </c>
      <c r="L46" s="57">
        <f t="shared" si="5"/>
        <v>189240</v>
      </c>
      <c r="M46" s="57">
        <f t="shared" si="5"/>
        <v>268638</v>
      </c>
      <c r="N46" s="57">
        <f t="shared" si="5"/>
        <v>-2780315</v>
      </c>
      <c r="O46" s="57">
        <f t="shared" si="5"/>
        <v>503200</v>
      </c>
      <c r="P46" s="57">
        <f t="shared" si="5"/>
        <v>-1243711</v>
      </c>
      <c r="Q46" s="57">
        <f t="shared" si="5"/>
        <v>0</v>
      </c>
      <c r="R46" s="57">
        <f t="shared" si="5"/>
        <v>-740511</v>
      </c>
      <c r="S46" s="57">
        <f t="shared" si="5"/>
        <v>267590</v>
      </c>
      <c r="T46" s="57">
        <f t="shared" si="5"/>
        <v>267590</v>
      </c>
      <c r="U46" s="57">
        <f t="shared" si="5"/>
        <v>-31247363</v>
      </c>
      <c r="V46" s="57">
        <f t="shared" si="5"/>
        <v>-30712183</v>
      </c>
      <c r="W46" s="57">
        <f t="shared" si="5"/>
        <v>-32161030</v>
      </c>
      <c r="X46" s="57">
        <f t="shared" si="5"/>
        <v>6723000</v>
      </c>
      <c r="Y46" s="57">
        <f t="shared" si="5"/>
        <v>-38884030</v>
      </c>
      <c r="Z46" s="58">
        <f>+IF(X46&lt;&gt;0,+(Y46/X46)*100,0)</f>
        <v>-578.3731964896623</v>
      </c>
      <c r="AA46" s="55">
        <f>SUM(AA44:AA45)</f>
        <v>-19258695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44464508</v>
      </c>
      <c r="D48" s="71">
        <f>SUM(D46:D47)</f>
        <v>0</v>
      </c>
      <c r="E48" s="72">
        <f t="shared" si="6"/>
        <v>-8037000</v>
      </c>
      <c r="F48" s="73">
        <f t="shared" si="6"/>
        <v>-19258695</v>
      </c>
      <c r="G48" s="73">
        <f t="shared" si="6"/>
        <v>14287944</v>
      </c>
      <c r="H48" s="74">
        <f t="shared" si="6"/>
        <v>-5997400</v>
      </c>
      <c r="I48" s="74">
        <f t="shared" si="6"/>
        <v>-6218565</v>
      </c>
      <c r="J48" s="74">
        <f t="shared" si="6"/>
        <v>2071979</v>
      </c>
      <c r="K48" s="74">
        <f t="shared" si="6"/>
        <v>-3238193</v>
      </c>
      <c r="L48" s="74">
        <f t="shared" si="6"/>
        <v>189240</v>
      </c>
      <c r="M48" s="73">
        <f t="shared" si="6"/>
        <v>268638</v>
      </c>
      <c r="N48" s="73">
        <f t="shared" si="6"/>
        <v>-2780315</v>
      </c>
      <c r="O48" s="74">
        <f t="shared" si="6"/>
        <v>503200</v>
      </c>
      <c r="P48" s="74">
        <f t="shared" si="6"/>
        <v>-1243711</v>
      </c>
      <c r="Q48" s="74">
        <f t="shared" si="6"/>
        <v>0</v>
      </c>
      <c r="R48" s="74">
        <f t="shared" si="6"/>
        <v>-740511</v>
      </c>
      <c r="S48" s="74">
        <f t="shared" si="6"/>
        <v>267590</v>
      </c>
      <c r="T48" s="73">
        <f t="shared" si="6"/>
        <v>267590</v>
      </c>
      <c r="U48" s="73">
        <f t="shared" si="6"/>
        <v>-31247363</v>
      </c>
      <c r="V48" s="74">
        <f t="shared" si="6"/>
        <v>-30712183</v>
      </c>
      <c r="W48" s="74">
        <f t="shared" si="6"/>
        <v>-32161030</v>
      </c>
      <c r="X48" s="74">
        <f t="shared" si="6"/>
        <v>6723000</v>
      </c>
      <c r="Y48" s="74">
        <f t="shared" si="6"/>
        <v>-38884030</v>
      </c>
      <c r="Z48" s="75">
        <f>+IF(X48&lt;&gt;0,+(Y48/X48)*100,0)</f>
        <v>-578.3731964896623</v>
      </c>
      <c r="AA48" s="76">
        <f>SUM(AA46:AA47)</f>
        <v>-19258695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2441770</v>
      </c>
      <c r="D5" s="6">
        <v>0</v>
      </c>
      <c r="E5" s="7">
        <v>7757000</v>
      </c>
      <c r="F5" s="8">
        <v>7757000</v>
      </c>
      <c r="G5" s="8">
        <v>248954</v>
      </c>
      <c r="H5" s="8">
        <v>73402</v>
      </c>
      <c r="I5" s="8">
        <v>71627</v>
      </c>
      <c r="J5" s="8">
        <v>393983</v>
      </c>
      <c r="K5" s="8">
        <v>82277</v>
      </c>
      <c r="L5" s="8">
        <v>-36641</v>
      </c>
      <c r="M5" s="8">
        <v>19426137</v>
      </c>
      <c r="N5" s="8">
        <v>19471773</v>
      </c>
      <c r="O5" s="8">
        <v>-3685</v>
      </c>
      <c r="P5" s="8">
        <v>5700724</v>
      </c>
      <c r="Q5" s="8">
        <v>-47509</v>
      </c>
      <c r="R5" s="8">
        <v>5649530</v>
      </c>
      <c r="S5" s="8">
        <v>45321</v>
      </c>
      <c r="T5" s="8">
        <v>0</v>
      </c>
      <c r="U5" s="8">
        <v>0</v>
      </c>
      <c r="V5" s="8">
        <v>45321</v>
      </c>
      <c r="W5" s="8">
        <v>25560607</v>
      </c>
      <c r="X5" s="8">
        <v>7756533</v>
      </c>
      <c r="Y5" s="8">
        <v>17804074</v>
      </c>
      <c r="Z5" s="2">
        <v>229.54</v>
      </c>
      <c r="AA5" s="6">
        <v>7757000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9130000</v>
      </c>
      <c r="D7" s="6">
        <v>0</v>
      </c>
      <c r="E7" s="7">
        <v>11614000</v>
      </c>
      <c r="F7" s="8">
        <v>11614000</v>
      </c>
      <c r="G7" s="8">
        <v>468230</v>
      </c>
      <c r="H7" s="8">
        <v>571642</v>
      </c>
      <c r="I7" s="8">
        <v>468923</v>
      </c>
      <c r="J7" s="8">
        <v>1508795</v>
      </c>
      <c r="K7" s="8">
        <v>505424</v>
      </c>
      <c r="L7" s="8">
        <v>786011</v>
      </c>
      <c r="M7" s="8">
        <v>690471</v>
      </c>
      <c r="N7" s="8">
        <v>1981906</v>
      </c>
      <c r="O7" s="8">
        <v>843301</v>
      </c>
      <c r="P7" s="8">
        <v>767549</v>
      </c>
      <c r="Q7" s="8">
        <v>737719</v>
      </c>
      <c r="R7" s="8">
        <v>2348569</v>
      </c>
      <c r="S7" s="8">
        <v>885486</v>
      </c>
      <c r="T7" s="8">
        <v>0</v>
      </c>
      <c r="U7" s="8">
        <v>0</v>
      </c>
      <c r="V7" s="8">
        <v>885486</v>
      </c>
      <c r="W7" s="8">
        <v>6724756</v>
      </c>
      <c r="X7" s="8">
        <v>11614044</v>
      </c>
      <c r="Y7" s="8">
        <v>-4889288</v>
      </c>
      <c r="Z7" s="2">
        <v>-42.1</v>
      </c>
      <c r="AA7" s="6">
        <v>11614000</v>
      </c>
    </row>
    <row r="8" spans="1:27" ht="13.5">
      <c r="A8" s="25" t="s">
        <v>35</v>
      </c>
      <c r="B8" s="24"/>
      <c r="C8" s="6">
        <v>5785508</v>
      </c>
      <c r="D8" s="6">
        <v>0</v>
      </c>
      <c r="E8" s="7">
        <v>6465000</v>
      </c>
      <c r="F8" s="8">
        <v>6465000</v>
      </c>
      <c r="G8" s="8">
        <v>538620</v>
      </c>
      <c r="H8" s="8">
        <v>643551</v>
      </c>
      <c r="I8" s="8">
        <v>1240256</v>
      </c>
      <c r="J8" s="8">
        <v>2422427</v>
      </c>
      <c r="K8" s="8">
        <v>793306</v>
      </c>
      <c r="L8" s="8">
        <v>457457</v>
      </c>
      <c r="M8" s="8">
        <v>1184440</v>
      </c>
      <c r="N8" s="8">
        <v>2435203</v>
      </c>
      <c r="O8" s="8">
        <v>512206</v>
      </c>
      <c r="P8" s="8">
        <v>1029327</v>
      </c>
      <c r="Q8" s="8">
        <v>519075</v>
      </c>
      <c r="R8" s="8">
        <v>2060608</v>
      </c>
      <c r="S8" s="8">
        <v>3148101</v>
      </c>
      <c r="T8" s="8">
        <v>0</v>
      </c>
      <c r="U8" s="8">
        <v>0</v>
      </c>
      <c r="V8" s="8">
        <v>3148101</v>
      </c>
      <c r="W8" s="8">
        <v>10066339</v>
      </c>
      <c r="X8" s="8">
        <v>6464868</v>
      </c>
      <c r="Y8" s="8">
        <v>3601471</v>
      </c>
      <c r="Z8" s="2">
        <v>55.71</v>
      </c>
      <c r="AA8" s="6">
        <v>6465000</v>
      </c>
    </row>
    <row r="9" spans="1:27" ht="13.5">
      <c r="A9" s="25" t="s">
        <v>36</v>
      </c>
      <c r="B9" s="24"/>
      <c r="C9" s="6">
        <v>1504000</v>
      </c>
      <c r="D9" s="6">
        <v>0</v>
      </c>
      <c r="E9" s="7">
        <v>3305000</v>
      </c>
      <c r="F9" s="8">
        <v>3305000</v>
      </c>
      <c r="G9" s="8">
        <v>283696</v>
      </c>
      <c r="H9" s="8">
        <v>292800</v>
      </c>
      <c r="I9" s="8">
        <v>290120</v>
      </c>
      <c r="J9" s="8">
        <v>866616</v>
      </c>
      <c r="K9" s="8">
        <v>285308</v>
      </c>
      <c r="L9" s="8">
        <v>199139</v>
      </c>
      <c r="M9" s="8">
        <v>260163</v>
      </c>
      <c r="N9" s="8">
        <v>744610</v>
      </c>
      <c r="O9" s="8">
        <v>235052</v>
      </c>
      <c r="P9" s="8">
        <v>231927</v>
      </c>
      <c r="Q9" s="8">
        <v>247281</v>
      </c>
      <c r="R9" s="8">
        <v>714260</v>
      </c>
      <c r="S9" s="8">
        <v>259046</v>
      </c>
      <c r="T9" s="8">
        <v>0</v>
      </c>
      <c r="U9" s="8">
        <v>0</v>
      </c>
      <c r="V9" s="8">
        <v>259046</v>
      </c>
      <c r="W9" s="8">
        <v>2584532</v>
      </c>
      <c r="X9" s="8">
        <v>3304728</v>
      </c>
      <c r="Y9" s="8">
        <v>-720196</v>
      </c>
      <c r="Z9" s="2">
        <v>-21.79</v>
      </c>
      <c r="AA9" s="6">
        <v>3305000</v>
      </c>
    </row>
    <row r="10" spans="1:27" ht="13.5">
      <c r="A10" s="25" t="s">
        <v>37</v>
      </c>
      <c r="B10" s="24"/>
      <c r="C10" s="6">
        <v>2018762</v>
      </c>
      <c r="D10" s="6">
        <v>0</v>
      </c>
      <c r="E10" s="7">
        <v>3431000</v>
      </c>
      <c r="F10" s="26">
        <v>3431000</v>
      </c>
      <c r="G10" s="26">
        <v>344918</v>
      </c>
      <c r="H10" s="26">
        <v>345603</v>
      </c>
      <c r="I10" s="26">
        <v>346029</v>
      </c>
      <c r="J10" s="26">
        <v>1036550</v>
      </c>
      <c r="K10" s="26">
        <v>345758</v>
      </c>
      <c r="L10" s="26">
        <v>213101</v>
      </c>
      <c r="M10" s="26">
        <v>281375</v>
      </c>
      <c r="N10" s="26">
        <v>840234</v>
      </c>
      <c r="O10" s="26">
        <v>267106</v>
      </c>
      <c r="P10" s="26">
        <v>253531</v>
      </c>
      <c r="Q10" s="26">
        <v>248445</v>
      </c>
      <c r="R10" s="26">
        <v>769082</v>
      </c>
      <c r="S10" s="26">
        <v>281335</v>
      </c>
      <c r="T10" s="26">
        <v>0</v>
      </c>
      <c r="U10" s="26">
        <v>0</v>
      </c>
      <c r="V10" s="26">
        <v>281335</v>
      </c>
      <c r="W10" s="26">
        <v>2927201</v>
      </c>
      <c r="X10" s="26">
        <v>3431016</v>
      </c>
      <c r="Y10" s="26">
        <v>-503815</v>
      </c>
      <c r="Z10" s="27">
        <v>-14.68</v>
      </c>
      <c r="AA10" s="28">
        <v>3431000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437956</v>
      </c>
      <c r="D12" s="6">
        <v>0</v>
      </c>
      <c r="E12" s="7">
        <v>658000</v>
      </c>
      <c r="F12" s="8">
        <v>658000</v>
      </c>
      <c r="G12" s="8">
        <v>26643</v>
      </c>
      <c r="H12" s="8">
        <v>17653</v>
      </c>
      <c r="I12" s="8">
        <v>20542</v>
      </c>
      <c r="J12" s="8">
        <v>64838</v>
      </c>
      <c r="K12" s="8">
        <v>28100</v>
      </c>
      <c r="L12" s="8">
        <v>33325</v>
      </c>
      <c r="M12" s="8">
        <v>32603</v>
      </c>
      <c r="N12" s="8">
        <v>94028</v>
      </c>
      <c r="O12" s="8">
        <v>45754</v>
      </c>
      <c r="P12" s="8">
        <v>23061</v>
      </c>
      <c r="Q12" s="8">
        <v>25458</v>
      </c>
      <c r="R12" s="8">
        <v>94273</v>
      </c>
      <c r="S12" s="8">
        <v>31342</v>
      </c>
      <c r="T12" s="8">
        <v>0</v>
      </c>
      <c r="U12" s="8">
        <v>0</v>
      </c>
      <c r="V12" s="8">
        <v>31342</v>
      </c>
      <c r="W12" s="8">
        <v>284481</v>
      </c>
      <c r="X12" s="8">
        <v>657744</v>
      </c>
      <c r="Y12" s="8">
        <v>-373263</v>
      </c>
      <c r="Z12" s="2">
        <v>-56.75</v>
      </c>
      <c r="AA12" s="6">
        <v>658000</v>
      </c>
    </row>
    <row r="13" spans="1:27" ht="13.5">
      <c r="A13" s="23" t="s">
        <v>40</v>
      </c>
      <c r="B13" s="29"/>
      <c r="C13" s="6">
        <v>189124</v>
      </c>
      <c r="D13" s="6">
        <v>0</v>
      </c>
      <c r="E13" s="7">
        <v>388000</v>
      </c>
      <c r="F13" s="8">
        <v>388000</v>
      </c>
      <c r="G13" s="8">
        <v>94233</v>
      </c>
      <c r="H13" s="8">
        <v>11326</v>
      </c>
      <c r="I13" s="8">
        <v>14389</v>
      </c>
      <c r="J13" s="8">
        <v>119948</v>
      </c>
      <c r="K13" s="8">
        <v>14676</v>
      </c>
      <c r="L13" s="8">
        <v>10819</v>
      </c>
      <c r="M13" s="8">
        <v>10697</v>
      </c>
      <c r="N13" s="8">
        <v>36192</v>
      </c>
      <c r="O13" s="8">
        <v>17472</v>
      </c>
      <c r="P13" s="8">
        <v>14608</v>
      </c>
      <c r="Q13" s="8">
        <v>9440</v>
      </c>
      <c r="R13" s="8">
        <v>41520</v>
      </c>
      <c r="S13" s="8">
        <v>15317</v>
      </c>
      <c r="T13" s="8">
        <v>0</v>
      </c>
      <c r="U13" s="8">
        <v>0</v>
      </c>
      <c r="V13" s="8">
        <v>15317</v>
      </c>
      <c r="W13" s="8">
        <v>212977</v>
      </c>
      <c r="X13" s="8">
        <v>387996</v>
      </c>
      <c r="Y13" s="8">
        <v>-175019</v>
      </c>
      <c r="Z13" s="2">
        <v>-45.11</v>
      </c>
      <c r="AA13" s="6">
        <v>388000</v>
      </c>
    </row>
    <row r="14" spans="1:27" ht="13.5">
      <c r="A14" s="23" t="s">
        <v>41</v>
      </c>
      <c r="B14" s="29"/>
      <c r="C14" s="6">
        <v>1782380</v>
      </c>
      <c r="D14" s="6">
        <v>0</v>
      </c>
      <c r="E14" s="7">
        <v>2200000</v>
      </c>
      <c r="F14" s="8">
        <v>2200000</v>
      </c>
      <c r="G14" s="8">
        <v>190658</v>
      </c>
      <c r="H14" s="8">
        <v>296715</v>
      </c>
      <c r="I14" s="8">
        <v>195157</v>
      </c>
      <c r="J14" s="8">
        <v>682530</v>
      </c>
      <c r="K14" s="8">
        <v>214509</v>
      </c>
      <c r="L14" s="8">
        <v>216895</v>
      </c>
      <c r="M14" s="8">
        <v>216453</v>
      </c>
      <c r="N14" s="8">
        <v>647857</v>
      </c>
      <c r="O14" s="8">
        <v>214509</v>
      </c>
      <c r="P14" s="8">
        <v>221262</v>
      </c>
      <c r="Q14" s="8">
        <v>239285</v>
      </c>
      <c r="R14" s="8">
        <v>675056</v>
      </c>
      <c r="S14" s="8">
        <v>242663</v>
      </c>
      <c r="T14" s="8">
        <v>0</v>
      </c>
      <c r="U14" s="8">
        <v>0</v>
      </c>
      <c r="V14" s="8">
        <v>242663</v>
      </c>
      <c r="W14" s="8">
        <v>2248106</v>
      </c>
      <c r="X14" s="8">
        <v>2199996</v>
      </c>
      <c r="Y14" s="8">
        <v>48110</v>
      </c>
      <c r="Z14" s="2">
        <v>2.19</v>
      </c>
      <c r="AA14" s="6">
        <v>2200000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52473517</v>
      </c>
      <c r="D16" s="6">
        <v>0</v>
      </c>
      <c r="E16" s="7">
        <v>21504000</v>
      </c>
      <c r="F16" s="8">
        <v>21504000</v>
      </c>
      <c r="G16" s="8">
        <v>1306645</v>
      </c>
      <c r="H16" s="8">
        <v>194937</v>
      </c>
      <c r="I16" s="8">
        <v>676572</v>
      </c>
      <c r="J16" s="8">
        <v>2178154</v>
      </c>
      <c r="K16" s="8">
        <v>413736</v>
      </c>
      <c r="L16" s="8">
        <v>377841</v>
      </c>
      <c r="M16" s="8">
        <v>521661</v>
      </c>
      <c r="N16" s="8">
        <v>1313238</v>
      </c>
      <c r="O16" s="8">
        <v>413736</v>
      </c>
      <c r="P16" s="8">
        <v>1683109</v>
      </c>
      <c r="Q16" s="8">
        <v>324850</v>
      </c>
      <c r="R16" s="8">
        <v>2421695</v>
      </c>
      <c r="S16" s="8">
        <v>432078</v>
      </c>
      <c r="T16" s="8">
        <v>0</v>
      </c>
      <c r="U16" s="8">
        <v>0</v>
      </c>
      <c r="V16" s="8">
        <v>432078</v>
      </c>
      <c r="W16" s="8">
        <v>6345165</v>
      </c>
      <c r="X16" s="8">
        <v>21504204</v>
      </c>
      <c r="Y16" s="8">
        <v>-15159039</v>
      </c>
      <c r="Z16" s="2">
        <v>-70.49</v>
      </c>
      <c r="AA16" s="6">
        <v>21504000</v>
      </c>
    </row>
    <row r="17" spans="1:27" ht="13.5">
      <c r="A17" s="23" t="s">
        <v>44</v>
      </c>
      <c r="B17" s="29"/>
      <c r="C17" s="6">
        <v>988021</v>
      </c>
      <c r="D17" s="6">
        <v>0</v>
      </c>
      <c r="E17" s="7">
        <v>1063000</v>
      </c>
      <c r="F17" s="8">
        <v>1063000</v>
      </c>
      <c r="G17" s="8">
        <v>85626</v>
      </c>
      <c r="H17" s="8">
        <v>105253</v>
      </c>
      <c r="I17" s="8">
        <v>91948</v>
      </c>
      <c r="J17" s="8">
        <v>282827</v>
      </c>
      <c r="K17" s="8">
        <v>103216</v>
      </c>
      <c r="L17" s="8">
        <v>90062</v>
      </c>
      <c r="M17" s="8">
        <v>32098</v>
      </c>
      <c r="N17" s="8">
        <v>225376</v>
      </c>
      <c r="O17" s="8">
        <v>91407</v>
      </c>
      <c r="P17" s="8">
        <v>39298</v>
      </c>
      <c r="Q17" s="8">
        <v>73602</v>
      </c>
      <c r="R17" s="8">
        <v>204307</v>
      </c>
      <c r="S17" s="8">
        <v>67242</v>
      </c>
      <c r="T17" s="8">
        <v>0</v>
      </c>
      <c r="U17" s="8">
        <v>0</v>
      </c>
      <c r="V17" s="8">
        <v>67242</v>
      </c>
      <c r="W17" s="8">
        <v>779752</v>
      </c>
      <c r="X17" s="8">
        <v>1062960</v>
      </c>
      <c r="Y17" s="8">
        <v>-283208</v>
      </c>
      <c r="Z17" s="2">
        <v>-26.64</v>
      </c>
      <c r="AA17" s="6">
        <v>1063000</v>
      </c>
    </row>
    <row r="18" spans="1:27" ht="13.5">
      <c r="A18" s="25" t="s">
        <v>45</v>
      </c>
      <c r="B18" s="24"/>
      <c r="C18" s="6">
        <v>12855</v>
      </c>
      <c r="D18" s="6">
        <v>0</v>
      </c>
      <c r="E18" s="7">
        <v>15000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254</v>
      </c>
      <c r="M18" s="8">
        <v>569</v>
      </c>
      <c r="N18" s="8">
        <v>823</v>
      </c>
      <c r="O18" s="8">
        <v>225</v>
      </c>
      <c r="P18" s="8">
        <v>434</v>
      </c>
      <c r="Q18" s="8">
        <v>260</v>
      </c>
      <c r="R18" s="8">
        <v>919</v>
      </c>
      <c r="S18" s="8">
        <v>122</v>
      </c>
      <c r="T18" s="8">
        <v>0</v>
      </c>
      <c r="U18" s="8">
        <v>0</v>
      </c>
      <c r="V18" s="8">
        <v>122</v>
      </c>
      <c r="W18" s="8">
        <v>1864</v>
      </c>
      <c r="X18" s="8">
        <v>15000</v>
      </c>
      <c r="Y18" s="8">
        <v>-13136</v>
      </c>
      <c r="Z18" s="2">
        <v>-87.57</v>
      </c>
      <c r="AA18" s="6">
        <v>15000</v>
      </c>
    </row>
    <row r="19" spans="1:27" ht="13.5">
      <c r="A19" s="23" t="s">
        <v>46</v>
      </c>
      <c r="B19" s="29"/>
      <c r="C19" s="6">
        <v>30114716</v>
      </c>
      <c r="D19" s="6">
        <v>0</v>
      </c>
      <c r="E19" s="7">
        <v>26240000</v>
      </c>
      <c r="F19" s="8">
        <v>26240000</v>
      </c>
      <c r="G19" s="8">
        <v>10408721</v>
      </c>
      <c r="H19" s="8">
        <v>325099</v>
      </c>
      <c r="I19" s="8">
        <v>0</v>
      </c>
      <c r="J19" s="8">
        <v>10733820</v>
      </c>
      <c r="K19" s="8">
        <v>109253</v>
      </c>
      <c r="L19" s="8">
        <v>1894399</v>
      </c>
      <c r="M19" s="8">
        <v>6844456</v>
      </c>
      <c r="N19" s="8">
        <v>8848108</v>
      </c>
      <c r="O19" s="8">
        <v>539657</v>
      </c>
      <c r="P19" s="8">
        <v>3736392</v>
      </c>
      <c r="Q19" s="8">
        <v>2473349</v>
      </c>
      <c r="R19" s="8">
        <v>6749398</v>
      </c>
      <c r="S19" s="8">
        <v>0</v>
      </c>
      <c r="T19" s="8">
        <v>0</v>
      </c>
      <c r="U19" s="8">
        <v>0</v>
      </c>
      <c r="V19" s="8">
        <v>0</v>
      </c>
      <c r="W19" s="8">
        <v>26331326</v>
      </c>
      <c r="X19" s="8">
        <v>26148000</v>
      </c>
      <c r="Y19" s="8">
        <v>183326</v>
      </c>
      <c r="Z19" s="2">
        <v>0.7</v>
      </c>
      <c r="AA19" s="6">
        <v>26240000</v>
      </c>
    </row>
    <row r="20" spans="1:27" ht="13.5">
      <c r="A20" s="23" t="s">
        <v>47</v>
      </c>
      <c r="B20" s="29"/>
      <c r="C20" s="6">
        <v>332309</v>
      </c>
      <c r="D20" s="6">
        <v>0</v>
      </c>
      <c r="E20" s="7">
        <v>790000</v>
      </c>
      <c r="F20" s="26">
        <v>790000</v>
      </c>
      <c r="G20" s="26">
        <v>1886929</v>
      </c>
      <c r="H20" s="26">
        <v>2097071</v>
      </c>
      <c r="I20" s="26">
        <v>2441870</v>
      </c>
      <c r="J20" s="26">
        <v>6425870</v>
      </c>
      <c r="K20" s="26">
        <v>2188124</v>
      </c>
      <c r="L20" s="26">
        <v>-186424</v>
      </c>
      <c r="M20" s="26">
        <v>-11994</v>
      </c>
      <c r="N20" s="26">
        <v>1989706</v>
      </c>
      <c r="O20" s="26">
        <v>236923</v>
      </c>
      <c r="P20" s="26">
        <v>-221557</v>
      </c>
      <c r="Q20" s="26">
        <v>-24259</v>
      </c>
      <c r="R20" s="26">
        <v>-8893</v>
      </c>
      <c r="S20" s="26">
        <v>-137130</v>
      </c>
      <c r="T20" s="26">
        <v>0</v>
      </c>
      <c r="U20" s="26">
        <v>0</v>
      </c>
      <c r="V20" s="26">
        <v>-137130</v>
      </c>
      <c r="W20" s="26">
        <v>8269553</v>
      </c>
      <c r="X20" s="26">
        <v>881976</v>
      </c>
      <c r="Y20" s="26">
        <v>7387577</v>
      </c>
      <c r="Z20" s="27">
        <v>837.62</v>
      </c>
      <c r="AA20" s="28">
        <v>790000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45000</v>
      </c>
      <c r="F21" s="8">
        <v>45000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20000</v>
      </c>
      <c r="P21" s="30">
        <v>6500</v>
      </c>
      <c r="Q21" s="8">
        <v>0</v>
      </c>
      <c r="R21" s="8">
        <v>26500</v>
      </c>
      <c r="S21" s="8">
        <v>0</v>
      </c>
      <c r="T21" s="8">
        <v>0</v>
      </c>
      <c r="U21" s="8">
        <v>0</v>
      </c>
      <c r="V21" s="8">
        <v>0</v>
      </c>
      <c r="W21" s="30">
        <v>26500</v>
      </c>
      <c r="X21" s="8">
        <v>45000</v>
      </c>
      <c r="Y21" s="8">
        <v>-18500</v>
      </c>
      <c r="Z21" s="2">
        <v>-41.11</v>
      </c>
      <c r="AA21" s="6">
        <v>45000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107210918</v>
      </c>
      <c r="D22" s="33">
        <f>SUM(D5:D21)</f>
        <v>0</v>
      </c>
      <c r="E22" s="34">
        <f t="shared" si="0"/>
        <v>85475000</v>
      </c>
      <c r="F22" s="35">
        <f t="shared" si="0"/>
        <v>85475000</v>
      </c>
      <c r="G22" s="35">
        <f t="shared" si="0"/>
        <v>15883873</v>
      </c>
      <c r="H22" s="35">
        <f t="shared" si="0"/>
        <v>4975052</v>
      </c>
      <c r="I22" s="35">
        <f t="shared" si="0"/>
        <v>5857433</v>
      </c>
      <c r="J22" s="35">
        <f t="shared" si="0"/>
        <v>26716358</v>
      </c>
      <c r="K22" s="35">
        <f t="shared" si="0"/>
        <v>5083687</v>
      </c>
      <c r="L22" s="35">
        <f t="shared" si="0"/>
        <v>4056238</v>
      </c>
      <c r="M22" s="35">
        <f t="shared" si="0"/>
        <v>29489129</v>
      </c>
      <c r="N22" s="35">
        <f t="shared" si="0"/>
        <v>38629054</v>
      </c>
      <c r="O22" s="35">
        <f t="shared" si="0"/>
        <v>3433663</v>
      </c>
      <c r="P22" s="35">
        <f t="shared" si="0"/>
        <v>13486165</v>
      </c>
      <c r="Q22" s="35">
        <f t="shared" si="0"/>
        <v>4826996</v>
      </c>
      <c r="R22" s="35">
        <f t="shared" si="0"/>
        <v>21746824</v>
      </c>
      <c r="S22" s="35">
        <f t="shared" si="0"/>
        <v>5270923</v>
      </c>
      <c r="T22" s="35">
        <f t="shared" si="0"/>
        <v>0</v>
      </c>
      <c r="U22" s="35">
        <f t="shared" si="0"/>
        <v>0</v>
      </c>
      <c r="V22" s="35">
        <f t="shared" si="0"/>
        <v>5270923</v>
      </c>
      <c r="W22" s="35">
        <f t="shared" si="0"/>
        <v>92363159</v>
      </c>
      <c r="X22" s="35">
        <f t="shared" si="0"/>
        <v>85474065</v>
      </c>
      <c r="Y22" s="35">
        <f t="shared" si="0"/>
        <v>6889094</v>
      </c>
      <c r="Z22" s="36">
        <f>+IF(X22&lt;&gt;0,+(Y22/X22)*100,0)</f>
        <v>8.059864708669231</v>
      </c>
      <c r="AA22" s="33">
        <f>SUM(AA5:AA21)</f>
        <v>85475000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24732334</v>
      </c>
      <c r="D25" s="6">
        <v>0</v>
      </c>
      <c r="E25" s="7">
        <v>31664000</v>
      </c>
      <c r="F25" s="8">
        <v>31664000</v>
      </c>
      <c r="G25" s="8">
        <v>2398022</v>
      </c>
      <c r="H25" s="8">
        <v>2294681</v>
      </c>
      <c r="I25" s="8">
        <v>2250342</v>
      </c>
      <c r="J25" s="8">
        <v>6943045</v>
      </c>
      <c r="K25" s="8">
        <v>2211082</v>
      </c>
      <c r="L25" s="8">
        <v>2105473</v>
      </c>
      <c r="M25" s="8">
        <v>2171010</v>
      </c>
      <c r="N25" s="8">
        <v>6487565</v>
      </c>
      <c r="O25" s="8">
        <v>2197670</v>
      </c>
      <c r="P25" s="8">
        <v>2209527</v>
      </c>
      <c r="Q25" s="8">
        <v>2105885</v>
      </c>
      <c r="R25" s="8">
        <v>6513082</v>
      </c>
      <c r="S25" s="8">
        <v>-2240635</v>
      </c>
      <c r="T25" s="8">
        <v>0</v>
      </c>
      <c r="U25" s="8">
        <v>0</v>
      </c>
      <c r="V25" s="8">
        <v>-2240635</v>
      </c>
      <c r="W25" s="8">
        <v>17703057</v>
      </c>
      <c r="X25" s="8">
        <v>31664660</v>
      </c>
      <c r="Y25" s="8">
        <v>-13961603</v>
      </c>
      <c r="Z25" s="2">
        <v>-44.09</v>
      </c>
      <c r="AA25" s="6">
        <v>31664000</v>
      </c>
    </row>
    <row r="26" spans="1:27" ht="13.5">
      <c r="A26" s="25" t="s">
        <v>52</v>
      </c>
      <c r="B26" s="24"/>
      <c r="C26" s="6">
        <v>2359485</v>
      </c>
      <c r="D26" s="6">
        <v>0</v>
      </c>
      <c r="E26" s="7">
        <v>2837000</v>
      </c>
      <c r="F26" s="8">
        <v>2837000</v>
      </c>
      <c r="G26" s="8">
        <v>180005</v>
      </c>
      <c r="H26" s="8">
        <v>180005</v>
      </c>
      <c r="I26" s="8">
        <v>180005</v>
      </c>
      <c r="J26" s="8">
        <v>540015</v>
      </c>
      <c r="K26" s="8">
        <v>180005</v>
      </c>
      <c r="L26" s="8">
        <v>195692</v>
      </c>
      <c r="M26" s="8">
        <v>195692</v>
      </c>
      <c r="N26" s="8">
        <v>571389</v>
      </c>
      <c r="O26" s="8">
        <v>195692</v>
      </c>
      <c r="P26" s="8">
        <v>195692</v>
      </c>
      <c r="Q26" s="8">
        <v>195692</v>
      </c>
      <c r="R26" s="8">
        <v>587076</v>
      </c>
      <c r="S26" s="8">
        <v>-195692</v>
      </c>
      <c r="T26" s="8">
        <v>0</v>
      </c>
      <c r="U26" s="8">
        <v>0</v>
      </c>
      <c r="V26" s="8">
        <v>-195692</v>
      </c>
      <c r="W26" s="8">
        <v>1502788</v>
      </c>
      <c r="X26" s="8">
        <v>2837481</v>
      </c>
      <c r="Y26" s="8">
        <v>-1334693</v>
      </c>
      <c r="Z26" s="2">
        <v>-47.04</v>
      </c>
      <c r="AA26" s="6">
        <v>2837000</v>
      </c>
    </row>
    <row r="27" spans="1:27" ht="13.5">
      <c r="A27" s="25" t="s">
        <v>53</v>
      </c>
      <c r="B27" s="24"/>
      <c r="C27" s="6">
        <v>44825749</v>
      </c>
      <c r="D27" s="6">
        <v>0</v>
      </c>
      <c r="E27" s="7">
        <v>3930000</v>
      </c>
      <c r="F27" s="8">
        <v>3930000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3929658</v>
      </c>
      <c r="Y27" s="8">
        <v>-3929658</v>
      </c>
      <c r="Z27" s="2">
        <v>-100</v>
      </c>
      <c r="AA27" s="6">
        <v>3930000</v>
      </c>
    </row>
    <row r="28" spans="1:27" ht="13.5">
      <c r="A28" s="25" t="s">
        <v>54</v>
      </c>
      <c r="B28" s="24"/>
      <c r="C28" s="6">
        <v>5948667</v>
      </c>
      <c r="D28" s="6">
        <v>0</v>
      </c>
      <c r="E28" s="7">
        <v>6396000</v>
      </c>
      <c r="F28" s="8">
        <v>6396000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6394872</v>
      </c>
      <c r="Y28" s="8">
        <v>-6394872</v>
      </c>
      <c r="Z28" s="2">
        <v>-100</v>
      </c>
      <c r="AA28" s="6">
        <v>6396000</v>
      </c>
    </row>
    <row r="29" spans="1:27" ht="13.5">
      <c r="A29" s="25" t="s">
        <v>55</v>
      </c>
      <c r="B29" s="24"/>
      <c r="C29" s="6">
        <v>900353</v>
      </c>
      <c r="D29" s="6">
        <v>0</v>
      </c>
      <c r="E29" s="7">
        <v>769000</v>
      </c>
      <c r="F29" s="8">
        <v>769000</v>
      </c>
      <c r="G29" s="8">
        <v>57341</v>
      </c>
      <c r="H29" s="8">
        <v>31481</v>
      </c>
      <c r="I29" s="8">
        <v>26178</v>
      </c>
      <c r="J29" s="8">
        <v>115000</v>
      </c>
      <c r="K29" s="8">
        <v>27566</v>
      </c>
      <c r="L29" s="8">
        <v>83784</v>
      </c>
      <c r="M29" s="8">
        <v>112432</v>
      </c>
      <c r="N29" s="8">
        <v>223782</v>
      </c>
      <c r="O29" s="8">
        <v>89715</v>
      </c>
      <c r="P29" s="8">
        <v>184921</v>
      </c>
      <c r="Q29" s="8">
        <v>129119</v>
      </c>
      <c r="R29" s="8">
        <v>403755</v>
      </c>
      <c r="S29" s="8">
        <v>102667</v>
      </c>
      <c r="T29" s="8">
        <v>0</v>
      </c>
      <c r="U29" s="8">
        <v>0</v>
      </c>
      <c r="V29" s="8">
        <v>102667</v>
      </c>
      <c r="W29" s="8">
        <v>845204</v>
      </c>
      <c r="X29" s="8">
        <v>769464</v>
      </c>
      <c r="Y29" s="8">
        <v>75740</v>
      </c>
      <c r="Z29" s="2">
        <v>9.84</v>
      </c>
      <c r="AA29" s="6">
        <v>769000</v>
      </c>
    </row>
    <row r="30" spans="1:27" ht="13.5">
      <c r="A30" s="25" t="s">
        <v>56</v>
      </c>
      <c r="B30" s="24"/>
      <c r="C30" s="6">
        <v>12782651</v>
      </c>
      <c r="D30" s="6">
        <v>0</v>
      </c>
      <c r="E30" s="7">
        <v>10715000</v>
      </c>
      <c r="F30" s="8">
        <v>10715000</v>
      </c>
      <c r="G30" s="8">
        <v>0</v>
      </c>
      <c r="H30" s="8">
        <v>0</v>
      </c>
      <c r="I30" s="8">
        <v>0</v>
      </c>
      <c r="J30" s="8">
        <v>0</v>
      </c>
      <c r="K30" s="8">
        <v>157501</v>
      </c>
      <c r="L30" s="8">
        <v>2627399</v>
      </c>
      <c r="M30" s="8">
        <v>302215</v>
      </c>
      <c r="N30" s="8">
        <v>3087115</v>
      </c>
      <c r="O30" s="8">
        <v>327297</v>
      </c>
      <c r="P30" s="8">
        <v>2612713</v>
      </c>
      <c r="Q30" s="8">
        <v>811283</v>
      </c>
      <c r="R30" s="8">
        <v>3751293</v>
      </c>
      <c r="S30" s="8">
        <v>5327695</v>
      </c>
      <c r="T30" s="8">
        <v>0</v>
      </c>
      <c r="U30" s="8">
        <v>0</v>
      </c>
      <c r="V30" s="8">
        <v>5327695</v>
      </c>
      <c r="W30" s="8">
        <v>12166103</v>
      </c>
      <c r="X30" s="8">
        <v>10715112</v>
      </c>
      <c r="Y30" s="8">
        <v>1450991</v>
      </c>
      <c r="Z30" s="2">
        <v>13.54</v>
      </c>
      <c r="AA30" s="6">
        <v>10715000</v>
      </c>
    </row>
    <row r="31" spans="1:27" ht="13.5">
      <c r="A31" s="25" t="s">
        <v>57</v>
      </c>
      <c r="B31" s="24"/>
      <c r="C31" s="6">
        <v>1255587</v>
      </c>
      <c r="D31" s="6">
        <v>0</v>
      </c>
      <c r="E31" s="7">
        <v>0</v>
      </c>
      <c r="F31" s="8">
        <v>0</v>
      </c>
      <c r="G31" s="8">
        <v>213723</v>
      </c>
      <c r="H31" s="8">
        <v>126338</v>
      </c>
      <c r="I31" s="8">
        <v>47476</v>
      </c>
      <c r="J31" s="8">
        <v>387537</v>
      </c>
      <c r="K31" s="8">
        <v>103032</v>
      </c>
      <c r="L31" s="8">
        <v>0</v>
      </c>
      <c r="M31" s="8">
        <v>0</v>
      </c>
      <c r="N31" s="8">
        <v>103032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490569</v>
      </c>
      <c r="X31" s="8"/>
      <c r="Y31" s="8">
        <v>490569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7142222</v>
      </c>
      <c r="D32" s="6">
        <v>0</v>
      </c>
      <c r="E32" s="7">
        <v>14005000</v>
      </c>
      <c r="F32" s="8">
        <v>14005000</v>
      </c>
      <c r="G32" s="8">
        <v>565447</v>
      </c>
      <c r="H32" s="8">
        <v>218608</v>
      </c>
      <c r="I32" s="8">
        <v>546996</v>
      </c>
      <c r="J32" s="8">
        <v>1331051</v>
      </c>
      <c r="K32" s="8">
        <v>223995</v>
      </c>
      <c r="L32" s="8">
        <v>242709</v>
      </c>
      <c r="M32" s="8">
        <v>289070</v>
      </c>
      <c r="N32" s="8">
        <v>755774</v>
      </c>
      <c r="O32" s="8">
        <v>186657</v>
      </c>
      <c r="P32" s="8">
        <v>885930</v>
      </c>
      <c r="Q32" s="8">
        <v>470612</v>
      </c>
      <c r="R32" s="8">
        <v>1543199</v>
      </c>
      <c r="S32" s="8">
        <v>-232277</v>
      </c>
      <c r="T32" s="8">
        <v>0</v>
      </c>
      <c r="U32" s="8">
        <v>0</v>
      </c>
      <c r="V32" s="8">
        <v>-232277</v>
      </c>
      <c r="W32" s="8">
        <v>3397747</v>
      </c>
      <c r="X32" s="8">
        <v>14004996</v>
      </c>
      <c r="Y32" s="8">
        <v>-10607249</v>
      </c>
      <c r="Z32" s="2">
        <v>-75.74</v>
      </c>
      <c r="AA32" s="6">
        <v>14005000</v>
      </c>
    </row>
    <row r="33" spans="1:27" ht="13.5">
      <c r="A33" s="25" t="s">
        <v>59</v>
      </c>
      <c r="B33" s="24"/>
      <c r="C33" s="6">
        <v>6849945</v>
      </c>
      <c r="D33" s="6">
        <v>0</v>
      </c>
      <c r="E33" s="7">
        <v>4029000</v>
      </c>
      <c r="F33" s="8">
        <v>4029000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275783</v>
      </c>
      <c r="M33" s="8">
        <v>344234</v>
      </c>
      <c r="N33" s="8">
        <v>620017</v>
      </c>
      <c r="O33" s="8">
        <v>1020556</v>
      </c>
      <c r="P33" s="8">
        <v>302498</v>
      </c>
      <c r="Q33" s="8">
        <v>333546</v>
      </c>
      <c r="R33" s="8">
        <v>1656600</v>
      </c>
      <c r="S33" s="8">
        <v>-212253</v>
      </c>
      <c r="T33" s="8">
        <v>0</v>
      </c>
      <c r="U33" s="8">
        <v>0</v>
      </c>
      <c r="V33" s="8">
        <v>-212253</v>
      </c>
      <c r="W33" s="8">
        <v>2064364</v>
      </c>
      <c r="X33" s="8">
        <v>4028844</v>
      </c>
      <c r="Y33" s="8">
        <v>-1964480</v>
      </c>
      <c r="Z33" s="2">
        <v>-48.76</v>
      </c>
      <c r="AA33" s="6">
        <v>4029000</v>
      </c>
    </row>
    <row r="34" spans="1:27" ht="13.5">
      <c r="A34" s="25" t="s">
        <v>60</v>
      </c>
      <c r="B34" s="24"/>
      <c r="C34" s="6">
        <v>7928929</v>
      </c>
      <c r="D34" s="6">
        <v>0</v>
      </c>
      <c r="E34" s="7">
        <v>13252000</v>
      </c>
      <c r="F34" s="8">
        <v>13252000</v>
      </c>
      <c r="G34" s="8">
        <v>537372</v>
      </c>
      <c r="H34" s="8">
        <v>1130398</v>
      </c>
      <c r="I34" s="8">
        <v>531776</v>
      </c>
      <c r="J34" s="8">
        <v>2199546</v>
      </c>
      <c r="K34" s="8">
        <v>1488036</v>
      </c>
      <c r="L34" s="8">
        <v>2765163</v>
      </c>
      <c r="M34" s="8">
        <v>2742851</v>
      </c>
      <c r="N34" s="8">
        <v>6996050</v>
      </c>
      <c r="O34" s="8">
        <v>356670</v>
      </c>
      <c r="P34" s="8">
        <v>1190780</v>
      </c>
      <c r="Q34" s="8">
        <v>159286</v>
      </c>
      <c r="R34" s="8">
        <v>1706736</v>
      </c>
      <c r="S34" s="8">
        <v>1516641</v>
      </c>
      <c r="T34" s="8">
        <v>0</v>
      </c>
      <c r="U34" s="8">
        <v>0</v>
      </c>
      <c r="V34" s="8">
        <v>1516641</v>
      </c>
      <c r="W34" s="8">
        <v>12418973</v>
      </c>
      <c r="X34" s="8">
        <v>13251372</v>
      </c>
      <c r="Y34" s="8">
        <v>-832399</v>
      </c>
      <c r="Z34" s="2">
        <v>-6.28</v>
      </c>
      <c r="AA34" s="6">
        <v>13252000</v>
      </c>
    </row>
    <row r="35" spans="1:27" ht="13.5">
      <c r="A35" s="23" t="s">
        <v>61</v>
      </c>
      <c r="B35" s="29"/>
      <c r="C35" s="6">
        <v>652957</v>
      </c>
      <c r="D35" s="6">
        <v>0</v>
      </c>
      <c r="E35" s="7">
        <v>1000</v>
      </c>
      <c r="F35" s="8">
        <v>1000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1128</v>
      </c>
      <c r="Y35" s="8">
        <v>-1128</v>
      </c>
      <c r="Z35" s="2">
        <v>-100</v>
      </c>
      <c r="AA35" s="6">
        <v>1000</v>
      </c>
    </row>
    <row r="36" spans="1:27" ht="12.75">
      <c r="A36" s="40" t="s">
        <v>62</v>
      </c>
      <c r="B36" s="32"/>
      <c r="C36" s="33">
        <f aca="true" t="shared" si="1" ref="C36:Y36">SUM(C25:C35)</f>
        <v>115378879</v>
      </c>
      <c r="D36" s="33">
        <f>SUM(D25:D35)</f>
        <v>0</v>
      </c>
      <c r="E36" s="34">
        <f t="shared" si="1"/>
        <v>87598000</v>
      </c>
      <c r="F36" s="35">
        <f t="shared" si="1"/>
        <v>87598000</v>
      </c>
      <c r="G36" s="35">
        <f t="shared" si="1"/>
        <v>3951910</v>
      </c>
      <c r="H36" s="35">
        <f t="shared" si="1"/>
        <v>3981511</v>
      </c>
      <c r="I36" s="35">
        <f t="shared" si="1"/>
        <v>3582773</v>
      </c>
      <c r="J36" s="35">
        <f t="shared" si="1"/>
        <v>11516194</v>
      </c>
      <c r="K36" s="35">
        <f t="shared" si="1"/>
        <v>4391217</v>
      </c>
      <c r="L36" s="35">
        <f t="shared" si="1"/>
        <v>8296003</v>
      </c>
      <c r="M36" s="35">
        <f t="shared" si="1"/>
        <v>6157504</v>
      </c>
      <c r="N36" s="35">
        <f t="shared" si="1"/>
        <v>18844724</v>
      </c>
      <c r="O36" s="35">
        <f t="shared" si="1"/>
        <v>4374257</v>
      </c>
      <c r="P36" s="35">
        <f t="shared" si="1"/>
        <v>7582061</v>
      </c>
      <c r="Q36" s="35">
        <f t="shared" si="1"/>
        <v>4205423</v>
      </c>
      <c r="R36" s="35">
        <f t="shared" si="1"/>
        <v>16161741</v>
      </c>
      <c r="S36" s="35">
        <f t="shared" si="1"/>
        <v>4066146</v>
      </c>
      <c r="T36" s="35">
        <f t="shared" si="1"/>
        <v>0</v>
      </c>
      <c r="U36" s="35">
        <f t="shared" si="1"/>
        <v>0</v>
      </c>
      <c r="V36" s="35">
        <f t="shared" si="1"/>
        <v>4066146</v>
      </c>
      <c r="W36" s="35">
        <f t="shared" si="1"/>
        <v>50588805</v>
      </c>
      <c r="X36" s="35">
        <f t="shared" si="1"/>
        <v>87597587</v>
      </c>
      <c r="Y36" s="35">
        <f t="shared" si="1"/>
        <v>-37008782</v>
      </c>
      <c r="Z36" s="36">
        <f>+IF(X36&lt;&gt;0,+(Y36/X36)*100,0)</f>
        <v>-42.248631803065535</v>
      </c>
      <c r="AA36" s="33">
        <f>SUM(AA25:AA35)</f>
        <v>87598000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-8167961</v>
      </c>
      <c r="D38" s="46">
        <f>+D22-D36</f>
        <v>0</v>
      </c>
      <c r="E38" s="47">
        <f t="shared" si="2"/>
        <v>-2123000</v>
      </c>
      <c r="F38" s="48">
        <f t="shared" si="2"/>
        <v>-2123000</v>
      </c>
      <c r="G38" s="48">
        <f t="shared" si="2"/>
        <v>11931963</v>
      </c>
      <c r="H38" s="48">
        <f t="shared" si="2"/>
        <v>993541</v>
      </c>
      <c r="I38" s="48">
        <f t="shared" si="2"/>
        <v>2274660</v>
      </c>
      <c r="J38" s="48">
        <f t="shared" si="2"/>
        <v>15200164</v>
      </c>
      <c r="K38" s="48">
        <f t="shared" si="2"/>
        <v>692470</v>
      </c>
      <c r="L38" s="48">
        <f t="shared" si="2"/>
        <v>-4239765</v>
      </c>
      <c r="M38" s="48">
        <f t="shared" si="2"/>
        <v>23331625</v>
      </c>
      <c r="N38" s="48">
        <f t="shared" si="2"/>
        <v>19784330</v>
      </c>
      <c r="O38" s="48">
        <f t="shared" si="2"/>
        <v>-940594</v>
      </c>
      <c r="P38" s="48">
        <f t="shared" si="2"/>
        <v>5904104</v>
      </c>
      <c r="Q38" s="48">
        <f t="shared" si="2"/>
        <v>621573</v>
      </c>
      <c r="R38" s="48">
        <f t="shared" si="2"/>
        <v>5585083</v>
      </c>
      <c r="S38" s="48">
        <f t="shared" si="2"/>
        <v>1204777</v>
      </c>
      <c r="T38" s="48">
        <f t="shared" si="2"/>
        <v>0</v>
      </c>
      <c r="U38" s="48">
        <f t="shared" si="2"/>
        <v>0</v>
      </c>
      <c r="V38" s="48">
        <f t="shared" si="2"/>
        <v>1204777</v>
      </c>
      <c r="W38" s="48">
        <f t="shared" si="2"/>
        <v>41774354</v>
      </c>
      <c r="X38" s="48">
        <f>IF(F22=F36,0,X22-X36)</f>
        <v>-2123522</v>
      </c>
      <c r="Y38" s="48">
        <f t="shared" si="2"/>
        <v>43897876</v>
      </c>
      <c r="Z38" s="49">
        <f>+IF(X38&lt;&gt;0,+(Y38/X38)*100,0)</f>
        <v>-2067.220212458359</v>
      </c>
      <c r="AA38" s="46">
        <f>+AA22-AA36</f>
        <v>-2123000</v>
      </c>
    </row>
    <row r="39" spans="1:27" ht="13.5">
      <c r="A39" s="23" t="s">
        <v>64</v>
      </c>
      <c r="B39" s="29"/>
      <c r="C39" s="6">
        <v>12069660</v>
      </c>
      <c r="D39" s="6">
        <v>0</v>
      </c>
      <c r="E39" s="7">
        <v>11155000</v>
      </c>
      <c r="F39" s="8">
        <v>11155000</v>
      </c>
      <c r="G39" s="8">
        <v>0</v>
      </c>
      <c r="H39" s="8">
        <v>258109</v>
      </c>
      <c r="I39" s="8">
        <v>39868</v>
      </c>
      <c r="J39" s="8">
        <v>297977</v>
      </c>
      <c r="K39" s="8">
        <v>651998</v>
      </c>
      <c r="L39" s="8">
        <v>447477</v>
      </c>
      <c r="M39" s="8">
        <v>505390</v>
      </c>
      <c r="N39" s="8">
        <v>1604865</v>
      </c>
      <c r="O39" s="8">
        <v>508381</v>
      </c>
      <c r="P39" s="8">
        <v>138155</v>
      </c>
      <c r="Q39" s="8">
        <v>0</v>
      </c>
      <c r="R39" s="8">
        <v>646536</v>
      </c>
      <c r="S39" s="8">
        <v>0</v>
      </c>
      <c r="T39" s="8">
        <v>0</v>
      </c>
      <c r="U39" s="8">
        <v>0</v>
      </c>
      <c r="V39" s="8">
        <v>0</v>
      </c>
      <c r="W39" s="8">
        <v>2549378</v>
      </c>
      <c r="X39" s="8">
        <v>11155000</v>
      </c>
      <c r="Y39" s="8">
        <v>-8605622</v>
      </c>
      <c r="Z39" s="2">
        <v>-77.15</v>
      </c>
      <c r="AA39" s="6">
        <v>11155000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3901699</v>
      </c>
      <c r="D42" s="55">
        <f>SUM(D38:D41)</f>
        <v>0</v>
      </c>
      <c r="E42" s="56">
        <f t="shared" si="3"/>
        <v>9032000</v>
      </c>
      <c r="F42" s="57">
        <f t="shared" si="3"/>
        <v>9032000</v>
      </c>
      <c r="G42" s="57">
        <f t="shared" si="3"/>
        <v>11931963</v>
      </c>
      <c r="H42" s="57">
        <f t="shared" si="3"/>
        <v>1251650</v>
      </c>
      <c r="I42" s="57">
        <f t="shared" si="3"/>
        <v>2314528</v>
      </c>
      <c r="J42" s="57">
        <f t="shared" si="3"/>
        <v>15498141</v>
      </c>
      <c r="K42" s="57">
        <f t="shared" si="3"/>
        <v>1344468</v>
      </c>
      <c r="L42" s="57">
        <f t="shared" si="3"/>
        <v>-3792288</v>
      </c>
      <c r="M42" s="57">
        <f t="shared" si="3"/>
        <v>23837015</v>
      </c>
      <c r="N42" s="57">
        <f t="shared" si="3"/>
        <v>21389195</v>
      </c>
      <c r="O42" s="57">
        <f t="shared" si="3"/>
        <v>-432213</v>
      </c>
      <c r="P42" s="57">
        <f t="shared" si="3"/>
        <v>6042259</v>
      </c>
      <c r="Q42" s="57">
        <f t="shared" si="3"/>
        <v>621573</v>
      </c>
      <c r="R42" s="57">
        <f t="shared" si="3"/>
        <v>6231619</v>
      </c>
      <c r="S42" s="57">
        <f t="shared" si="3"/>
        <v>1204777</v>
      </c>
      <c r="T42" s="57">
        <f t="shared" si="3"/>
        <v>0</v>
      </c>
      <c r="U42" s="57">
        <f t="shared" si="3"/>
        <v>0</v>
      </c>
      <c r="V42" s="57">
        <f t="shared" si="3"/>
        <v>1204777</v>
      </c>
      <c r="W42" s="57">
        <f t="shared" si="3"/>
        <v>44323732</v>
      </c>
      <c r="X42" s="57">
        <f t="shared" si="3"/>
        <v>9031478</v>
      </c>
      <c r="Y42" s="57">
        <f t="shared" si="3"/>
        <v>35292254</v>
      </c>
      <c r="Z42" s="58">
        <f>+IF(X42&lt;&gt;0,+(Y42/X42)*100,0)</f>
        <v>390.7694178073622</v>
      </c>
      <c r="AA42" s="55">
        <f>SUM(AA38:AA41)</f>
        <v>9032000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3901699</v>
      </c>
      <c r="D44" s="63">
        <f>+D42-D43</f>
        <v>0</v>
      </c>
      <c r="E44" s="64">
        <f t="shared" si="4"/>
        <v>9032000</v>
      </c>
      <c r="F44" s="65">
        <f t="shared" si="4"/>
        <v>9032000</v>
      </c>
      <c r="G44" s="65">
        <f t="shared" si="4"/>
        <v>11931963</v>
      </c>
      <c r="H44" s="65">
        <f t="shared" si="4"/>
        <v>1251650</v>
      </c>
      <c r="I44" s="65">
        <f t="shared" si="4"/>
        <v>2314528</v>
      </c>
      <c r="J44" s="65">
        <f t="shared" si="4"/>
        <v>15498141</v>
      </c>
      <c r="K44" s="65">
        <f t="shared" si="4"/>
        <v>1344468</v>
      </c>
      <c r="L44" s="65">
        <f t="shared" si="4"/>
        <v>-3792288</v>
      </c>
      <c r="M44" s="65">
        <f t="shared" si="4"/>
        <v>23837015</v>
      </c>
      <c r="N44" s="65">
        <f t="shared" si="4"/>
        <v>21389195</v>
      </c>
      <c r="O44" s="65">
        <f t="shared" si="4"/>
        <v>-432213</v>
      </c>
      <c r="P44" s="65">
        <f t="shared" si="4"/>
        <v>6042259</v>
      </c>
      <c r="Q44" s="65">
        <f t="shared" si="4"/>
        <v>621573</v>
      </c>
      <c r="R44" s="65">
        <f t="shared" si="4"/>
        <v>6231619</v>
      </c>
      <c r="S44" s="65">
        <f t="shared" si="4"/>
        <v>1204777</v>
      </c>
      <c r="T44" s="65">
        <f t="shared" si="4"/>
        <v>0</v>
      </c>
      <c r="U44" s="65">
        <f t="shared" si="4"/>
        <v>0</v>
      </c>
      <c r="V44" s="65">
        <f t="shared" si="4"/>
        <v>1204777</v>
      </c>
      <c r="W44" s="65">
        <f t="shared" si="4"/>
        <v>44323732</v>
      </c>
      <c r="X44" s="65">
        <f t="shared" si="4"/>
        <v>9031478</v>
      </c>
      <c r="Y44" s="65">
        <f t="shared" si="4"/>
        <v>35292254</v>
      </c>
      <c r="Z44" s="66">
        <f>+IF(X44&lt;&gt;0,+(Y44/X44)*100,0)</f>
        <v>390.7694178073622</v>
      </c>
      <c r="AA44" s="63">
        <f>+AA42-AA43</f>
        <v>9032000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3901699</v>
      </c>
      <c r="D46" s="55">
        <f>SUM(D44:D45)</f>
        <v>0</v>
      </c>
      <c r="E46" s="56">
        <f t="shared" si="5"/>
        <v>9032000</v>
      </c>
      <c r="F46" s="57">
        <f t="shared" si="5"/>
        <v>9032000</v>
      </c>
      <c r="G46" s="57">
        <f t="shared" si="5"/>
        <v>11931963</v>
      </c>
      <c r="H46" s="57">
        <f t="shared" si="5"/>
        <v>1251650</v>
      </c>
      <c r="I46" s="57">
        <f t="shared" si="5"/>
        <v>2314528</v>
      </c>
      <c r="J46" s="57">
        <f t="shared" si="5"/>
        <v>15498141</v>
      </c>
      <c r="K46" s="57">
        <f t="shared" si="5"/>
        <v>1344468</v>
      </c>
      <c r="L46" s="57">
        <f t="shared" si="5"/>
        <v>-3792288</v>
      </c>
      <c r="M46" s="57">
        <f t="shared" si="5"/>
        <v>23837015</v>
      </c>
      <c r="N46" s="57">
        <f t="shared" si="5"/>
        <v>21389195</v>
      </c>
      <c r="O46" s="57">
        <f t="shared" si="5"/>
        <v>-432213</v>
      </c>
      <c r="P46" s="57">
        <f t="shared" si="5"/>
        <v>6042259</v>
      </c>
      <c r="Q46" s="57">
        <f t="shared" si="5"/>
        <v>621573</v>
      </c>
      <c r="R46" s="57">
        <f t="shared" si="5"/>
        <v>6231619</v>
      </c>
      <c r="S46" s="57">
        <f t="shared" si="5"/>
        <v>1204777</v>
      </c>
      <c r="T46" s="57">
        <f t="shared" si="5"/>
        <v>0</v>
      </c>
      <c r="U46" s="57">
        <f t="shared" si="5"/>
        <v>0</v>
      </c>
      <c r="V46" s="57">
        <f t="shared" si="5"/>
        <v>1204777</v>
      </c>
      <c r="W46" s="57">
        <f t="shared" si="5"/>
        <v>44323732</v>
      </c>
      <c r="X46" s="57">
        <f t="shared" si="5"/>
        <v>9031478</v>
      </c>
      <c r="Y46" s="57">
        <f t="shared" si="5"/>
        <v>35292254</v>
      </c>
      <c r="Z46" s="58">
        <f>+IF(X46&lt;&gt;0,+(Y46/X46)*100,0)</f>
        <v>390.7694178073622</v>
      </c>
      <c r="AA46" s="55">
        <f>SUM(AA44:AA45)</f>
        <v>9032000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3901699</v>
      </c>
      <c r="D48" s="71">
        <f>SUM(D46:D47)</f>
        <v>0</v>
      </c>
      <c r="E48" s="72">
        <f t="shared" si="6"/>
        <v>9032000</v>
      </c>
      <c r="F48" s="73">
        <f t="shared" si="6"/>
        <v>9032000</v>
      </c>
      <c r="G48" s="73">
        <f t="shared" si="6"/>
        <v>11931963</v>
      </c>
      <c r="H48" s="74">
        <f t="shared" si="6"/>
        <v>1251650</v>
      </c>
      <c r="I48" s="74">
        <f t="shared" si="6"/>
        <v>2314528</v>
      </c>
      <c r="J48" s="74">
        <f t="shared" si="6"/>
        <v>15498141</v>
      </c>
      <c r="K48" s="74">
        <f t="shared" si="6"/>
        <v>1344468</v>
      </c>
      <c r="L48" s="74">
        <f t="shared" si="6"/>
        <v>-3792288</v>
      </c>
      <c r="M48" s="73">
        <f t="shared" si="6"/>
        <v>23837015</v>
      </c>
      <c r="N48" s="73">
        <f t="shared" si="6"/>
        <v>21389195</v>
      </c>
      <c r="O48" s="74">
        <f t="shared" si="6"/>
        <v>-432213</v>
      </c>
      <c r="P48" s="74">
        <f t="shared" si="6"/>
        <v>6042259</v>
      </c>
      <c r="Q48" s="74">
        <f t="shared" si="6"/>
        <v>621573</v>
      </c>
      <c r="R48" s="74">
        <f t="shared" si="6"/>
        <v>6231619</v>
      </c>
      <c r="S48" s="74">
        <f t="shared" si="6"/>
        <v>1204777</v>
      </c>
      <c r="T48" s="73">
        <f t="shared" si="6"/>
        <v>0</v>
      </c>
      <c r="U48" s="73">
        <f t="shared" si="6"/>
        <v>0</v>
      </c>
      <c r="V48" s="74">
        <f t="shared" si="6"/>
        <v>1204777</v>
      </c>
      <c r="W48" s="74">
        <f t="shared" si="6"/>
        <v>44323732</v>
      </c>
      <c r="X48" s="74">
        <f t="shared" si="6"/>
        <v>9031478</v>
      </c>
      <c r="Y48" s="74">
        <f t="shared" si="6"/>
        <v>35292254</v>
      </c>
      <c r="Z48" s="75">
        <f>+IF(X48&lt;&gt;0,+(Y48/X48)*100,0)</f>
        <v>390.7694178073622</v>
      </c>
      <c r="AA48" s="76">
        <f>SUM(AA46:AA47)</f>
        <v>9032000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4631572</v>
      </c>
      <c r="D5" s="6">
        <v>0</v>
      </c>
      <c r="E5" s="7">
        <v>5030845</v>
      </c>
      <c r="F5" s="8">
        <v>8116592</v>
      </c>
      <c r="G5" s="8">
        <v>1153618</v>
      </c>
      <c r="H5" s="8">
        <v>1469443</v>
      </c>
      <c r="I5" s="8">
        <v>555791</v>
      </c>
      <c r="J5" s="8">
        <v>3178852</v>
      </c>
      <c r="K5" s="8">
        <v>560970</v>
      </c>
      <c r="L5" s="8">
        <v>318668</v>
      </c>
      <c r="M5" s="8">
        <v>569931</v>
      </c>
      <c r="N5" s="8">
        <v>1449569</v>
      </c>
      <c r="O5" s="8">
        <v>567530</v>
      </c>
      <c r="P5" s="8">
        <v>556377</v>
      </c>
      <c r="Q5" s="8">
        <v>594389</v>
      </c>
      <c r="R5" s="8">
        <v>1718296</v>
      </c>
      <c r="S5" s="8">
        <v>574357</v>
      </c>
      <c r="T5" s="8">
        <v>584905</v>
      </c>
      <c r="U5" s="8">
        <v>807308</v>
      </c>
      <c r="V5" s="8">
        <v>1966570</v>
      </c>
      <c r="W5" s="8">
        <v>8313287</v>
      </c>
      <c r="X5" s="8">
        <v>5030846</v>
      </c>
      <c r="Y5" s="8">
        <v>3282441</v>
      </c>
      <c r="Z5" s="2">
        <v>65.25</v>
      </c>
      <c r="AA5" s="6">
        <v>8116592</v>
      </c>
    </row>
    <row r="6" spans="1:27" ht="13.5">
      <c r="A6" s="23" t="s">
        <v>33</v>
      </c>
      <c r="B6" s="24"/>
      <c r="C6" s="6">
        <v>170266</v>
      </c>
      <c r="D6" s="6">
        <v>0</v>
      </c>
      <c r="E6" s="7">
        <v>168540</v>
      </c>
      <c r="F6" s="8">
        <v>178652</v>
      </c>
      <c r="G6" s="8">
        <v>13806</v>
      </c>
      <c r="H6" s="8">
        <v>13706</v>
      </c>
      <c r="I6" s="8">
        <v>13673</v>
      </c>
      <c r="J6" s="8">
        <v>41185</v>
      </c>
      <c r="K6" s="8">
        <v>18451</v>
      </c>
      <c r="L6" s="8">
        <v>25586</v>
      </c>
      <c r="M6" s="8">
        <v>23496</v>
      </c>
      <c r="N6" s="8">
        <v>67533</v>
      </c>
      <c r="O6" s="8">
        <v>23117</v>
      </c>
      <c r="P6" s="8">
        <v>22718</v>
      </c>
      <c r="Q6" s="8">
        <v>823</v>
      </c>
      <c r="R6" s="8">
        <v>46658</v>
      </c>
      <c r="S6" s="8">
        <v>18569</v>
      </c>
      <c r="T6" s="8">
        <v>16873</v>
      </c>
      <c r="U6" s="8">
        <v>16829</v>
      </c>
      <c r="V6" s="8">
        <v>52271</v>
      </c>
      <c r="W6" s="8">
        <v>207647</v>
      </c>
      <c r="X6" s="8">
        <v>168540</v>
      </c>
      <c r="Y6" s="8">
        <v>39107</v>
      </c>
      <c r="Z6" s="2">
        <v>23.2</v>
      </c>
      <c r="AA6" s="6">
        <v>178652</v>
      </c>
    </row>
    <row r="7" spans="1:27" ht="13.5">
      <c r="A7" s="25" t="s">
        <v>34</v>
      </c>
      <c r="B7" s="24"/>
      <c r="C7" s="6">
        <v>22230485</v>
      </c>
      <c r="D7" s="6">
        <v>0</v>
      </c>
      <c r="E7" s="7">
        <v>27752812</v>
      </c>
      <c r="F7" s="8">
        <v>27859500</v>
      </c>
      <c r="G7" s="8">
        <v>3202337</v>
      </c>
      <c r="H7" s="8">
        <v>625079</v>
      </c>
      <c r="I7" s="8">
        <v>1740933</v>
      </c>
      <c r="J7" s="8">
        <v>5568349</v>
      </c>
      <c r="K7" s="8">
        <v>1589696</v>
      </c>
      <c r="L7" s="8">
        <v>1527571</v>
      </c>
      <c r="M7" s="8">
        <v>1697713</v>
      </c>
      <c r="N7" s="8">
        <v>4814980</v>
      </c>
      <c r="O7" s="8">
        <v>1519740</v>
      </c>
      <c r="P7" s="8">
        <v>3081538</v>
      </c>
      <c r="Q7" s="8">
        <v>273904</v>
      </c>
      <c r="R7" s="8">
        <v>4875182</v>
      </c>
      <c r="S7" s="8">
        <v>1563324</v>
      </c>
      <c r="T7" s="8">
        <v>1462052</v>
      </c>
      <c r="U7" s="8">
        <v>5121403</v>
      </c>
      <c r="V7" s="8">
        <v>8146779</v>
      </c>
      <c r="W7" s="8">
        <v>23405290</v>
      </c>
      <c r="X7" s="8">
        <v>27752812</v>
      </c>
      <c r="Y7" s="8">
        <v>-4347522</v>
      </c>
      <c r="Z7" s="2">
        <v>-15.67</v>
      </c>
      <c r="AA7" s="6">
        <v>27859500</v>
      </c>
    </row>
    <row r="8" spans="1:27" ht="13.5">
      <c r="A8" s="25" t="s">
        <v>35</v>
      </c>
      <c r="B8" s="24"/>
      <c r="C8" s="6">
        <v>11039542</v>
      </c>
      <c r="D8" s="6">
        <v>0</v>
      </c>
      <c r="E8" s="7">
        <v>9931254</v>
      </c>
      <c r="F8" s="8">
        <v>12385074</v>
      </c>
      <c r="G8" s="8">
        <v>883609</v>
      </c>
      <c r="H8" s="8">
        <v>929560</v>
      </c>
      <c r="I8" s="8">
        <v>1003147</v>
      </c>
      <c r="J8" s="8">
        <v>2816316</v>
      </c>
      <c r="K8" s="8">
        <v>1066137</v>
      </c>
      <c r="L8" s="8">
        <v>966898</v>
      </c>
      <c r="M8" s="8">
        <v>1126887</v>
      </c>
      <c r="N8" s="8">
        <v>3159922</v>
      </c>
      <c r="O8" s="8">
        <v>1245725</v>
      </c>
      <c r="P8" s="8">
        <v>955011</v>
      </c>
      <c r="Q8" s="8">
        <v>1047973</v>
      </c>
      <c r="R8" s="8">
        <v>3248709</v>
      </c>
      <c r="S8" s="8">
        <v>1129562</v>
      </c>
      <c r="T8" s="8">
        <v>882822</v>
      </c>
      <c r="U8" s="8">
        <v>921023</v>
      </c>
      <c r="V8" s="8">
        <v>2933407</v>
      </c>
      <c r="W8" s="8">
        <v>12158354</v>
      </c>
      <c r="X8" s="8">
        <v>9931253</v>
      </c>
      <c r="Y8" s="8">
        <v>2227101</v>
      </c>
      <c r="Z8" s="2">
        <v>22.43</v>
      </c>
      <c r="AA8" s="6">
        <v>12385074</v>
      </c>
    </row>
    <row r="9" spans="1:27" ht="13.5">
      <c r="A9" s="25" t="s">
        <v>36</v>
      </c>
      <c r="B9" s="24"/>
      <c r="C9" s="6">
        <v>7008543</v>
      </c>
      <c r="D9" s="6">
        <v>0</v>
      </c>
      <c r="E9" s="7">
        <v>7417821</v>
      </c>
      <c r="F9" s="8">
        <v>7791777</v>
      </c>
      <c r="G9" s="8">
        <v>648214</v>
      </c>
      <c r="H9" s="8">
        <v>649870</v>
      </c>
      <c r="I9" s="8">
        <v>648001</v>
      </c>
      <c r="J9" s="8">
        <v>1946085</v>
      </c>
      <c r="K9" s="8">
        <v>651176</v>
      </c>
      <c r="L9" s="8">
        <v>650476</v>
      </c>
      <c r="M9" s="8">
        <v>655344</v>
      </c>
      <c r="N9" s="8">
        <v>1956996</v>
      </c>
      <c r="O9" s="8">
        <v>644794</v>
      </c>
      <c r="P9" s="8">
        <v>638316</v>
      </c>
      <c r="Q9" s="8">
        <v>650039</v>
      </c>
      <c r="R9" s="8">
        <v>1933149</v>
      </c>
      <c r="S9" s="8">
        <v>655483</v>
      </c>
      <c r="T9" s="8">
        <v>655580</v>
      </c>
      <c r="U9" s="8">
        <v>668611</v>
      </c>
      <c r="V9" s="8">
        <v>1979674</v>
      </c>
      <c r="W9" s="8">
        <v>7815904</v>
      </c>
      <c r="X9" s="8">
        <v>7417824</v>
      </c>
      <c r="Y9" s="8">
        <v>398080</v>
      </c>
      <c r="Z9" s="2">
        <v>5.37</v>
      </c>
      <c r="AA9" s="6">
        <v>7791777</v>
      </c>
    </row>
    <row r="10" spans="1:27" ht="13.5">
      <c r="A10" s="25" t="s">
        <v>37</v>
      </c>
      <c r="B10" s="24"/>
      <c r="C10" s="6">
        <v>5455432</v>
      </c>
      <c r="D10" s="6">
        <v>0</v>
      </c>
      <c r="E10" s="7">
        <v>5725794</v>
      </c>
      <c r="F10" s="26">
        <v>5974883</v>
      </c>
      <c r="G10" s="26">
        <v>490998</v>
      </c>
      <c r="H10" s="26">
        <v>492200</v>
      </c>
      <c r="I10" s="26">
        <v>521068</v>
      </c>
      <c r="J10" s="26">
        <v>1504266</v>
      </c>
      <c r="K10" s="26">
        <v>494342</v>
      </c>
      <c r="L10" s="26">
        <v>493656</v>
      </c>
      <c r="M10" s="26">
        <v>495731</v>
      </c>
      <c r="N10" s="26">
        <v>1483729</v>
      </c>
      <c r="O10" s="26">
        <v>499690</v>
      </c>
      <c r="P10" s="26">
        <v>495405</v>
      </c>
      <c r="Q10" s="26">
        <v>496679</v>
      </c>
      <c r="R10" s="26">
        <v>1491774</v>
      </c>
      <c r="S10" s="26">
        <v>498704</v>
      </c>
      <c r="T10" s="26">
        <v>498293</v>
      </c>
      <c r="U10" s="26">
        <v>497865</v>
      </c>
      <c r="V10" s="26">
        <v>1494862</v>
      </c>
      <c r="W10" s="26">
        <v>5974631</v>
      </c>
      <c r="X10" s="26">
        <v>5725794</v>
      </c>
      <c r="Y10" s="26">
        <v>248837</v>
      </c>
      <c r="Z10" s="27">
        <v>4.35</v>
      </c>
      <c r="AA10" s="28">
        <v>5974883</v>
      </c>
    </row>
    <row r="11" spans="1:27" ht="13.5">
      <c r="A11" s="25" t="s">
        <v>38</v>
      </c>
      <c r="B11" s="29"/>
      <c r="C11" s="6">
        <v>150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406806</v>
      </c>
      <c r="D12" s="6">
        <v>0</v>
      </c>
      <c r="E12" s="7">
        <v>395540</v>
      </c>
      <c r="F12" s="8">
        <v>1041720</v>
      </c>
      <c r="G12" s="8">
        <v>87704</v>
      </c>
      <c r="H12" s="8">
        <v>83835</v>
      </c>
      <c r="I12" s="8">
        <v>84203</v>
      </c>
      <c r="J12" s="8">
        <v>255742</v>
      </c>
      <c r="K12" s="8">
        <v>86234</v>
      </c>
      <c r="L12" s="8">
        <v>85898</v>
      </c>
      <c r="M12" s="8">
        <v>83392</v>
      </c>
      <c r="N12" s="8">
        <v>255524</v>
      </c>
      <c r="O12" s="8">
        <v>83225</v>
      </c>
      <c r="P12" s="8">
        <v>84539</v>
      </c>
      <c r="Q12" s="8">
        <v>90165</v>
      </c>
      <c r="R12" s="8">
        <v>257929</v>
      </c>
      <c r="S12" s="8">
        <v>86629</v>
      </c>
      <c r="T12" s="8">
        <v>86571</v>
      </c>
      <c r="U12" s="8">
        <v>85264</v>
      </c>
      <c r="V12" s="8">
        <v>258464</v>
      </c>
      <c r="W12" s="8">
        <v>1027659</v>
      </c>
      <c r="X12" s="8">
        <v>395540</v>
      </c>
      <c r="Y12" s="8">
        <v>632119</v>
      </c>
      <c r="Z12" s="2">
        <v>159.81</v>
      </c>
      <c r="AA12" s="6">
        <v>1041720</v>
      </c>
    </row>
    <row r="13" spans="1:27" ht="13.5">
      <c r="A13" s="23" t="s">
        <v>40</v>
      </c>
      <c r="B13" s="29"/>
      <c r="C13" s="6">
        <v>692873</v>
      </c>
      <c r="D13" s="6">
        <v>0</v>
      </c>
      <c r="E13" s="7">
        <v>312000</v>
      </c>
      <c r="F13" s="8">
        <v>422000</v>
      </c>
      <c r="G13" s="8">
        <v>6749</v>
      </c>
      <c r="H13" s="8">
        <v>57249</v>
      </c>
      <c r="I13" s="8">
        <v>116781</v>
      </c>
      <c r="J13" s="8">
        <v>180779</v>
      </c>
      <c r="K13" s="8">
        <v>4980</v>
      </c>
      <c r="L13" s="8">
        <v>57242</v>
      </c>
      <c r="M13" s="8">
        <v>5198</v>
      </c>
      <c r="N13" s="8">
        <v>67420</v>
      </c>
      <c r="O13" s="8">
        <v>63545</v>
      </c>
      <c r="P13" s="8">
        <v>6898</v>
      </c>
      <c r="Q13" s="8">
        <v>6122</v>
      </c>
      <c r="R13" s="8">
        <v>76565</v>
      </c>
      <c r="S13" s="8">
        <v>127430</v>
      </c>
      <c r="T13" s="8">
        <v>12064</v>
      </c>
      <c r="U13" s="8">
        <v>67445</v>
      </c>
      <c r="V13" s="8">
        <v>206939</v>
      </c>
      <c r="W13" s="8">
        <v>531703</v>
      </c>
      <c r="X13" s="8">
        <v>312000</v>
      </c>
      <c r="Y13" s="8">
        <v>219703</v>
      </c>
      <c r="Z13" s="2">
        <v>70.42</v>
      </c>
      <c r="AA13" s="6">
        <v>422000</v>
      </c>
    </row>
    <row r="14" spans="1:27" ht="13.5">
      <c r="A14" s="23" t="s">
        <v>41</v>
      </c>
      <c r="B14" s="29"/>
      <c r="C14" s="6">
        <v>1634306</v>
      </c>
      <c r="D14" s="6">
        <v>0</v>
      </c>
      <c r="E14" s="7">
        <v>1426994</v>
      </c>
      <c r="F14" s="8">
        <v>1672090</v>
      </c>
      <c r="G14" s="8">
        <v>126140</v>
      </c>
      <c r="H14" s="8">
        <v>303698</v>
      </c>
      <c r="I14" s="8">
        <v>48726</v>
      </c>
      <c r="J14" s="8">
        <v>478564</v>
      </c>
      <c r="K14" s="8">
        <v>183678</v>
      </c>
      <c r="L14" s="8">
        <v>153099</v>
      </c>
      <c r="M14" s="8">
        <v>158637</v>
      </c>
      <c r="N14" s="8">
        <v>495414</v>
      </c>
      <c r="O14" s="8">
        <v>172705</v>
      </c>
      <c r="P14" s="8">
        <v>184856</v>
      </c>
      <c r="Q14" s="8">
        <v>162079</v>
      </c>
      <c r="R14" s="8">
        <v>519640</v>
      </c>
      <c r="S14" s="8">
        <v>170214</v>
      </c>
      <c r="T14" s="8">
        <v>171670</v>
      </c>
      <c r="U14" s="8">
        <v>144979</v>
      </c>
      <c r="V14" s="8">
        <v>486863</v>
      </c>
      <c r="W14" s="8">
        <v>1980481</v>
      </c>
      <c r="X14" s="8">
        <v>1426994</v>
      </c>
      <c r="Y14" s="8">
        <v>553487</v>
      </c>
      <c r="Z14" s="2">
        <v>38.79</v>
      </c>
      <c r="AA14" s="6">
        <v>1672090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684469</v>
      </c>
      <c r="D16" s="6">
        <v>0</v>
      </c>
      <c r="E16" s="7">
        <v>1575000</v>
      </c>
      <c r="F16" s="8">
        <v>2019124</v>
      </c>
      <c r="G16" s="8">
        <v>125594</v>
      </c>
      <c r="H16" s="8">
        <v>135014</v>
      </c>
      <c r="I16" s="8">
        <v>121178</v>
      </c>
      <c r="J16" s="8">
        <v>381786</v>
      </c>
      <c r="K16" s="8">
        <v>90094</v>
      </c>
      <c r="L16" s="8">
        <v>123527</v>
      </c>
      <c r="M16" s="8">
        <v>215688</v>
      </c>
      <c r="N16" s="8">
        <v>429309</v>
      </c>
      <c r="O16" s="8">
        <v>658447</v>
      </c>
      <c r="P16" s="8">
        <v>786580</v>
      </c>
      <c r="Q16" s="8">
        <v>688811</v>
      </c>
      <c r="R16" s="8">
        <v>2133838</v>
      </c>
      <c r="S16" s="8">
        <v>505890</v>
      </c>
      <c r="T16" s="8">
        <v>658483</v>
      </c>
      <c r="U16" s="8">
        <v>584866</v>
      </c>
      <c r="V16" s="8">
        <v>1749239</v>
      </c>
      <c r="W16" s="8">
        <v>4694172</v>
      </c>
      <c r="X16" s="8">
        <v>1575000</v>
      </c>
      <c r="Y16" s="8">
        <v>3119172</v>
      </c>
      <c r="Z16" s="2">
        <v>198.04</v>
      </c>
      <c r="AA16" s="6">
        <v>2019124</v>
      </c>
    </row>
    <row r="17" spans="1:27" ht="13.5">
      <c r="A17" s="23" t="s">
        <v>44</v>
      </c>
      <c r="B17" s="29"/>
      <c r="C17" s="6">
        <v>531236</v>
      </c>
      <c r="D17" s="6">
        <v>0</v>
      </c>
      <c r="E17" s="7">
        <v>710282</v>
      </c>
      <c r="F17" s="8">
        <v>714462</v>
      </c>
      <c r="G17" s="8">
        <v>210841</v>
      </c>
      <c r="H17" s="8">
        <v>-10688</v>
      </c>
      <c r="I17" s="8">
        <v>172519</v>
      </c>
      <c r="J17" s="8">
        <v>372672</v>
      </c>
      <c r="K17" s="8">
        <v>7865</v>
      </c>
      <c r="L17" s="8">
        <v>22135</v>
      </c>
      <c r="M17" s="8">
        <v>-87862</v>
      </c>
      <c r="N17" s="8">
        <v>-57862</v>
      </c>
      <c r="O17" s="8">
        <v>237741</v>
      </c>
      <c r="P17" s="8">
        <v>-12732</v>
      </c>
      <c r="Q17" s="8">
        <v>-96247</v>
      </c>
      <c r="R17" s="8">
        <v>128762</v>
      </c>
      <c r="S17" s="8">
        <v>173072</v>
      </c>
      <c r="T17" s="8">
        <v>40977</v>
      </c>
      <c r="U17" s="8">
        <v>-74554</v>
      </c>
      <c r="V17" s="8">
        <v>139495</v>
      </c>
      <c r="W17" s="8">
        <v>583067</v>
      </c>
      <c r="X17" s="8">
        <v>710280</v>
      </c>
      <c r="Y17" s="8">
        <v>-127213</v>
      </c>
      <c r="Z17" s="2">
        <v>-17.91</v>
      </c>
      <c r="AA17" s="6">
        <v>714462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33932000</v>
      </c>
      <c r="D19" s="6">
        <v>0</v>
      </c>
      <c r="E19" s="7">
        <v>36664400</v>
      </c>
      <c r="F19" s="8">
        <v>36664400</v>
      </c>
      <c r="G19" s="8">
        <v>14617000</v>
      </c>
      <c r="H19" s="8">
        <v>934000</v>
      </c>
      <c r="I19" s="8">
        <v>495500</v>
      </c>
      <c r="J19" s="8">
        <v>16046500</v>
      </c>
      <c r="K19" s="8">
        <v>0</v>
      </c>
      <c r="L19" s="8">
        <v>10067000</v>
      </c>
      <c r="M19" s="8">
        <v>0</v>
      </c>
      <c r="N19" s="8">
        <v>10067000</v>
      </c>
      <c r="O19" s="8">
        <v>0</v>
      </c>
      <c r="P19" s="8">
        <v>495500</v>
      </c>
      <c r="Q19" s="8">
        <v>8771000</v>
      </c>
      <c r="R19" s="8">
        <v>9266500</v>
      </c>
      <c r="S19" s="8">
        <v>0</v>
      </c>
      <c r="T19" s="8">
        <v>0</v>
      </c>
      <c r="U19" s="8">
        <v>1284400</v>
      </c>
      <c r="V19" s="8">
        <v>1284400</v>
      </c>
      <c r="W19" s="8">
        <v>36664400</v>
      </c>
      <c r="X19" s="8">
        <v>36664400</v>
      </c>
      <c r="Y19" s="8">
        <v>0</v>
      </c>
      <c r="Z19" s="2">
        <v>0</v>
      </c>
      <c r="AA19" s="6">
        <v>36664400</v>
      </c>
    </row>
    <row r="20" spans="1:27" ht="13.5">
      <c r="A20" s="23" t="s">
        <v>47</v>
      </c>
      <c r="B20" s="29"/>
      <c r="C20" s="6">
        <v>6675300</v>
      </c>
      <c r="D20" s="6">
        <v>0</v>
      </c>
      <c r="E20" s="7">
        <v>4189588</v>
      </c>
      <c r="F20" s="26">
        <v>4285036</v>
      </c>
      <c r="G20" s="26">
        <v>34079</v>
      </c>
      <c r="H20" s="26">
        <v>49529</v>
      </c>
      <c r="I20" s="26">
        <v>29630</v>
      </c>
      <c r="J20" s="26">
        <v>113238</v>
      </c>
      <c r="K20" s="26">
        <v>62714</v>
      </c>
      <c r="L20" s="26">
        <v>18284</v>
      </c>
      <c r="M20" s="26">
        <v>28892</v>
      </c>
      <c r="N20" s="26">
        <v>109890</v>
      </c>
      <c r="O20" s="26">
        <v>48145</v>
      </c>
      <c r="P20" s="26">
        <v>37489</v>
      </c>
      <c r="Q20" s="26">
        <v>128571</v>
      </c>
      <c r="R20" s="26">
        <v>214205</v>
      </c>
      <c r="S20" s="26">
        <v>40226</v>
      </c>
      <c r="T20" s="26">
        <v>89308</v>
      </c>
      <c r="U20" s="26">
        <v>3605169</v>
      </c>
      <c r="V20" s="26">
        <v>3734703</v>
      </c>
      <c r="W20" s="26">
        <v>4172036</v>
      </c>
      <c r="X20" s="26">
        <v>4189584</v>
      </c>
      <c r="Y20" s="26">
        <v>-17548</v>
      </c>
      <c r="Z20" s="27">
        <v>-0.42</v>
      </c>
      <c r="AA20" s="28">
        <v>4285036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95092980</v>
      </c>
      <c r="D22" s="33">
        <f>SUM(D5:D21)</f>
        <v>0</v>
      </c>
      <c r="E22" s="34">
        <f t="shared" si="0"/>
        <v>101300870</v>
      </c>
      <c r="F22" s="35">
        <f t="shared" si="0"/>
        <v>109125310</v>
      </c>
      <c r="G22" s="35">
        <f t="shared" si="0"/>
        <v>21600689</v>
      </c>
      <c r="H22" s="35">
        <f t="shared" si="0"/>
        <v>5732495</v>
      </c>
      <c r="I22" s="35">
        <f t="shared" si="0"/>
        <v>5551150</v>
      </c>
      <c r="J22" s="35">
        <f t="shared" si="0"/>
        <v>32884334</v>
      </c>
      <c r="K22" s="35">
        <f t="shared" si="0"/>
        <v>4816337</v>
      </c>
      <c r="L22" s="35">
        <f t="shared" si="0"/>
        <v>14510040</v>
      </c>
      <c r="M22" s="35">
        <f t="shared" si="0"/>
        <v>4973047</v>
      </c>
      <c r="N22" s="35">
        <f t="shared" si="0"/>
        <v>24299424</v>
      </c>
      <c r="O22" s="35">
        <f t="shared" si="0"/>
        <v>5764404</v>
      </c>
      <c r="P22" s="35">
        <f t="shared" si="0"/>
        <v>7332495</v>
      </c>
      <c r="Q22" s="35">
        <f t="shared" si="0"/>
        <v>12814308</v>
      </c>
      <c r="R22" s="35">
        <f t="shared" si="0"/>
        <v>25911207</v>
      </c>
      <c r="S22" s="35">
        <f t="shared" si="0"/>
        <v>5543460</v>
      </c>
      <c r="T22" s="35">
        <f t="shared" si="0"/>
        <v>5159598</v>
      </c>
      <c r="U22" s="35">
        <f t="shared" si="0"/>
        <v>13730608</v>
      </c>
      <c r="V22" s="35">
        <f t="shared" si="0"/>
        <v>24433666</v>
      </c>
      <c r="W22" s="35">
        <f t="shared" si="0"/>
        <v>107528631</v>
      </c>
      <c r="X22" s="35">
        <f t="shared" si="0"/>
        <v>101300867</v>
      </c>
      <c r="Y22" s="35">
        <f t="shared" si="0"/>
        <v>6227764</v>
      </c>
      <c r="Z22" s="36">
        <f>+IF(X22&lt;&gt;0,+(Y22/X22)*100,0)</f>
        <v>6.147789435997621</v>
      </c>
      <c r="AA22" s="33">
        <f>SUM(AA5:AA21)</f>
        <v>109125310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33695252</v>
      </c>
      <c r="D25" s="6">
        <v>0</v>
      </c>
      <c r="E25" s="7">
        <v>39056525</v>
      </c>
      <c r="F25" s="8">
        <v>39083860</v>
      </c>
      <c r="G25" s="8">
        <v>2746470</v>
      </c>
      <c r="H25" s="8">
        <v>2686485</v>
      </c>
      <c r="I25" s="8">
        <v>2667850</v>
      </c>
      <c r="J25" s="8">
        <v>8100805</v>
      </c>
      <c r="K25" s="8">
        <v>2641486</v>
      </c>
      <c r="L25" s="8">
        <v>2833932</v>
      </c>
      <c r="M25" s="8">
        <v>2776794</v>
      </c>
      <c r="N25" s="8">
        <v>8252212</v>
      </c>
      <c r="O25" s="8">
        <v>2885174</v>
      </c>
      <c r="P25" s="8">
        <v>3039349</v>
      </c>
      <c r="Q25" s="8">
        <v>2819524</v>
      </c>
      <c r="R25" s="8">
        <v>8744047</v>
      </c>
      <c r="S25" s="8">
        <v>2727894</v>
      </c>
      <c r="T25" s="8">
        <v>2741608</v>
      </c>
      <c r="U25" s="8">
        <v>2873127</v>
      </c>
      <c r="V25" s="8">
        <v>8342629</v>
      </c>
      <c r="W25" s="8">
        <v>33439693</v>
      </c>
      <c r="X25" s="8">
        <v>39056532</v>
      </c>
      <c r="Y25" s="8">
        <v>-5616839</v>
      </c>
      <c r="Z25" s="2">
        <v>-14.38</v>
      </c>
      <c r="AA25" s="6">
        <v>39083860</v>
      </c>
    </row>
    <row r="26" spans="1:27" ht="13.5">
      <c r="A26" s="25" t="s">
        <v>52</v>
      </c>
      <c r="B26" s="24"/>
      <c r="C26" s="6">
        <v>2992090</v>
      </c>
      <c r="D26" s="6">
        <v>0</v>
      </c>
      <c r="E26" s="7">
        <v>2944519</v>
      </c>
      <c r="F26" s="8">
        <v>2944519</v>
      </c>
      <c r="G26" s="8">
        <v>249087</v>
      </c>
      <c r="H26" s="8">
        <v>243916</v>
      </c>
      <c r="I26" s="8">
        <v>255152</v>
      </c>
      <c r="J26" s="8">
        <v>748155</v>
      </c>
      <c r="K26" s="8">
        <v>266527</v>
      </c>
      <c r="L26" s="8">
        <v>231170</v>
      </c>
      <c r="M26" s="8">
        <v>260545</v>
      </c>
      <c r="N26" s="8">
        <v>758242</v>
      </c>
      <c r="O26" s="8">
        <v>231479</v>
      </c>
      <c r="P26" s="8">
        <v>232406</v>
      </c>
      <c r="Q26" s="8">
        <v>233848</v>
      </c>
      <c r="R26" s="8">
        <v>697733</v>
      </c>
      <c r="S26" s="8">
        <v>463174</v>
      </c>
      <c r="T26" s="8">
        <v>245947</v>
      </c>
      <c r="U26" s="8">
        <v>82725</v>
      </c>
      <c r="V26" s="8">
        <v>791846</v>
      </c>
      <c r="W26" s="8">
        <v>2995976</v>
      </c>
      <c r="X26" s="8">
        <v>2944524</v>
      </c>
      <c r="Y26" s="8">
        <v>51452</v>
      </c>
      <c r="Z26" s="2">
        <v>1.75</v>
      </c>
      <c r="AA26" s="6">
        <v>2944519</v>
      </c>
    </row>
    <row r="27" spans="1:27" ht="13.5">
      <c r="A27" s="25" t="s">
        <v>53</v>
      </c>
      <c r="B27" s="24"/>
      <c r="C27" s="6">
        <v>8606162</v>
      </c>
      <c r="D27" s="6">
        <v>0</v>
      </c>
      <c r="E27" s="7">
        <v>5238063</v>
      </c>
      <c r="F27" s="8">
        <v>5238093</v>
      </c>
      <c r="G27" s="8">
        <v>436318</v>
      </c>
      <c r="H27" s="8">
        <v>436315</v>
      </c>
      <c r="I27" s="8">
        <v>436688</v>
      </c>
      <c r="J27" s="8">
        <v>1309321</v>
      </c>
      <c r="K27" s="8">
        <v>436688</v>
      </c>
      <c r="L27" s="8">
        <v>436688</v>
      </c>
      <c r="M27" s="8">
        <v>436688</v>
      </c>
      <c r="N27" s="8">
        <v>1310064</v>
      </c>
      <c r="O27" s="8">
        <v>436688</v>
      </c>
      <c r="P27" s="8">
        <v>0</v>
      </c>
      <c r="Q27" s="8">
        <v>873376</v>
      </c>
      <c r="R27" s="8">
        <v>1310064</v>
      </c>
      <c r="S27" s="8">
        <v>436688</v>
      </c>
      <c r="T27" s="8">
        <v>436695</v>
      </c>
      <c r="U27" s="8">
        <v>435239</v>
      </c>
      <c r="V27" s="8">
        <v>1308622</v>
      </c>
      <c r="W27" s="8">
        <v>5238071</v>
      </c>
      <c r="X27" s="8">
        <v>5238060</v>
      </c>
      <c r="Y27" s="8">
        <v>11</v>
      </c>
      <c r="Z27" s="2">
        <v>0</v>
      </c>
      <c r="AA27" s="6">
        <v>5238093</v>
      </c>
    </row>
    <row r="28" spans="1:27" ht="13.5">
      <c r="A28" s="25" t="s">
        <v>54</v>
      </c>
      <c r="B28" s="24"/>
      <c r="C28" s="6">
        <v>27893034</v>
      </c>
      <c r="D28" s="6">
        <v>0</v>
      </c>
      <c r="E28" s="7">
        <v>23834140</v>
      </c>
      <c r="F28" s="8">
        <v>23834140</v>
      </c>
      <c r="G28" s="8">
        <v>1986179</v>
      </c>
      <c r="H28" s="8">
        <v>1986166</v>
      </c>
      <c r="I28" s="8">
        <v>1986171</v>
      </c>
      <c r="J28" s="8">
        <v>5958516</v>
      </c>
      <c r="K28" s="8">
        <v>1986171</v>
      </c>
      <c r="L28" s="8">
        <v>1986171</v>
      </c>
      <c r="M28" s="8">
        <v>1986171</v>
      </c>
      <c r="N28" s="8">
        <v>5958513</v>
      </c>
      <c r="O28" s="8">
        <v>1986171</v>
      </c>
      <c r="P28" s="8">
        <v>0</v>
      </c>
      <c r="Q28" s="8">
        <v>3972342</v>
      </c>
      <c r="R28" s="8">
        <v>5958513</v>
      </c>
      <c r="S28" s="8">
        <v>1986171</v>
      </c>
      <c r="T28" s="8">
        <v>1986171</v>
      </c>
      <c r="U28" s="8">
        <v>1986126</v>
      </c>
      <c r="V28" s="8">
        <v>5958468</v>
      </c>
      <c r="W28" s="8">
        <v>23834010</v>
      </c>
      <c r="X28" s="8">
        <v>23834136</v>
      </c>
      <c r="Y28" s="8">
        <v>-126</v>
      </c>
      <c r="Z28" s="2">
        <v>0</v>
      </c>
      <c r="AA28" s="6">
        <v>23834140</v>
      </c>
    </row>
    <row r="29" spans="1:27" ht="13.5">
      <c r="A29" s="25" t="s">
        <v>55</v>
      </c>
      <c r="B29" s="24"/>
      <c r="C29" s="6">
        <v>465601</v>
      </c>
      <c r="D29" s="6">
        <v>0</v>
      </c>
      <c r="E29" s="7">
        <v>296000</v>
      </c>
      <c r="F29" s="8">
        <v>360000</v>
      </c>
      <c r="G29" s="8">
        <v>33624</v>
      </c>
      <c r="H29" s="8">
        <v>34231</v>
      </c>
      <c r="I29" s="8">
        <v>34417</v>
      </c>
      <c r="J29" s="8">
        <v>102272</v>
      </c>
      <c r="K29" s="8">
        <v>34417</v>
      </c>
      <c r="L29" s="8">
        <v>30964</v>
      </c>
      <c r="M29" s="8">
        <v>31296</v>
      </c>
      <c r="N29" s="8">
        <v>96677</v>
      </c>
      <c r="O29" s="8">
        <v>31288</v>
      </c>
      <c r="P29" s="8">
        <v>30540</v>
      </c>
      <c r="Q29" s="8">
        <v>27738</v>
      </c>
      <c r="R29" s="8">
        <v>89566</v>
      </c>
      <c r="S29" s="8">
        <v>29455</v>
      </c>
      <c r="T29" s="8">
        <v>28100</v>
      </c>
      <c r="U29" s="8">
        <v>37391</v>
      </c>
      <c r="V29" s="8">
        <v>94946</v>
      </c>
      <c r="W29" s="8">
        <v>383461</v>
      </c>
      <c r="X29" s="8">
        <v>296004</v>
      </c>
      <c r="Y29" s="8">
        <v>87457</v>
      </c>
      <c r="Z29" s="2">
        <v>29.55</v>
      </c>
      <c r="AA29" s="6">
        <v>360000</v>
      </c>
    </row>
    <row r="30" spans="1:27" ht="13.5">
      <c r="A30" s="25" t="s">
        <v>56</v>
      </c>
      <c r="B30" s="24"/>
      <c r="C30" s="6">
        <v>18410486</v>
      </c>
      <c r="D30" s="6">
        <v>0</v>
      </c>
      <c r="E30" s="7">
        <v>18670000</v>
      </c>
      <c r="F30" s="8">
        <v>18670000</v>
      </c>
      <c r="G30" s="8">
        <v>25356</v>
      </c>
      <c r="H30" s="8">
        <v>2566300</v>
      </c>
      <c r="I30" s="8">
        <v>2390446</v>
      </c>
      <c r="J30" s="8">
        <v>4982102</v>
      </c>
      <c r="K30" s="8">
        <v>1252058</v>
      </c>
      <c r="L30" s="8">
        <v>1261220</v>
      </c>
      <c r="M30" s="8">
        <v>1188172</v>
      </c>
      <c r="N30" s="8">
        <v>3701450</v>
      </c>
      <c r="O30" s="8">
        <v>1315821</v>
      </c>
      <c r="P30" s="8">
        <v>1280284</v>
      </c>
      <c r="Q30" s="8">
        <v>166728</v>
      </c>
      <c r="R30" s="8">
        <v>2762833</v>
      </c>
      <c r="S30" s="8">
        <v>2194504</v>
      </c>
      <c r="T30" s="8">
        <v>1418170</v>
      </c>
      <c r="U30" s="8">
        <v>1210743</v>
      </c>
      <c r="V30" s="8">
        <v>4823417</v>
      </c>
      <c r="W30" s="8">
        <v>16269802</v>
      </c>
      <c r="X30" s="8">
        <v>18669999</v>
      </c>
      <c r="Y30" s="8">
        <v>-2400197</v>
      </c>
      <c r="Z30" s="2">
        <v>-12.86</v>
      </c>
      <c r="AA30" s="6">
        <v>18670000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4562362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4562364</v>
      </c>
      <c r="Y32" s="8">
        <v>-4562364</v>
      </c>
      <c r="Z32" s="2">
        <v>-100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32688428</v>
      </c>
      <c r="D34" s="6">
        <v>0</v>
      </c>
      <c r="E34" s="7">
        <v>31427172</v>
      </c>
      <c r="F34" s="8">
        <v>40421323</v>
      </c>
      <c r="G34" s="8">
        <v>2286760</v>
      </c>
      <c r="H34" s="8">
        <v>2689057</v>
      </c>
      <c r="I34" s="8">
        <v>3585370</v>
      </c>
      <c r="J34" s="8">
        <v>8561187</v>
      </c>
      <c r="K34" s="8">
        <v>2843756</v>
      </c>
      <c r="L34" s="8">
        <v>3239555</v>
      </c>
      <c r="M34" s="8">
        <v>3057231</v>
      </c>
      <c r="N34" s="8">
        <v>9140542</v>
      </c>
      <c r="O34" s="8">
        <v>2098150</v>
      </c>
      <c r="P34" s="8">
        <v>2850118</v>
      </c>
      <c r="Q34" s="8">
        <v>3952866</v>
      </c>
      <c r="R34" s="8">
        <v>8901134</v>
      </c>
      <c r="S34" s="8">
        <v>978828</v>
      </c>
      <c r="T34" s="8">
        <v>2456938</v>
      </c>
      <c r="U34" s="8">
        <v>6013641</v>
      </c>
      <c r="V34" s="8">
        <v>9449407</v>
      </c>
      <c r="W34" s="8">
        <v>36052270</v>
      </c>
      <c r="X34" s="8">
        <v>31425941</v>
      </c>
      <c r="Y34" s="8">
        <v>4626329</v>
      </c>
      <c r="Z34" s="2">
        <v>14.72</v>
      </c>
      <c r="AA34" s="6">
        <v>40421323</v>
      </c>
    </row>
    <row r="35" spans="1:27" ht="13.5">
      <c r="A35" s="23" t="s">
        <v>61</v>
      </c>
      <c r="B35" s="29"/>
      <c r="C35" s="6">
        <v>28481</v>
      </c>
      <c r="D35" s="6">
        <v>0</v>
      </c>
      <c r="E35" s="7">
        <v>0</v>
      </c>
      <c r="F35" s="8">
        <v>1228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1224</v>
      </c>
      <c r="Y35" s="8">
        <v>-1224</v>
      </c>
      <c r="Z35" s="2">
        <v>-100</v>
      </c>
      <c r="AA35" s="6">
        <v>1228</v>
      </c>
    </row>
    <row r="36" spans="1:27" ht="12.75">
      <c r="A36" s="40" t="s">
        <v>62</v>
      </c>
      <c r="B36" s="32"/>
      <c r="C36" s="33">
        <f aca="true" t="shared" si="1" ref="C36:Y36">SUM(C25:C35)</f>
        <v>124779534</v>
      </c>
      <c r="D36" s="33">
        <f>SUM(D25:D35)</f>
        <v>0</v>
      </c>
      <c r="E36" s="34">
        <f t="shared" si="1"/>
        <v>126028781</v>
      </c>
      <c r="F36" s="35">
        <f t="shared" si="1"/>
        <v>130553163</v>
      </c>
      <c r="G36" s="35">
        <f t="shared" si="1"/>
        <v>7763794</v>
      </c>
      <c r="H36" s="35">
        <f t="shared" si="1"/>
        <v>10642470</v>
      </c>
      <c r="I36" s="35">
        <f t="shared" si="1"/>
        <v>11356094</v>
      </c>
      <c r="J36" s="35">
        <f t="shared" si="1"/>
        <v>29762358</v>
      </c>
      <c r="K36" s="35">
        <f t="shared" si="1"/>
        <v>9461103</v>
      </c>
      <c r="L36" s="35">
        <f t="shared" si="1"/>
        <v>10019700</v>
      </c>
      <c r="M36" s="35">
        <f t="shared" si="1"/>
        <v>9736897</v>
      </c>
      <c r="N36" s="35">
        <f t="shared" si="1"/>
        <v>29217700</v>
      </c>
      <c r="O36" s="35">
        <f t="shared" si="1"/>
        <v>8984771</v>
      </c>
      <c r="P36" s="35">
        <f t="shared" si="1"/>
        <v>7432697</v>
      </c>
      <c r="Q36" s="35">
        <f t="shared" si="1"/>
        <v>12046422</v>
      </c>
      <c r="R36" s="35">
        <f t="shared" si="1"/>
        <v>28463890</v>
      </c>
      <c r="S36" s="35">
        <f t="shared" si="1"/>
        <v>8816714</v>
      </c>
      <c r="T36" s="35">
        <f t="shared" si="1"/>
        <v>9313629</v>
      </c>
      <c r="U36" s="35">
        <f t="shared" si="1"/>
        <v>12638992</v>
      </c>
      <c r="V36" s="35">
        <f t="shared" si="1"/>
        <v>30769335</v>
      </c>
      <c r="W36" s="35">
        <f t="shared" si="1"/>
        <v>118213283</v>
      </c>
      <c r="X36" s="35">
        <f t="shared" si="1"/>
        <v>126028784</v>
      </c>
      <c r="Y36" s="35">
        <f t="shared" si="1"/>
        <v>-7815501</v>
      </c>
      <c r="Z36" s="36">
        <f>+IF(X36&lt;&gt;0,+(Y36/X36)*100,0)</f>
        <v>-6.201361904753441</v>
      </c>
      <c r="AA36" s="33">
        <f>SUM(AA25:AA35)</f>
        <v>130553163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-29686554</v>
      </c>
      <c r="D38" s="46">
        <f>+D22-D36</f>
        <v>0</v>
      </c>
      <c r="E38" s="47">
        <f t="shared" si="2"/>
        <v>-24727911</v>
      </c>
      <c r="F38" s="48">
        <f t="shared" si="2"/>
        <v>-21427853</v>
      </c>
      <c r="G38" s="48">
        <f t="shared" si="2"/>
        <v>13836895</v>
      </c>
      <c r="H38" s="48">
        <f t="shared" si="2"/>
        <v>-4909975</v>
      </c>
      <c r="I38" s="48">
        <f t="shared" si="2"/>
        <v>-5804944</v>
      </c>
      <c r="J38" s="48">
        <f t="shared" si="2"/>
        <v>3121976</v>
      </c>
      <c r="K38" s="48">
        <f t="shared" si="2"/>
        <v>-4644766</v>
      </c>
      <c r="L38" s="48">
        <f t="shared" si="2"/>
        <v>4490340</v>
      </c>
      <c r="M38" s="48">
        <f t="shared" si="2"/>
        <v>-4763850</v>
      </c>
      <c r="N38" s="48">
        <f t="shared" si="2"/>
        <v>-4918276</v>
      </c>
      <c r="O38" s="48">
        <f t="shared" si="2"/>
        <v>-3220367</v>
      </c>
      <c r="P38" s="48">
        <f t="shared" si="2"/>
        <v>-100202</v>
      </c>
      <c r="Q38" s="48">
        <f t="shared" si="2"/>
        <v>767886</v>
      </c>
      <c r="R38" s="48">
        <f t="shared" si="2"/>
        <v>-2552683</v>
      </c>
      <c r="S38" s="48">
        <f t="shared" si="2"/>
        <v>-3273254</v>
      </c>
      <c r="T38" s="48">
        <f t="shared" si="2"/>
        <v>-4154031</v>
      </c>
      <c r="U38" s="48">
        <f t="shared" si="2"/>
        <v>1091616</v>
      </c>
      <c r="V38" s="48">
        <f t="shared" si="2"/>
        <v>-6335669</v>
      </c>
      <c r="W38" s="48">
        <f t="shared" si="2"/>
        <v>-10684652</v>
      </c>
      <c r="X38" s="48">
        <f>IF(F22=F36,0,X22-X36)</f>
        <v>-24727917</v>
      </c>
      <c r="Y38" s="48">
        <f t="shared" si="2"/>
        <v>14043265</v>
      </c>
      <c r="Z38" s="49">
        <f>+IF(X38&lt;&gt;0,+(Y38/X38)*100,0)</f>
        <v>-56.79113610742061</v>
      </c>
      <c r="AA38" s="46">
        <f>+AA22-AA36</f>
        <v>-21427853</v>
      </c>
    </row>
    <row r="39" spans="1:27" ht="13.5">
      <c r="A39" s="23" t="s">
        <v>64</v>
      </c>
      <c r="B39" s="29"/>
      <c r="C39" s="6">
        <v>52349106</v>
      </c>
      <c r="D39" s="6">
        <v>0</v>
      </c>
      <c r="E39" s="7">
        <v>43090600</v>
      </c>
      <c r="F39" s="8">
        <v>50831600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26641537</v>
      </c>
      <c r="V39" s="8">
        <v>26641537</v>
      </c>
      <c r="W39" s="8">
        <v>26641537</v>
      </c>
      <c r="X39" s="8">
        <v>43090600</v>
      </c>
      <c r="Y39" s="8">
        <v>-16449063</v>
      </c>
      <c r="Z39" s="2">
        <v>-38.17</v>
      </c>
      <c r="AA39" s="6">
        <v>50831600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22662552</v>
      </c>
      <c r="D42" s="55">
        <f>SUM(D38:D41)</f>
        <v>0</v>
      </c>
      <c r="E42" s="56">
        <f t="shared" si="3"/>
        <v>18362689</v>
      </c>
      <c r="F42" s="57">
        <f t="shared" si="3"/>
        <v>29403747</v>
      </c>
      <c r="G42" s="57">
        <f t="shared" si="3"/>
        <v>13836895</v>
      </c>
      <c r="H42" s="57">
        <f t="shared" si="3"/>
        <v>-4909975</v>
      </c>
      <c r="I42" s="57">
        <f t="shared" si="3"/>
        <v>-5804944</v>
      </c>
      <c r="J42" s="57">
        <f t="shared" si="3"/>
        <v>3121976</v>
      </c>
      <c r="K42" s="57">
        <f t="shared" si="3"/>
        <v>-4644766</v>
      </c>
      <c r="L42" s="57">
        <f t="shared" si="3"/>
        <v>4490340</v>
      </c>
      <c r="M42" s="57">
        <f t="shared" si="3"/>
        <v>-4763850</v>
      </c>
      <c r="N42" s="57">
        <f t="shared" si="3"/>
        <v>-4918276</v>
      </c>
      <c r="O42" s="57">
        <f t="shared" si="3"/>
        <v>-3220367</v>
      </c>
      <c r="P42" s="57">
        <f t="shared" si="3"/>
        <v>-100202</v>
      </c>
      <c r="Q42" s="57">
        <f t="shared" si="3"/>
        <v>767886</v>
      </c>
      <c r="R42" s="57">
        <f t="shared" si="3"/>
        <v>-2552683</v>
      </c>
      <c r="S42" s="57">
        <f t="shared" si="3"/>
        <v>-3273254</v>
      </c>
      <c r="T42" s="57">
        <f t="shared" si="3"/>
        <v>-4154031</v>
      </c>
      <c r="U42" s="57">
        <f t="shared" si="3"/>
        <v>27733153</v>
      </c>
      <c r="V42" s="57">
        <f t="shared" si="3"/>
        <v>20305868</v>
      </c>
      <c r="W42" s="57">
        <f t="shared" si="3"/>
        <v>15956885</v>
      </c>
      <c r="X42" s="57">
        <f t="shared" si="3"/>
        <v>18362683</v>
      </c>
      <c r="Y42" s="57">
        <f t="shared" si="3"/>
        <v>-2405798</v>
      </c>
      <c r="Z42" s="58">
        <f>+IF(X42&lt;&gt;0,+(Y42/X42)*100,0)</f>
        <v>-13.101560376552818</v>
      </c>
      <c r="AA42" s="55">
        <f>SUM(AA38:AA41)</f>
        <v>29403747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22662552</v>
      </c>
      <c r="D44" s="63">
        <f>+D42-D43</f>
        <v>0</v>
      </c>
      <c r="E44" s="64">
        <f t="shared" si="4"/>
        <v>18362689</v>
      </c>
      <c r="F44" s="65">
        <f t="shared" si="4"/>
        <v>29403747</v>
      </c>
      <c r="G44" s="65">
        <f t="shared" si="4"/>
        <v>13836895</v>
      </c>
      <c r="H44" s="65">
        <f t="shared" si="4"/>
        <v>-4909975</v>
      </c>
      <c r="I44" s="65">
        <f t="shared" si="4"/>
        <v>-5804944</v>
      </c>
      <c r="J44" s="65">
        <f t="shared" si="4"/>
        <v>3121976</v>
      </c>
      <c r="K44" s="65">
        <f t="shared" si="4"/>
        <v>-4644766</v>
      </c>
      <c r="L44" s="65">
        <f t="shared" si="4"/>
        <v>4490340</v>
      </c>
      <c r="M44" s="65">
        <f t="shared" si="4"/>
        <v>-4763850</v>
      </c>
      <c r="N44" s="65">
        <f t="shared" si="4"/>
        <v>-4918276</v>
      </c>
      <c r="O44" s="65">
        <f t="shared" si="4"/>
        <v>-3220367</v>
      </c>
      <c r="P44" s="65">
        <f t="shared" si="4"/>
        <v>-100202</v>
      </c>
      <c r="Q44" s="65">
        <f t="shared" si="4"/>
        <v>767886</v>
      </c>
      <c r="R44" s="65">
        <f t="shared" si="4"/>
        <v>-2552683</v>
      </c>
      <c r="S44" s="65">
        <f t="shared" si="4"/>
        <v>-3273254</v>
      </c>
      <c r="T44" s="65">
        <f t="shared" si="4"/>
        <v>-4154031</v>
      </c>
      <c r="U44" s="65">
        <f t="shared" si="4"/>
        <v>27733153</v>
      </c>
      <c r="V44" s="65">
        <f t="shared" si="4"/>
        <v>20305868</v>
      </c>
      <c r="W44" s="65">
        <f t="shared" si="4"/>
        <v>15956885</v>
      </c>
      <c r="X44" s="65">
        <f t="shared" si="4"/>
        <v>18362683</v>
      </c>
      <c r="Y44" s="65">
        <f t="shared" si="4"/>
        <v>-2405798</v>
      </c>
      <c r="Z44" s="66">
        <f>+IF(X44&lt;&gt;0,+(Y44/X44)*100,0)</f>
        <v>-13.101560376552818</v>
      </c>
      <c r="AA44" s="63">
        <f>+AA42-AA43</f>
        <v>29403747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22662552</v>
      </c>
      <c r="D46" s="55">
        <f>SUM(D44:D45)</f>
        <v>0</v>
      </c>
      <c r="E46" s="56">
        <f t="shared" si="5"/>
        <v>18362689</v>
      </c>
      <c r="F46" s="57">
        <f t="shared" si="5"/>
        <v>29403747</v>
      </c>
      <c r="G46" s="57">
        <f t="shared" si="5"/>
        <v>13836895</v>
      </c>
      <c r="H46" s="57">
        <f t="shared" si="5"/>
        <v>-4909975</v>
      </c>
      <c r="I46" s="57">
        <f t="shared" si="5"/>
        <v>-5804944</v>
      </c>
      <c r="J46" s="57">
        <f t="shared" si="5"/>
        <v>3121976</v>
      </c>
      <c r="K46" s="57">
        <f t="shared" si="5"/>
        <v>-4644766</v>
      </c>
      <c r="L46" s="57">
        <f t="shared" si="5"/>
        <v>4490340</v>
      </c>
      <c r="M46" s="57">
        <f t="shared" si="5"/>
        <v>-4763850</v>
      </c>
      <c r="N46" s="57">
        <f t="shared" si="5"/>
        <v>-4918276</v>
      </c>
      <c r="O46" s="57">
        <f t="shared" si="5"/>
        <v>-3220367</v>
      </c>
      <c r="P46" s="57">
        <f t="shared" si="5"/>
        <v>-100202</v>
      </c>
      <c r="Q46" s="57">
        <f t="shared" si="5"/>
        <v>767886</v>
      </c>
      <c r="R46" s="57">
        <f t="shared" si="5"/>
        <v>-2552683</v>
      </c>
      <c r="S46" s="57">
        <f t="shared" si="5"/>
        <v>-3273254</v>
      </c>
      <c r="T46" s="57">
        <f t="shared" si="5"/>
        <v>-4154031</v>
      </c>
      <c r="U46" s="57">
        <f t="shared" si="5"/>
        <v>27733153</v>
      </c>
      <c r="V46" s="57">
        <f t="shared" si="5"/>
        <v>20305868</v>
      </c>
      <c r="W46" s="57">
        <f t="shared" si="5"/>
        <v>15956885</v>
      </c>
      <c r="X46" s="57">
        <f t="shared" si="5"/>
        <v>18362683</v>
      </c>
      <c r="Y46" s="57">
        <f t="shared" si="5"/>
        <v>-2405798</v>
      </c>
      <c r="Z46" s="58">
        <f>+IF(X46&lt;&gt;0,+(Y46/X46)*100,0)</f>
        <v>-13.101560376552818</v>
      </c>
      <c r="AA46" s="55">
        <f>SUM(AA44:AA45)</f>
        <v>29403747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22662552</v>
      </c>
      <c r="D48" s="71">
        <f>SUM(D46:D47)</f>
        <v>0</v>
      </c>
      <c r="E48" s="72">
        <f t="shared" si="6"/>
        <v>18362689</v>
      </c>
      <c r="F48" s="73">
        <f t="shared" si="6"/>
        <v>29403747</v>
      </c>
      <c r="G48" s="73">
        <f t="shared" si="6"/>
        <v>13836895</v>
      </c>
      <c r="H48" s="74">
        <f t="shared" si="6"/>
        <v>-4909975</v>
      </c>
      <c r="I48" s="74">
        <f t="shared" si="6"/>
        <v>-5804944</v>
      </c>
      <c r="J48" s="74">
        <f t="shared" si="6"/>
        <v>3121976</v>
      </c>
      <c r="K48" s="74">
        <f t="shared" si="6"/>
        <v>-4644766</v>
      </c>
      <c r="L48" s="74">
        <f t="shared" si="6"/>
        <v>4490340</v>
      </c>
      <c r="M48" s="73">
        <f t="shared" si="6"/>
        <v>-4763850</v>
      </c>
      <c r="N48" s="73">
        <f t="shared" si="6"/>
        <v>-4918276</v>
      </c>
      <c r="O48" s="74">
        <f t="shared" si="6"/>
        <v>-3220367</v>
      </c>
      <c r="P48" s="74">
        <f t="shared" si="6"/>
        <v>-100202</v>
      </c>
      <c r="Q48" s="74">
        <f t="shared" si="6"/>
        <v>767886</v>
      </c>
      <c r="R48" s="74">
        <f t="shared" si="6"/>
        <v>-2552683</v>
      </c>
      <c r="S48" s="74">
        <f t="shared" si="6"/>
        <v>-3273254</v>
      </c>
      <c r="T48" s="73">
        <f t="shared" si="6"/>
        <v>-4154031</v>
      </c>
      <c r="U48" s="73">
        <f t="shared" si="6"/>
        <v>27733153</v>
      </c>
      <c r="V48" s="74">
        <f t="shared" si="6"/>
        <v>20305868</v>
      </c>
      <c r="W48" s="74">
        <f t="shared" si="6"/>
        <v>15956885</v>
      </c>
      <c r="X48" s="74">
        <f t="shared" si="6"/>
        <v>18362683</v>
      </c>
      <c r="Y48" s="74">
        <f t="shared" si="6"/>
        <v>-2405798</v>
      </c>
      <c r="Z48" s="75">
        <f>+IF(X48&lt;&gt;0,+(Y48/X48)*100,0)</f>
        <v>-13.101560376552818</v>
      </c>
      <c r="AA48" s="76">
        <f>SUM(AA46:AA47)</f>
        <v>29403747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33348</v>
      </c>
      <c r="D12" s="6">
        <v>0</v>
      </c>
      <c r="E12" s="7">
        <v>40000</v>
      </c>
      <c r="F12" s="8">
        <v>295000</v>
      </c>
      <c r="G12" s="8">
        <v>3850</v>
      </c>
      <c r="H12" s="8">
        <v>3850</v>
      </c>
      <c r="I12" s="8">
        <v>3850</v>
      </c>
      <c r="J12" s="8">
        <v>11550</v>
      </c>
      <c r="K12" s="8">
        <v>3850</v>
      </c>
      <c r="L12" s="8">
        <v>3875</v>
      </c>
      <c r="M12" s="8">
        <v>3875</v>
      </c>
      <c r="N12" s="8">
        <v>11600</v>
      </c>
      <c r="O12" s="8">
        <v>3875</v>
      </c>
      <c r="P12" s="8">
        <v>-3191</v>
      </c>
      <c r="Q12" s="8">
        <v>3716</v>
      </c>
      <c r="R12" s="8">
        <v>4400</v>
      </c>
      <c r="S12" s="8">
        <v>3716</v>
      </c>
      <c r="T12" s="8">
        <v>3716</v>
      </c>
      <c r="U12" s="8">
        <v>3716</v>
      </c>
      <c r="V12" s="8">
        <v>11148</v>
      </c>
      <c r="W12" s="8">
        <v>38698</v>
      </c>
      <c r="X12" s="8">
        <v>40000</v>
      </c>
      <c r="Y12" s="8">
        <v>-1302</v>
      </c>
      <c r="Z12" s="2">
        <v>-3.26</v>
      </c>
      <c r="AA12" s="6">
        <v>295000</v>
      </c>
    </row>
    <row r="13" spans="1:27" ht="13.5">
      <c r="A13" s="23" t="s">
        <v>40</v>
      </c>
      <c r="B13" s="29"/>
      <c r="C13" s="6">
        <v>456659</v>
      </c>
      <c r="D13" s="6">
        <v>0</v>
      </c>
      <c r="E13" s="7">
        <v>350000</v>
      </c>
      <c r="F13" s="8">
        <v>550000</v>
      </c>
      <c r="G13" s="8">
        <v>28735</v>
      </c>
      <c r="H13" s="8">
        <v>44132</v>
      </c>
      <c r="I13" s="8">
        <v>22942</v>
      </c>
      <c r="J13" s="8">
        <v>95809</v>
      </c>
      <c r="K13" s="8">
        <v>33394</v>
      </c>
      <c r="L13" s="8">
        <v>2069</v>
      </c>
      <c r="M13" s="8">
        <v>14478</v>
      </c>
      <c r="N13" s="8">
        <v>49941</v>
      </c>
      <c r="O13" s="8">
        <v>44484</v>
      </c>
      <c r="P13" s="8">
        <v>-3734</v>
      </c>
      <c r="Q13" s="8">
        <v>12333</v>
      </c>
      <c r="R13" s="8">
        <v>53083</v>
      </c>
      <c r="S13" s="8">
        <v>416</v>
      </c>
      <c r="T13" s="8">
        <v>27241</v>
      </c>
      <c r="U13" s="8">
        <v>12938</v>
      </c>
      <c r="V13" s="8">
        <v>40595</v>
      </c>
      <c r="W13" s="8">
        <v>239428</v>
      </c>
      <c r="X13" s="8">
        <v>350000</v>
      </c>
      <c r="Y13" s="8">
        <v>-110572</v>
      </c>
      <c r="Z13" s="2">
        <v>-31.59</v>
      </c>
      <c r="AA13" s="6">
        <v>550000</v>
      </c>
    </row>
    <row r="14" spans="1:27" ht="13.5">
      <c r="A14" s="23" t="s">
        <v>41</v>
      </c>
      <c r="B14" s="29"/>
      <c r="C14" s="6">
        <v>219337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49534878</v>
      </c>
      <c r="D19" s="6">
        <v>0</v>
      </c>
      <c r="E19" s="7">
        <v>52459000</v>
      </c>
      <c r="F19" s="8">
        <v>52829000</v>
      </c>
      <c r="G19" s="8">
        <v>20109000</v>
      </c>
      <c r="H19" s="8">
        <v>0</v>
      </c>
      <c r="I19" s="8">
        <v>0</v>
      </c>
      <c r="J19" s="8">
        <v>20109000</v>
      </c>
      <c r="K19" s="8">
        <v>717437</v>
      </c>
      <c r="L19" s="8">
        <v>0</v>
      </c>
      <c r="M19" s="8">
        <v>16748748</v>
      </c>
      <c r="N19" s="8">
        <v>17466185</v>
      </c>
      <c r="O19" s="8">
        <v>0</v>
      </c>
      <c r="P19" s="8">
        <v>0</v>
      </c>
      <c r="Q19" s="8">
        <v>12904000</v>
      </c>
      <c r="R19" s="8">
        <v>12904000</v>
      </c>
      <c r="S19" s="8">
        <v>0</v>
      </c>
      <c r="T19" s="8">
        <v>0</v>
      </c>
      <c r="U19" s="8">
        <v>658225</v>
      </c>
      <c r="V19" s="8">
        <v>658225</v>
      </c>
      <c r="W19" s="8">
        <v>51137410</v>
      </c>
      <c r="X19" s="8">
        <v>52459000</v>
      </c>
      <c r="Y19" s="8">
        <v>-1321590</v>
      </c>
      <c r="Z19" s="2">
        <v>-2.52</v>
      </c>
      <c r="AA19" s="6">
        <v>52829000</v>
      </c>
    </row>
    <row r="20" spans="1:27" ht="13.5">
      <c r="A20" s="23" t="s">
        <v>47</v>
      </c>
      <c r="B20" s="29"/>
      <c r="C20" s="6">
        <v>3461626</v>
      </c>
      <c r="D20" s="6">
        <v>0</v>
      </c>
      <c r="E20" s="7">
        <v>3636000</v>
      </c>
      <c r="F20" s="26">
        <v>1478500</v>
      </c>
      <c r="G20" s="26">
        <v>4795</v>
      </c>
      <c r="H20" s="26">
        <v>24511</v>
      </c>
      <c r="I20" s="26">
        <v>103938</v>
      </c>
      <c r="J20" s="26">
        <v>133244</v>
      </c>
      <c r="K20" s="26">
        <v>188017</v>
      </c>
      <c r="L20" s="26">
        <v>27778</v>
      </c>
      <c r="M20" s="26">
        <v>10834</v>
      </c>
      <c r="N20" s="26">
        <v>226629</v>
      </c>
      <c r="O20" s="26">
        <v>50339</v>
      </c>
      <c r="P20" s="26">
        <v>109484</v>
      </c>
      <c r="Q20" s="26">
        <v>3807</v>
      </c>
      <c r="R20" s="26">
        <v>163630</v>
      </c>
      <c r="S20" s="26">
        <v>10631</v>
      </c>
      <c r="T20" s="26">
        <v>122965</v>
      </c>
      <c r="U20" s="26">
        <v>-193963</v>
      </c>
      <c r="V20" s="26">
        <v>-60367</v>
      </c>
      <c r="W20" s="26">
        <v>463136</v>
      </c>
      <c r="X20" s="26">
        <v>3636000</v>
      </c>
      <c r="Y20" s="26">
        <v>-3172864</v>
      </c>
      <c r="Z20" s="27">
        <v>-87.26</v>
      </c>
      <c r="AA20" s="28">
        <v>1478500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3200000</v>
      </c>
      <c r="F21" s="8">
        <v>3200000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3200000</v>
      </c>
      <c r="Y21" s="8">
        <v>-3200000</v>
      </c>
      <c r="Z21" s="2">
        <v>-100</v>
      </c>
      <c r="AA21" s="6">
        <v>3200000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53705848</v>
      </c>
      <c r="D22" s="33">
        <f>SUM(D5:D21)</f>
        <v>0</v>
      </c>
      <c r="E22" s="34">
        <f t="shared" si="0"/>
        <v>59685000</v>
      </c>
      <c r="F22" s="35">
        <f t="shared" si="0"/>
        <v>58352500</v>
      </c>
      <c r="G22" s="35">
        <f t="shared" si="0"/>
        <v>20146380</v>
      </c>
      <c r="H22" s="35">
        <f t="shared" si="0"/>
        <v>72493</v>
      </c>
      <c r="I22" s="35">
        <f t="shared" si="0"/>
        <v>130730</v>
      </c>
      <c r="J22" s="35">
        <f t="shared" si="0"/>
        <v>20349603</v>
      </c>
      <c r="K22" s="35">
        <f t="shared" si="0"/>
        <v>942698</v>
      </c>
      <c r="L22" s="35">
        <f t="shared" si="0"/>
        <v>33722</v>
      </c>
      <c r="M22" s="35">
        <f t="shared" si="0"/>
        <v>16777935</v>
      </c>
      <c r="N22" s="35">
        <f t="shared" si="0"/>
        <v>17754355</v>
      </c>
      <c r="O22" s="35">
        <f t="shared" si="0"/>
        <v>98698</v>
      </c>
      <c r="P22" s="35">
        <f t="shared" si="0"/>
        <v>102559</v>
      </c>
      <c r="Q22" s="35">
        <f t="shared" si="0"/>
        <v>12923856</v>
      </c>
      <c r="R22" s="35">
        <f t="shared" si="0"/>
        <v>13125113</v>
      </c>
      <c r="S22" s="35">
        <f t="shared" si="0"/>
        <v>14763</v>
      </c>
      <c r="T22" s="35">
        <f t="shared" si="0"/>
        <v>153922</v>
      </c>
      <c r="U22" s="35">
        <f t="shared" si="0"/>
        <v>480916</v>
      </c>
      <c r="V22" s="35">
        <f t="shared" si="0"/>
        <v>649601</v>
      </c>
      <c r="W22" s="35">
        <f t="shared" si="0"/>
        <v>51878672</v>
      </c>
      <c r="X22" s="35">
        <f t="shared" si="0"/>
        <v>59685000</v>
      </c>
      <c r="Y22" s="35">
        <f t="shared" si="0"/>
        <v>-7806328</v>
      </c>
      <c r="Z22" s="36">
        <f>+IF(X22&lt;&gt;0,+(Y22/X22)*100,0)</f>
        <v>-13.079212532462092</v>
      </c>
      <c r="AA22" s="33">
        <f>SUM(AA5:AA21)</f>
        <v>58352500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35280139</v>
      </c>
      <c r="D25" s="6">
        <v>0</v>
      </c>
      <c r="E25" s="7">
        <v>39339207</v>
      </c>
      <c r="F25" s="8">
        <v>36872935</v>
      </c>
      <c r="G25" s="8">
        <v>2903813</v>
      </c>
      <c r="H25" s="8">
        <v>2921868</v>
      </c>
      <c r="I25" s="8">
        <v>2934918</v>
      </c>
      <c r="J25" s="8">
        <v>8760599</v>
      </c>
      <c r="K25" s="8">
        <v>2841383</v>
      </c>
      <c r="L25" s="8">
        <v>4623094</v>
      </c>
      <c r="M25" s="8">
        <v>2962679</v>
      </c>
      <c r="N25" s="8">
        <v>10427156</v>
      </c>
      <c r="O25" s="8">
        <v>2883955</v>
      </c>
      <c r="P25" s="8">
        <v>2723698</v>
      </c>
      <c r="Q25" s="8">
        <v>2972479</v>
      </c>
      <c r="R25" s="8">
        <v>8580132</v>
      </c>
      <c r="S25" s="8">
        <v>2950246</v>
      </c>
      <c r="T25" s="8">
        <v>2925656</v>
      </c>
      <c r="U25" s="8">
        <v>2537728</v>
      </c>
      <c r="V25" s="8">
        <v>8413630</v>
      </c>
      <c r="W25" s="8">
        <v>36181517</v>
      </c>
      <c r="X25" s="8">
        <v>39339208</v>
      </c>
      <c r="Y25" s="8">
        <v>-3157691</v>
      </c>
      <c r="Z25" s="2">
        <v>-8.03</v>
      </c>
      <c r="AA25" s="6">
        <v>36872935</v>
      </c>
    </row>
    <row r="26" spans="1:27" ht="13.5">
      <c r="A26" s="25" t="s">
        <v>52</v>
      </c>
      <c r="B26" s="24"/>
      <c r="C26" s="6">
        <v>3077604</v>
      </c>
      <c r="D26" s="6">
        <v>0</v>
      </c>
      <c r="E26" s="7">
        <v>3576125</v>
      </c>
      <c r="F26" s="8">
        <v>3053122</v>
      </c>
      <c r="G26" s="8">
        <v>252432</v>
      </c>
      <c r="H26" s="8">
        <v>271160</v>
      </c>
      <c r="I26" s="8">
        <v>270573</v>
      </c>
      <c r="J26" s="8">
        <v>794165</v>
      </c>
      <c r="K26" s="8">
        <v>263473</v>
      </c>
      <c r="L26" s="8">
        <v>282878</v>
      </c>
      <c r="M26" s="8">
        <v>263450</v>
      </c>
      <c r="N26" s="8">
        <v>809801</v>
      </c>
      <c r="O26" s="8">
        <v>262231</v>
      </c>
      <c r="P26" s="8">
        <v>269800</v>
      </c>
      <c r="Q26" s="8">
        <v>268915</v>
      </c>
      <c r="R26" s="8">
        <v>800946</v>
      </c>
      <c r="S26" s="8">
        <v>433473</v>
      </c>
      <c r="T26" s="8">
        <v>322354</v>
      </c>
      <c r="U26" s="8">
        <v>146526</v>
      </c>
      <c r="V26" s="8">
        <v>902353</v>
      </c>
      <c r="W26" s="8">
        <v>3307265</v>
      </c>
      <c r="X26" s="8">
        <v>3576121</v>
      </c>
      <c r="Y26" s="8">
        <v>-268856</v>
      </c>
      <c r="Z26" s="2">
        <v>-7.52</v>
      </c>
      <c r="AA26" s="6">
        <v>3053122</v>
      </c>
    </row>
    <row r="27" spans="1:27" ht="13.5">
      <c r="A27" s="25" t="s">
        <v>53</v>
      </c>
      <c r="B27" s="24"/>
      <c r="C27" s="6">
        <v>1354106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1086515</v>
      </c>
      <c r="D28" s="6">
        <v>0</v>
      </c>
      <c r="E28" s="7">
        <v>747550</v>
      </c>
      <c r="F28" s="8">
        <v>722034</v>
      </c>
      <c r="G28" s="8">
        <v>0</v>
      </c>
      <c r="H28" s="8">
        <v>0</v>
      </c>
      <c r="I28" s="8">
        <v>256385</v>
      </c>
      <c r="J28" s="8">
        <v>256385</v>
      </c>
      <c r="K28" s="8">
        <v>0</v>
      </c>
      <c r="L28" s="8">
        <v>0</v>
      </c>
      <c r="M28" s="8">
        <v>0</v>
      </c>
      <c r="N28" s="8">
        <v>0</v>
      </c>
      <c r="O28" s="8">
        <v>253387</v>
      </c>
      <c r="P28" s="8">
        <v>0</v>
      </c>
      <c r="Q28" s="8">
        <v>0</v>
      </c>
      <c r="R28" s="8">
        <v>253387</v>
      </c>
      <c r="S28" s="8">
        <v>0</v>
      </c>
      <c r="T28" s="8">
        <v>0</v>
      </c>
      <c r="U28" s="8">
        <v>0</v>
      </c>
      <c r="V28" s="8">
        <v>0</v>
      </c>
      <c r="W28" s="8">
        <v>509772</v>
      </c>
      <c r="X28" s="8">
        <v>747554</v>
      </c>
      <c r="Y28" s="8">
        <v>-237782</v>
      </c>
      <c r="Z28" s="2">
        <v>-31.81</v>
      </c>
      <c r="AA28" s="6">
        <v>722034</v>
      </c>
    </row>
    <row r="29" spans="1:27" ht="13.5">
      <c r="A29" s="25" t="s">
        <v>55</v>
      </c>
      <c r="B29" s="24"/>
      <c r="C29" s="6">
        <v>219900</v>
      </c>
      <c r="D29" s="6">
        <v>0</v>
      </c>
      <c r="E29" s="7">
        <v>123912</v>
      </c>
      <c r="F29" s="8">
        <v>123912</v>
      </c>
      <c r="G29" s="8">
        <v>0</v>
      </c>
      <c r="H29" s="8">
        <v>0</v>
      </c>
      <c r="I29" s="8">
        <v>18299</v>
      </c>
      <c r="J29" s="8">
        <v>18299</v>
      </c>
      <c r="K29" s="8">
        <v>0</v>
      </c>
      <c r="L29" s="8">
        <v>0</v>
      </c>
      <c r="M29" s="8">
        <v>55436</v>
      </c>
      <c r="N29" s="8">
        <v>55436</v>
      </c>
      <c r="O29" s="8">
        <v>0</v>
      </c>
      <c r="P29" s="8">
        <v>0</v>
      </c>
      <c r="Q29" s="8">
        <v>12927</v>
      </c>
      <c r="R29" s="8">
        <v>12927</v>
      </c>
      <c r="S29" s="8">
        <v>0</v>
      </c>
      <c r="T29" s="8">
        <v>0</v>
      </c>
      <c r="U29" s="8">
        <v>0</v>
      </c>
      <c r="V29" s="8">
        <v>0</v>
      </c>
      <c r="W29" s="8">
        <v>86662</v>
      </c>
      <c r="X29" s="8">
        <v>123912</v>
      </c>
      <c r="Y29" s="8">
        <v>-37250</v>
      </c>
      <c r="Z29" s="2">
        <v>-30.06</v>
      </c>
      <c r="AA29" s="6">
        <v>123912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666540</v>
      </c>
      <c r="D31" s="6">
        <v>0</v>
      </c>
      <c r="E31" s="7">
        <v>1564250</v>
      </c>
      <c r="F31" s="8">
        <v>1703550</v>
      </c>
      <c r="G31" s="8">
        <v>148319</v>
      </c>
      <c r="H31" s="8">
        <v>140439</v>
      </c>
      <c r="I31" s="8">
        <v>108540</v>
      </c>
      <c r="J31" s="8">
        <v>397298</v>
      </c>
      <c r="K31" s="8">
        <v>114639</v>
      </c>
      <c r="L31" s="8">
        <v>65862</v>
      </c>
      <c r="M31" s="8">
        <v>142502</v>
      </c>
      <c r="N31" s="8">
        <v>323003</v>
      </c>
      <c r="O31" s="8">
        <v>87746</v>
      </c>
      <c r="P31" s="8">
        <v>87692</v>
      </c>
      <c r="Q31" s="8">
        <v>59498</v>
      </c>
      <c r="R31" s="8">
        <v>234936</v>
      </c>
      <c r="S31" s="8">
        <v>21167</v>
      </c>
      <c r="T31" s="8">
        <v>585561</v>
      </c>
      <c r="U31" s="8">
        <v>230275</v>
      </c>
      <c r="V31" s="8">
        <v>837003</v>
      </c>
      <c r="W31" s="8">
        <v>1792240</v>
      </c>
      <c r="X31" s="8">
        <v>1564248</v>
      </c>
      <c r="Y31" s="8">
        <v>227992</v>
      </c>
      <c r="Z31" s="2">
        <v>14.58</v>
      </c>
      <c r="AA31" s="6">
        <v>1703550</v>
      </c>
    </row>
    <row r="32" spans="1:27" ht="13.5">
      <c r="A32" s="25" t="s">
        <v>58</v>
      </c>
      <c r="B32" s="24"/>
      <c r="C32" s="6">
        <v>85125</v>
      </c>
      <c r="D32" s="6">
        <v>0</v>
      </c>
      <c r="E32" s="7">
        <v>145000</v>
      </c>
      <c r="F32" s="8">
        <v>205000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7234</v>
      </c>
      <c r="T32" s="8">
        <v>0</v>
      </c>
      <c r="U32" s="8">
        <v>0</v>
      </c>
      <c r="V32" s="8">
        <v>7234</v>
      </c>
      <c r="W32" s="8">
        <v>7234</v>
      </c>
      <c r="X32" s="8">
        <v>145000</v>
      </c>
      <c r="Y32" s="8">
        <v>-137766</v>
      </c>
      <c r="Z32" s="2">
        <v>-95.01</v>
      </c>
      <c r="AA32" s="6">
        <v>205000</v>
      </c>
    </row>
    <row r="33" spans="1:27" ht="13.5">
      <c r="A33" s="25" t="s">
        <v>59</v>
      </c>
      <c r="B33" s="24"/>
      <c r="C33" s="6">
        <v>3745458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10624190</v>
      </c>
      <c r="D34" s="6">
        <v>0</v>
      </c>
      <c r="E34" s="7">
        <v>11914775</v>
      </c>
      <c r="F34" s="8">
        <v>13653614</v>
      </c>
      <c r="G34" s="8">
        <v>1135184</v>
      </c>
      <c r="H34" s="8">
        <v>1100463</v>
      </c>
      <c r="I34" s="8">
        <v>788557</v>
      </c>
      <c r="J34" s="8">
        <v>3024204</v>
      </c>
      <c r="K34" s="8">
        <v>1049558</v>
      </c>
      <c r="L34" s="8">
        <v>1429097</v>
      </c>
      <c r="M34" s="8">
        <v>1393981</v>
      </c>
      <c r="N34" s="8">
        <v>3872636</v>
      </c>
      <c r="O34" s="8">
        <v>526584</v>
      </c>
      <c r="P34" s="8">
        <v>842336</v>
      </c>
      <c r="Q34" s="8">
        <v>1029685</v>
      </c>
      <c r="R34" s="8">
        <v>2398605</v>
      </c>
      <c r="S34" s="8">
        <v>649792</v>
      </c>
      <c r="T34" s="8">
        <v>518387</v>
      </c>
      <c r="U34" s="8">
        <v>1521465</v>
      </c>
      <c r="V34" s="8">
        <v>2689644</v>
      </c>
      <c r="W34" s="8">
        <v>11985089</v>
      </c>
      <c r="X34" s="8">
        <v>11914771</v>
      </c>
      <c r="Y34" s="8">
        <v>70318</v>
      </c>
      <c r="Z34" s="2">
        <v>0.59</v>
      </c>
      <c r="AA34" s="6">
        <v>13653614</v>
      </c>
    </row>
    <row r="35" spans="1:27" ht="13.5">
      <c r="A35" s="23" t="s">
        <v>61</v>
      </c>
      <c r="B35" s="29"/>
      <c r="C35" s="6">
        <v>7139852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63279429</v>
      </c>
      <c r="D36" s="33">
        <f>SUM(D25:D35)</f>
        <v>0</v>
      </c>
      <c r="E36" s="34">
        <f t="shared" si="1"/>
        <v>57410819</v>
      </c>
      <c r="F36" s="35">
        <f t="shared" si="1"/>
        <v>56334167</v>
      </c>
      <c r="G36" s="35">
        <f t="shared" si="1"/>
        <v>4439748</v>
      </c>
      <c r="H36" s="35">
        <f t="shared" si="1"/>
        <v>4433930</v>
      </c>
      <c r="I36" s="35">
        <f t="shared" si="1"/>
        <v>4377272</v>
      </c>
      <c r="J36" s="35">
        <f t="shared" si="1"/>
        <v>13250950</v>
      </c>
      <c r="K36" s="35">
        <f t="shared" si="1"/>
        <v>4269053</v>
      </c>
      <c r="L36" s="35">
        <f t="shared" si="1"/>
        <v>6400931</v>
      </c>
      <c r="M36" s="35">
        <f t="shared" si="1"/>
        <v>4818048</v>
      </c>
      <c r="N36" s="35">
        <f t="shared" si="1"/>
        <v>15488032</v>
      </c>
      <c r="O36" s="35">
        <f t="shared" si="1"/>
        <v>4013903</v>
      </c>
      <c r="P36" s="35">
        <f t="shared" si="1"/>
        <v>3923526</v>
      </c>
      <c r="Q36" s="35">
        <f t="shared" si="1"/>
        <v>4343504</v>
      </c>
      <c r="R36" s="35">
        <f t="shared" si="1"/>
        <v>12280933</v>
      </c>
      <c r="S36" s="35">
        <f t="shared" si="1"/>
        <v>4061912</v>
      </c>
      <c r="T36" s="35">
        <f t="shared" si="1"/>
        <v>4351958</v>
      </c>
      <c r="U36" s="35">
        <f t="shared" si="1"/>
        <v>4435994</v>
      </c>
      <c r="V36" s="35">
        <f t="shared" si="1"/>
        <v>12849864</v>
      </c>
      <c r="W36" s="35">
        <f t="shared" si="1"/>
        <v>53869779</v>
      </c>
      <c r="X36" s="35">
        <f t="shared" si="1"/>
        <v>57410814</v>
      </c>
      <c r="Y36" s="35">
        <f t="shared" si="1"/>
        <v>-3541035</v>
      </c>
      <c r="Z36" s="36">
        <f>+IF(X36&lt;&gt;0,+(Y36/X36)*100,0)</f>
        <v>-6.167888509645587</v>
      </c>
      <c r="AA36" s="33">
        <f>SUM(AA25:AA35)</f>
        <v>56334167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-9573581</v>
      </c>
      <c r="D38" s="46">
        <f>+D22-D36</f>
        <v>0</v>
      </c>
      <c r="E38" s="47">
        <f t="shared" si="2"/>
        <v>2274181</v>
      </c>
      <c r="F38" s="48">
        <f t="shared" si="2"/>
        <v>2018333</v>
      </c>
      <c r="G38" s="48">
        <f t="shared" si="2"/>
        <v>15706632</v>
      </c>
      <c r="H38" s="48">
        <f t="shared" si="2"/>
        <v>-4361437</v>
      </c>
      <c r="I38" s="48">
        <f t="shared" si="2"/>
        <v>-4246542</v>
      </c>
      <c r="J38" s="48">
        <f t="shared" si="2"/>
        <v>7098653</v>
      </c>
      <c r="K38" s="48">
        <f t="shared" si="2"/>
        <v>-3326355</v>
      </c>
      <c r="L38" s="48">
        <f t="shared" si="2"/>
        <v>-6367209</v>
      </c>
      <c r="M38" s="48">
        <f t="shared" si="2"/>
        <v>11959887</v>
      </c>
      <c r="N38" s="48">
        <f t="shared" si="2"/>
        <v>2266323</v>
      </c>
      <c r="O38" s="48">
        <f t="shared" si="2"/>
        <v>-3915205</v>
      </c>
      <c r="P38" s="48">
        <f t="shared" si="2"/>
        <v>-3820967</v>
      </c>
      <c r="Q38" s="48">
        <f t="shared" si="2"/>
        <v>8580352</v>
      </c>
      <c r="R38" s="48">
        <f t="shared" si="2"/>
        <v>844180</v>
      </c>
      <c r="S38" s="48">
        <f t="shared" si="2"/>
        <v>-4047149</v>
      </c>
      <c r="T38" s="48">
        <f t="shared" si="2"/>
        <v>-4198036</v>
      </c>
      <c r="U38" s="48">
        <f t="shared" si="2"/>
        <v>-3955078</v>
      </c>
      <c r="V38" s="48">
        <f t="shared" si="2"/>
        <v>-12200263</v>
      </c>
      <c r="W38" s="48">
        <f t="shared" si="2"/>
        <v>-1991107</v>
      </c>
      <c r="X38" s="48">
        <f>IF(F22=F36,0,X22-X36)</f>
        <v>2274186</v>
      </c>
      <c r="Y38" s="48">
        <f t="shared" si="2"/>
        <v>-4265293</v>
      </c>
      <c r="Z38" s="49">
        <f>+IF(X38&lt;&gt;0,+(Y38/X38)*100,0)</f>
        <v>-187.55251329486683</v>
      </c>
      <c r="AA38" s="46">
        <f>+AA22-AA36</f>
        <v>2018333</v>
      </c>
    </row>
    <row r="39" spans="1:27" ht="13.5">
      <c r="A39" s="23" t="s">
        <v>64</v>
      </c>
      <c r="B39" s="29"/>
      <c r="C39" s="6">
        <v>716569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250000</v>
      </c>
      <c r="Y39" s="8">
        <v>-250000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-8857012</v>
      </c>
      <c r="D42" s="55">
        <f>SUM(D38:D41)</f>
        <v>0</v>
      </c>
      <c r="E42" s="56">
        <f t="shared" si="3"/>
        <v>2274181</v>
      </c>
      <c r="F42" s="57">
        <f t="shared" si="3"/>
        <v>2018333</v>
      </c>
      <c r="G42" s="57">
        <f t="shared" si="3"/>
        <v>15706632</v>
      </c>
      <c r="H42" s="57">
        <f t="shared" si="3"/>
        <v>-4361437</v>
      </c>
      <c r="I42" s="57">
        <f t="shared" si="3"/>
        <v>-4246542</v>
      </c>
      <c r="J42" s="57">
        <f t="shared" si="3"/>
        <v>7098653</v>
      </c>
      <c r="K42" s="57">
        <f t="shared" si="3"/>
        <v>-3326355</v>
      </c>
      <c r="L42" s="57">
        <f t="shared" si="3"/>
        <v>-6367209</v>
      </c>
      <c r="M42" s="57">
        <f t="shared" si="3"/>
        <v>11959887</v>
      </c>
      <c r="N42" s="57">
        <f t="shared" si="3"/>
        <v>2266323</v>
      </c>
      <c r="O42" s="57">
        <f t="shared" si="3"/>
        <v>-3915205</v>
      </c>
      <c r="P42" s="57">
        <f t="shared" si="3"/>
        <v>-3820967</v>
      </c>
      <c r="Q42" s="57">
        <f t="shared" si="3"/>
        <v>8580352</v>
      </c>
      <c r="R42" s="57">
        <f t="shared" si="3"/>
        <v>844180</v>
      </c>
      <c r="S42" s="57">
        <f t="shared" si="3"/>
        <v>-4047149</v>
      </c>
      <c r="T42" s="57">
        <f t="shared" si="3"/>
        <v>-4198036</v>
      </c>
      <c r="U42" s="57">
        <f t="shared" si="3"/>
        <v>-3955078</v>
      </c>
      <c r="V42" s="57">
        <f t="shared" si="3"/>
        <v>-12200263</v>
      </c>
      <c r="W42" s="57">
        <f t="shared" si="3"/>
        <v>-1991107</v>
      </c>
      <c r="X42" s="57">
        <f t="shared" si="3"/>
        <v>2524186</v>
      </c>
      <c r="Y42" s="57">
        <f t="shared" si="3"/>
        <v>-4515293</v>
      </c>
      <c r="Z42" s="58">
        <f>+IF(X42&lt;&gt;0,+(Y42/X42)*100,0)</f>
        <v>-178.88115218133686</v>
      </c>
      <c r="AA42" s="55">
        <f>SUM(AA38:AA41)</f>
        <v>2018333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-8857012</v>
      </c>
      <c r="D44" s="63">
        <f>+D42-D43</f>
        <v>0</v>
      </c>
      <c r="E44" s="64">
        <f t="shared" si="4"/>
        <v>2274181</v>
      </c>
      <c r="F44" s="65">
        <f t="shared" si="4"/>
        <v>2018333</v>
      </c>
      <c r="G44" s="65">
        <f t="shared" si="4"/>
        <v>15706632</v>
      </c>
      <c r="H44" s="65">
        <f t="shared" si="4"/>
        <v>-4361437</v>
      </c>
      <c r="I44" s="65">
        <f t="shared" si="4"/>
        <v>-4246542</v>
      </c>
      <c r="J44" s="65">
        <f t="shared" si="4"/>
        <v>7098653</v>
      </c>
      <c r="K44" s="65">
        <f t="shared" si="4"/>
        <v>-3326355</v>
      </c>
      <c r="L44" s="65">
        <f t="shared" si="4"/>
        <v>-6367209</v>
      </c>
      <c r="M44" s="65">
        <f t="shared" si="4"/>
        <v>11959887</v>
      </c>
      <c r="N44" s="65">
        <f t="shared" si="4"/>
        <v>2266323</v>
      </c>
      <c r="O44" s="65">
        <f t="shared" si="4"/>
        <v>-3915205</v>
      </c>
      <c r="P44" s="65">
        <f t="shared" si="4"/>
        <v>-3820967</v>
      </c>
      <c r="Q44" s="65">
        <f t="shared" si="4"/>
        <v>8580352</v>
      </c>
      <c r="R44" s="65">
        <f t="shared" si="4"/>
        <v>844180</v>
      </c>
      <c r="S44" s="65">
        <f t="shared" si="4"/>
        <v>-4047149</v>
      </c>
      <c r="T44" s="65">
        <f t="shared" si="4"/>
        <v>-4198036</v>
      </c>
      <c r="U44" s="65">
        <f t="shared" si="4"/>
        <v>-3955078</v>
      </c>
      <c r="V44" s="65">
        <f t="shared" si="4"/>
        <v>-12200263</v>
      </c>
      <c r="W44" s="65">
        <f t="shared" si="4"/>
        <v>-1991107</v>
      </c>
      <c r="X44" s="65">
        <f t="shared" si="4"/>
        <v>2524186</v>
      </c>
      <c r="Y44" s="65">
        <f t="shared" si="4"/>
        <v>-4515293</v>
      </c>
      <c r="Z44" s="66">
        <f>+IF(X44&lt;&gt;0,+(Y44/X44)*100,0)</f>
        <v>-178.88115218133686</v>
      </c>
      <c r="AA44" s="63">
        <f>+AA42-AA43</f>
        <v>2018333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-8857012</v>
      </c>
      <c r="D46" s="55">
        <f>SUM(D44:D45)</f>
        <v>0</v>
      </c>
      <c r="E46" s="56">
        <f t="shared" si="5"/>
        <v>2274181</v>
      </c>
      <c r="F46" s="57">
        <f t="shared" si="5"/>
        <v>2018333</v>
      </c>
      <c r="G46" s="57">
        <f t="shared" si="5"/>
        <v>15706632</v>
      </c>
      <c r="H46" s="57">
        <f t="shared" si="5"/>
        <v>-4361437</v>
      </c>
      <c r="I46" s="57">
        <f t="shared" si="5"/>
        <v>-4246542</v>
      </c>
      <c r="J46" s="57">
        <f t="shared" si="5"/>
        <v>7098653</v>
      </c>
      <c r="K46" s="57">
        <f t="shared" si="5"/>
        <v>-3326355</v>
      </c>
      <c r="L46" s="57">
        <f t="shared" si="5"/>
        <v>-6367209</v>
      </c>
      <c r="M46" s="57">
        <f t="shared" si="5"/>
        <v>11959887</v>
      </c>
      <c r="N46" s="57">
        <f t="shared" si="5"/>
        <v>2266323</v>
      </c>
      <c r="O46" s="57">
        <f t="shared" si="5"/>
        <v>-3915205</v>
      </c>
      <c r="P46" s="57">
        <f t="shared" si="5"/>
        <v>-3820967</v>
      </c>
      <c r="Q46" s="57">
        <f t="shared" si="5"/>
        <v>8580352</v>
      </c>
      <c r="R46" s="57">
        <f t="shared" si="5"/>
        <v>844180</v>
      </c>
      <c r="S46" s="57">
        <f t="shared" si="5"/>
        <v>-4047149</v>
      </c>
      <c r="T46" s="57">
        <f t="shared" si="5"/>
        <v>-4198036</v>
      </c>
      <c r="U46" s="57">
        <f t="shared" si="5"/>
        <v>-3955078</v>
      </c>
      <c r="V46" s="57">
        <f t="shared" si="5"/>
        <v>-12200263</v>
      </c>
      <c r="W46" s="57">
        <f t="shared" si="5"/>
        <v>-1991107</v>
      </c>
      <c r="X46" s="57">
        <f t="shared" si="5"/>
        <v>2524186</v>
      </c>
      <c r="Y46" s="57">
        <f t="shared" si="5"/>
        <v>-4515293</v>
      </c>
      <c r="Z46" s="58">
        <f>+IF(X46&lt;&gt;0,+(Y46/X46)*100,0)</f>
        <v>-178.88115218133686</v>
      </c>
      <c r="AA46" s="55">
        <f>SUM(AA44:AA45)</f>
        <v>2018333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-8857012</v>
      </c>
      <c r="D48" s="71">
        <f>SUM(D46:D47)</f>
        <v>0</v>
      </c>
      <c r="E48" s="72">
        <f t="shared" si="6"/>
        <v>2274181</v>
      </c>
      <c r="F48" s="73">
        <f t="shared" si="6"/>
        <v>2018333</v>
      </c>
      <c r="G48" s="73">
        <f t="shared" si="6"/>
        <v>15706632</v>
      </c>
      <c r="H48" s="74">
        <f t="shared" si="6"/>
        <v>-4361437</v>
      </c>
      <c r="I48" s="74">
        <f t="shared" si="6"/>
        <v>-4246542</v>
      </c>
      <c r="J48" s="74">
        <f t="shared" si="6"/>
        <v>7098653</v>
      </c>
      <c r="K48" s="74">
        <f t="shared" si="6"/>
        <v>-3326355</v>
      </c>
      <c r="L48" s="74">
        <f t="shared" si="6"/>
        <v>-6367209</v>
      </c>
      <c r="M48" s="73">
        <f t="shared" si="6"/>
        <v>11959887</v>
      </c>
      <c r="N48" s="73">
        <f t="shared" si="6"/>
        <v>2266323</v>
      </c>
      <c r="O48" s="74">
        <f t="shared" si="6"/>
        <v>-3915205</v>
      </c>
      <c r="P48" s="74">
        <f t="shared" si="6"/>
        <v>-3820967</v>
      </c>
      <c r="Q48" s="74">
        <f t="shared" si="6"/>
        <v>8580352</v>
      </c>
      <c r="R48" s="74">
        <f t="shared" si="6"/>
        <v>844180</v>
      </c>
      <c r="S48" s="74">
        <f t="shared" si="6"/>
        <v>-4047149</v>
      </c>
      <c r="T48" s="73">
        <f t="shared" si="6"/>
        <v>-4198036</v>
      </c>
      <c r="U48" s="73">
        <f t="shared" si="6"/>
        <v>-3955078</v>
      </c>
      <c r="V48" s="74">
        <f t="shared" si="6"/>
        <v>-12200263</v>
      </c>
      <c r="W48" s="74">
        <f t="shared" si="6"/>
        <v>-1991107</v>
      </c>
      <c r="X48" s="74">
        <f t="shared" si="6"/>
        <v>2524186</v>
      </c>
      <c r="Y48" s="74">
        <f t="shared" si="6"/>
        <v>-4515293</v>
      </c>
      <c r="Z48" s="75">
        <f>+IF(X48&lt;&gt;0,+(Y48/X48)*100,0)</f>
        <v>-178.88115218133686</v>
      </c>
      <c r="AA48" s="76">
        <f>SUM(AA46:AA47)</f>
        <v>2018333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58864646</v>
      </c>
      <c r="D5" s="6">
        <v>0</v>
      </c>
      <c r="E5" s="7">
        <v>65415543</v>
      </c>
      <c r="F5" s="8">
        <v>70551549</v>
      </c>
      <c r="G5" s="8">
        <v>18130677</v>
      </c>
      <c r="H5" s="8">
        <v>4253866</v>
      </c>
      <c r="I5" s="8">
        <v>3485230</v>
      </c>
      <c r="J5" s="8">
        <v>25869773</v>
      </c>
      <c r="K5" s="8">
        <v>5390115</v>
      </c>
      <c r="L5" s="8">
        <v>5013457</v>
      </c>
      <c r="M5" s="8">
        <v>5040794</v>
      </c>
      <c r="N5" s="8">
        <v>15444366</v>
      </c>
      <c r="O5" s="8">
        <v>5006028</v>
      </c>
      <c r="P5" s="8">
        <v>5025342</v>
      </c>
      <c r="Q5" s="8">
        <v>4908775</v>
      </c>
      <c r="R5" s="8">
        <v>14940145</v>
      </c>
      <c r="S5" s="8">
        <v>4838363</v>
      </c>
      <c r="T5" s="8">
        <v>3904171</v>
      </c>
      <c r="U5" s="8">
        <v>4759490</v>
      </c>
      <c r="V5" s="8">
        <v>13502024</v>
      </c>
      <c r="W5" s="8">
        <v>69756308</v>
      </c>
      <c r="X5" s="8">
        <v>125379788</v>
      </c>
      <c r="Y5" s="8">
        <v>-55623480</v>
      </c>
      <c r="Z5" s="2">
        <v>-44.36</v>
      </c>
      <c r="AA5" s="6">
        <v>70551549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207548106</v>
      </c>
      <c r="D7" s="6">
        <v>0</v>
      </c>
      <c r="E7" s="7">
        <v>221832139</v>
      </c>
      <c r="F7" s="8">
        <v>218455838</v>
      </c>
      <c r="G7" s="8">
        <v>18069934</v>
      </c>
      <c r="H7" s="8">
        <v>20727722</v>
      </c>
      <c r="I7" s="8">
        <v>19400727</v>
      </c>
      <c r="J7" s="8">
        <v>58198383</v>
      </c>
      <c r="K7" s="8">
        <v>18304894</v>
      </c>
      <c r="L7" s="8">
        <v>18958365</v>
      </c>
      <c r="M7" s="8">
        <v>20234878</v>
      </c>
      <c r="N7" s="8">
        <v>57498137</v>
      </c>
      <c r="O7" s="8">
        <v>21720201</v>
      </c>
      <c r="P7" s="8">
        <v>20944321</v>
      </c>
      <c r="Q7" s="8">
        <v>21744403</v>
      </c>
      <c r="R7" s="8">
        <v>64408925</v>
      </c>
      <c r="S7" s="8">
        <v>19560313</v>
      </c>
      <c r="T7" s="8">
        <v>17808579</v>
      </c>
      <c r="U7" s="8">
        <v>18853842</v>
      </c>
      <c r="V7" s="8">
        <v>56222734</v>
      </c>
      <c r="W7" s="8">
        <v>236328179</v>
      </c>
      <c r="X7" s="8">
        <v>425178271</v>
      </c>
      <c r="Y7" s="8">
        <v>-188850092</v>
      </c>
      <c r="Z7" s="2">
        <v>-44.42</v>
      </c>
      <c r="AA7" s="6">
        <v>218455838</v>
      </c>
    </row>
    <row r="8" spans="1:27" ht="13.5">
      <c r="A8" s="25" t="s">
        <v>35</v>
      </c>
      <c r="B8" s="24"/>
      <c r="C8" s="6">
        <v>44483099</v>
      </c>
      <c r="D8" s="6">
        <v>0</v>
      </c>
      <c r="E8" s="7">
        <v>47377813</v>
      </c>
      <c r="F8" s="8">
        <v>45228261</v>
      </c>
      <c r="G8" s="8">
        <v>2990431</v>
      </c>
      <c r="H8" s="8">
        <v>3297072</v>
      </c>
      <c r="I8" s="8">
        <v>3572699</v>
      </c>
      <c r="J8" s="8">
        <v>9860202</v>
      </c>
      <c r="K8" s="8">
        <v>3883249</v>
      </c>
      <c r="L8" s="8">
        <v>4358638</v>
      </c>
      <c r="M8" s="8">
        <v>5927656</v>
      </c>
      <c r="N8" s="8">
        <v>14169543</v>
      </c>
      <c r="O8" s="8">
        <v>5363050</v>
      </c>
      <c r="P8" s="8">
        <v>5213078</v>
      </c>
      <c r="Q8" s="8">
        <v>4890567</v>
      </c>
      <c r="R8" s="8">
        <v>15466695</v>
      </c>
      <c r="S8" s="8">
        <v>4223128</v>
      </c>
      <c r="T8" s="8">
        <v>5218600</v>
      </c>
      <c r="U8" s="8">
        <v>4374033</v>
      </c>
      <c r="V8" s="8">
        <v>13815761</v>
      </c>
      <c r="W8" s="8">
        <v>53312201</v>
      </c>
      <c r="X8" s="8">
        <v>90807474</v>
      </c>
      <c r="Y8" s="8">
        <v>-37495273</v>
      </c>
      <c r="Z8" s="2">
        <v>-41.29</v>
      </c>
      <c r="AA8" s="6">
        <v>45228261</v>
      </c>
    </row>
    <row r="9" spans="1:27" ht="13.5">
      <c r="A9" s="25" t="s">
        <v>36</v>
      </c>
      <c r="B9" s="24"/>
      <c r="C9" s="6">
        <v>27781515</v>
      </c>
      <c r="D9" s="6">
        <v>0</v>
      </c>
      <c r="E9" s="7">
        <v>28725373</v>
      </c>
      <c r="F9" s="8">
        <v>28727353</v>
      </c>
      <c r="G9" s="8">
        <v>2238429</v>
      </c>
      <c r="H9" s="8">
        <v>2606388</v>
      </c>
      <c r="I9" s="8">
        <v>2577040</v>
      </c>
      <c r="J9" s="8">
        <v>7421857</v>
      </c>
      <c r="K9" s="8">
        <v>2651450</v>
      </c>
      <c r="L9" s="8">
        <v>2215248</v>
      </c>
      <c r="M9" s="8">
        <v>2267642</v>
      </c>
      <c r="N9" s="8">
        <v>7134340</v>
      </c>
      <c r="O9" s="8">
        <v>2238619</v>
      </c>
      <c r="P9" s="8">
        <v>3207920</v>
      </c>
      <c r="Q9" s="8">
        <v>2175114</v>
      </c>
      <c r="R9" s="8">
        <v>7621653</v>
      </c>
      <c r="S9" s="8">
        <v>2169000</v>
      </c>
      <c r="T9" s="8">
        <v>2305790</v>
      </c>
      <c r="U9" s="8">
        <v>3961469</v>
      </c>
      <c r="V9" s="8">
        <v>8436259</v>
      </c>
      <c r="W9" s="8">
        <v>30614109</v>
      </c>
      <c r="X9" s="8">
        <v>55056964</v>
      </c>
      <c r="Y9" s="8">
        <v>-24442855</v>
      </c>
      <c r="Z9" s="2">
        <v>-44.4</v>
      </c>
      <c r="AA9" s="6">
        <v>28727353</v>
      </c>
    </row>
    <row r="10" spans="1:27" ht="13.5">
      <c r="A10" s="25" t="s">
        <v>37</v>
      </c>
      <c r="B10" s="24"/>
      <c r="C10" s="6">
        <v>26273550</v>
      </c>
      <c r="D10" s="6">
        <v>0</v>
      </c>
      <c r="E10" s="7">
        <v>26698341</v>
      </c>
      <c r="F10" s="26">
        <v>26690190</v>
      </c>
      <c r="G10" s="26">
        <v>1939631</v>
      </c>
      <c r="H10" s="26">
        <v>2475012</v>
      </c>
      <c r="I10" s="26">
        <v>2409452</v>
      </c>
      <c r="J10" s="26">
        <v>6824095</v>
      </c>
      <c r="K10" s="26">
        <v>2515376</v>
      </c>
      <c r="L10" s="26">
        <v>1920622</v>
      </c>
      <c r="M10" s="26">
        <v>1948910</v>
      </c>
      <c r="N10" s="26">
        <v>6384908</v>
      </c>
      <c r="O10" s="26">
        <v>1930547</v>
      </c>
      <c r="P10" s="26">
        <v>3662790</v>
      </c>
      <c r="Q10" s="26">
        <v>1887696</v>
      </c>
      <c r="R10" s="26">
        <v>7481033</v>
      </c>
      <c r="S10" s="26">
        <v>1882186</v>
      </c>
      <c r="T10" s="26">
        <v>1941221</v>
      </c>
      <c r="U10" s="26">
        <v>5248060</v>
      </c>
      <c r="V10" s="26">
        <v>9071467</v>
      </c>
      <c r="W10" s="26">
        <v>29761503</v>
      </c>
      <c r="X10" s="26">
        <v>51171823</v>
      </c>
      <c r="Y10" s="26">
        <v>-21410320</v>
      </c>
      <c r="Z10" s="27">
        <v>-41.84</v>
      </c>
      <c r="AA10" s="28">
        <v>26690190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8123688</v>
      </c>
      <c r="D12" s="6">
        <v>0</v>
      </c>
      <c r="E12" s="7">
        <v>8004982</v>
      </c>
      <c r="F12" s="8">
        <v>8791877</v>
      </c>
      <c r="G12" s="8">
        <v>704462</v>
      </c>
      <c r="H12" s="8">
        <v>560956</v>
      </c>
      <c r="I12" s="8">
        <v>447268</v>
      </c>
      <c r="J12" s="8">
        <v>1712686</v>
      </c>
      <c r="K12" s="8">
        <v>825284</v>
      </c>
      <c r="L12" s="8">
        <v>568827</v>
      </c>
      <c r="M12" s="8">
        <v>943038</v>
      </c>
      <c r="N12" s="8">
        <v>2337149</v>
      </c>
      <c r="O12" s="8">
        <v>591670</v>
      </c>
      <c r="P12" s="8">
        <v>581550</v>
      </c>
      <c r="Q12" s="8">
        <v>732192</v>
      </c>
      <c r="R12" s="8">
        <v>1905412</v>
      </c>
      <c r="S12" s="8">
        <v>420984</v>
      </c>
      <c r="T12" s="8">
        <v>1185689</v>
      </c>
      <c r="U12" s="8">
        <v>540569</v>
      </c>
      <c r="V12" s="8">
        <v>2147242</v>
      </c>
      <c r="W12" s="8">
        <v>8102489</v>
      </c>
      <c r="X12" s="8">
        <v>15342884</v>
      </c>
      <c r="Y12" s="8">
        <v>-7240395</v>
      </c>
      <c r="Z12" s="2">
        <v>-47.19</v>
      </c>
      <c r="AA12" s="6">
        <v>8791877</v>
      </c>
    </row>
    <row r="13" spans="1:27" ht="13.5">
      <c r="A13" s="23" t="s">
        <v>40</v>
      </c>
      <c r="B13" s="29"/>
      <c r="C13" s="6">
        <v>1164803</v>
      </c>
      <c r="D13" s="6">
        <v>0</v>
      </c>
      <c r="E13" s="7">
        <v>1230674</v>
      </c>
      <c r="F13" s="8">
        <v>500000</v>
      </c>
      <c r="G13" s="8">
        <v>55041</v>
      </c>
      <c r="H13" s="8">
        <v>32754</v>
      </c>
      <c r="I13" s="8">
        <v>73334</v>
      </c>
      <c r="J13" s="8">
        <v>161129</v>
      </c>
      <c r="K13" s="8">
        <v>50392</v>
      </c>
      <c r="L13" s="8">
        <v>75780</v>
      </c>
      <c r="M13" s="8">
        <v>95363</v>
      </c>
      <c r="N13" s="8">
        <v>221535</v>
      </c>
      <c r="O13" s="8">
        <v>70339</v>
      </c>
      <c r="P13" s="8">
        <v>115740</v>
      </c>
      <c r="Q13" s="8">
        <v>22596</v>
      </c>
      <c r="R13" s="8">
        <v>208675</v>
      </c>
      <c r="S13" s="8">
        <v>30212</v>
      </c>
      <c r="T13" s="8">
        <v>28354</v>
      </c>
      <c r="U13" s="8">
        <v>55635</v>
      </c>
      <c r="V13" s="8">
        <v>114201</v>
      </c>
      <c r="W13" s="8">
        <v>705540</v>
      </c>
      <c r="X13" s="8">
        <v>2358790</v>
      </c>
      <c r="Y13" s="8">
        <v>-1653250</v>
      </c>
      <c r="Z13" s="2">
        <v>-70.09</v>
      </c>
      <c r="AA13" s="6">
        <v>500000</v>
      </c>
    </row>
    <row r="14" spans="1:27" ht="13.5">
      <c r="A14" s="23" t="s">
        <v>41</v>
      </c>
      <c r="B14" s="29"/>
      <c r="C14" s="6">
        <v>1996524</v>
      </c>
      <c r="D14" s="6">
        <v>0</v>
      </c>
      <c r="E14" s="7">
        <v>1977704</v>
      </c>
      <c r="F14" s="8">
        <v>2392573</v>
      </c>
      <c r="G14" s="8">
        <v>160850</v>
      </c>
      <c r="H14" s="8">
        <v>185190</v>
      </c>
      <c r="I14" s="8">
        <v>195748</v>
      </c>
      <c r="J14" s="8">
        <v>541788</v>
      </c>
      <c r="K14" s="8">
        <v>180325</v>
      </c>
      <c r="L14" s="8">
        <v>234440</v>
      </c>
      <c r="M14" s="8">
        <v>195062</v>
      </c>
      <c r="N14" s="8">
        <v>609827</v>
      </c>
      <c r="O14" s="8">
        <v>240670</v>
      </c>
      <c r="P14" s="8">
        <v>221510</v>
      </c>
      <c r="Q14" s="8">
        <v>208099</v>
      </c>
      <c r="R14" s="8">
        <v>670279</v>
      </c>
      <c r="S14" s="8">
        <v>245635</v>
      </c>
      <c r="T14" s="8">
        <v>204149</v>
      </c>
      <c r="U14" s="8">
        <v>205249</v>
      </c>
      <c r="V14" s="8">
        <v>655033</v>
      </c>
      <c r="W14" s="8">
        <v>2476927</v>
      </c>
      <c r="X14" s="8">
        <v>3790603</v>
      </c>
      <c r="Y14" s="8">
        <v>-1313676</v>
      </c>
      <c r="Z14" s="2">
        <v>-34.66</v>
      </c>
      <c r="AA14" s="6">
        <v>2392573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873270</v>
      </c>
      <c r="D16" s="6">
        <v>0</v>
      </c>
      <c r="E16" s="7">
        <v>1632411</v>
      </c>
      <c r="F16" s="8">
        <v>403312</v>
      </c>
      <c r="G16" s="8">
        <v>23328</v>
      </c>
      <c r="H16" s="8">
        <v>22321</v>
      </c>
      <c r="I16" s="8">
        <v>33216</v>
      </c>
      <c r="J16" s="8">
        <v>78865</v>
      </c>
      <c r="K16" s="8">
        <v>52237</v>
      </c>
      <c r="L16" s="8">
        <v>51151</v>
      </c>
      <c r="M16" s="8">
        <v>31890</v>
      </c>
      <c r="N16" s="8">
        <v>135278</v>
      </c>
      <c r="O16" s="8">
        <v>34086</v>
      </c>
      <c r="P16" s="8">
        <v>34448</v>
      </c>
      <c r="Q16" s="8">
        <v>40240</v>
      </c>
      <c r="R16" s="8">
        <v>108774</v>
      </c>
      <c r="S16" s="8">
        <v>39986</v>
      </c>
      <c r="T16" s="8">
        <v>56413</v>
      </c>
      <c r="U16" s="8">
        <v>94162</v>
      </c>
      <c r="V16" s="8">
        <v>190561</v>
      </c>
      <c r="W16" s="8">
        <v>513478</v>
      </c>
      <c r="X16" s="8">
        <v>3128785</v>
      </c>
      <c r="Y16" s="8">
        <v>-2615307</v>
      </c>
      <c r="Z16" s="2">
        <v>-83.59</v>
      </c>
      <c r="AA16" s="6">
        <v>403312</v>
      </c>
    </row>
    <row r="17" spans="1:27" ht="13.5">
      <c r="A17" s="23" t="s">
        <v>44</v>
      </c>
      <c r="B17" s="29"/>
      <c r="C17" s="6">
        <v>1642016</v>
      </c>
      <c r="D17" s="6">
        <v>0</v>
      </c>
      <c r="E17" s="7">
        <v>1668581</v>
      </c>
      <c r="F17" s="8">
        <v>1606940</v>
      </c>
      <c r="G17" s="8">
        <v>174430</v>
      </c>
      <c r="H17" s="8">
        <v>132641</v>
      </c>
      <c r="I17" s="8">
        <v>155226</v>
      </c>
      <c r="J17" s="8">
        <v>462297</v>
      </c>
      <c r="K17" s="8">
        <v>180359</v>
      </c>
      <c r="L17" s="8">
        <v>120690</v>
      </c>
      <c r="M17" s="8">
        <v>81094</v>
      </c>
      <c r="N17" s="8">
        <v>382143</v>
      </c>
      <c r="O17" s="8">
        <v>149317</v>
      </c>
      <c r="P17" s="8">
        <v>131465</v>
      </c>
      <c r="Q17" s="8">
        <v>173102</v>
      </c>
      <c r="R17" s="8">
        <v>453884</v>
      </c>
      <c r="S17" s="8">
        <v>116129</v>
      </c>
      <c r="T17" s="8">
        <v>131207</v>
      </c>
      <c r="U17" s="8">
        <v>124880</v>
      </c>
      <c r="V17" s="8">
        <v>372216</v>
      </c>
      <c r="W17" s="8">
        <v>1670540</v>
      </c>
      <c r="X17" s="8">
        <v>3198109</v>
      </c>
      <c r="Y17" s="8">
        <v>-1527569</v>
      </c>
      <c r="Z17" s="2">
        <v>-47.76</v>
      </c>
      <c r="AA17" s="6">
        <v>1606940</v>
      </c>
    </row>
    <row r="18" spans="1:27" ht="13.5">
      <c r="A18" s="25" t="s">
        <v>45</v>
      </c>
      <c r="B18" s="24"/>
      <c r="C18" s="6">
        <v>3457704</v>
      </c>
      <c r="D18" s="6">
        <v>0</v>
      </c>
      <c r="E18" s="7">
        <v>3497000</v>
      </c>
      <c r="F18" s="8">
        <v>3450000</v>
      </c>
      <c r="G18" s="8">
        <v>336048</v>
      </c>
      <c r="H18" s="8">
        <v>296282</v>
      </c>
      <c r="I18" s="8">
        <v>300644</v>
      </c>
      <c r="J18" s="8">
        <v>932974</v>
      </c>
      <c r="K18" s="8">
        <v>364316</v>
      </c>
      <c r="L18" s="8">
        <v>319663</v>
      </c>
      <c r="M18" s="8">
        <v>219044</v>
      </c>
      <c r="N18" s="8">
        <v>903023</v>
      </c>
      <c r="O18" s="8">
        <v>348006</v>
      </c>
      <c r="P18" s="8">
        <v>255977</v>
      </c>
      <c r="Q18" s="8">
        <v>362360</v>
      </c>
      <c r="R18" s="8">
        <v>966343</v>
      </c>
      <c r="S18" s="8">
        <v>273055</v>
      </c>
      <c r="T18" s="8">
        <v>305177</v>
      </c>
      <c r="U18" s="8">
        <v>303876</v>
      </c>
      <c r="V18" s="8">
        <v>882108</v>
      </c>
      <c r="W18" s="8">
        <v>3684448</v>
      </c>
      <c r="X18" s="8">
        <v>6702587</v>
      </c>
      <c r="Y18" s="8">
        <v>-3018139</v>
      </c>
      <c r="Z18" s="2">
        <v>-45.03</v>
      </c>
      <c r="AA18" s="6">
        <v>3450000</v>
      </c>
    </row>
    <row r="19" spans="1:27" ht="13.5">
      <c r="A19" s="23" t="s">
        <v>46</v>
      </c>
      <c r="B19" s="29"/>
      <c r="C19" s="6">
        <v>69642639</v>
      </c>
      <c r="D19" s="6">
        <v>0</v>
      </c>
      <c r="E19" s="7">
        <v>64572070</v>
      </c>
      <c r="F19" s="8">
        <v>69462539</v>
      </c>
      <c r="G19" s="8">
        <v>22232664</v>
      </c>
      <c r="H19" s="8">
        <v>40191</v>
      </c>
      <c r="I19" s="8">
        <v>1104904</v>
      </c>
      <c r="J19" s="8">
        <v>23377759</v>
      </c>
      <c r="K19" s="8">
        <v>1086749</v>
      </c>
      <c r="L19" s="8">
        <v>762283</v>
      </c>
      <c r="M19" s="8">
        <v>11899885</v>
      </c>
      <c r="N19" s="8">
        <v>13748917</v>
      </c>
      <c r="O19" s="8">
        <v>7849275</v>
      </c>
      <c r="P19" s="8">
        <v>1565146</v>
      </c>
      <c r="Q19" s="8">
        <v>8480865</v>
      </c>
      <c r="R19" s="8">
        <v>17895286</v>
      </c>
      <c r="S19" s="8">
        <v>8264493</v>
      </c>
      <c r="T19" s="8">
        <v>697636</v>
      </c>
      <c r="U19" s="8">
        <v>1219040</v>
      </c>
      <c r="V19" s="8">
        <v>10181169</v>
      </c>
      <c r="W19" s="8">
        <v>65203131</v>
      </c>
      <c r="X19" s="8">
        <v>123763136</v>
      </c>
      <c r="Y19" s="8">
        <v>-58560005</v>
      </c>
      <c r="Z19" s="2">
        <v>-47.32</v>
      </c>
      <c r="AA19" s="6">
        <v>69462539</v>
      </c>
    </row>
    <row r="20" spans="1:27" ht="13.5">
      <c r="A20" s="23" t="s">
        <v>47</v>
      </c>
      <c r="B20" s="29"/>
      <c r="C20" s="6">
        <v>26971922</v>
      </c>
      <c r="D20" s="6">
        <v>0</v>
      </c>
      <c r="E20" s="7">
        <v>9338040</v>
      </c>
      <c r="F20" s="26">
        <v>8278509</v>
      </c>
      <c r="G20" s="26">
        <v>568363</v>
      </c>
      <c r="H20" s="26">
        <v>569705</v>
      </c>
      <c r="I20" s="26">
        <v>1933555</v>
      </c>
      <c r="J20" s="26">
        <v>3071623</v>
      </c>
      <c r="K20" s="26">
        <v>778825</v>
      </c>
      <c r="L20" s="26">
        <v>658256</v>
      </c>
      <c r="M20" s="26">
        <v>673563</v>
      </c>
      <c r="N20" s="26">
        <v>2110644</v>
      </c>
      <c r="O20" s="26">
        <v>486925</v>
      </c>
      <c r="P20" s="26">
        <v>789309</v>
      </c>
      <c r="Q20" s="26">
        <v>731150</v>
      </c>
      <c r="R20" s="26">
        <v>2007384</v>
      </c>
      <c r="S20" s="26">
        <v>582657</v>
      </c>
      <c r="T20" s="26">
        <v>1084419</v>
      </c>
      <c r="U20" s="26">
        <v>3188908</v>
      </c>
      <c r="V20" s="26">
        <v>4855984</v>
      </c>
      <c r="W20" s="26">
        <v>12045635</v>
      </c>
      <c r="X20" s="26">
        <v>17897910</v>
      </c>
      <c r="Y20" s="26">
        <v>-5852275</v>
      </c>
      <c r="Z20" s="27">
        <v>-32.7</v>
      </c>
      <c r="AA20" s="28">
        <v>8278509</v>
      </c>
    </row>
    <row r="21" spans="1:27" ht="13.5">
      <c r="A21" s="23" t="s">
        <v>48</v>
      </c>
      <c r="B21" s="29"/>
      <c r="C21" s="6">
        <v>3076237</v>
      </c>
      <c r="D21" s="6">
        <v>0</v>
      </c>
      <c r="E21" s="7">
        <v>15200000</v>
      </c>
      <c r="F21" s="8">
        <v>27010000</v>
      </c>
      <c r="G21" s="8">
        <v>1</v>
      </c>
      <c r="H21" s="8">
        <v>15375</v>
      </c>
      <c r="I21" s="30">
        <v>0</v>
      </c>
      <c r="J21" s="8">
        <v>15376</v>
      </c>
      <c r="K21" s="8">
        <v>12249159</v>
      </c>
      <c r="L21" s="8">
        <v>0</v>
      </c>
      <c r="M21" s="8">
        <v>104669</v>
      </c>
      <c r="N21" s="8">
        <v>12353828</v>
      </c>
      <c r="O21" s="8">
        <v>82745</v>
      </c>
      <c r="P21" s="30">
        <v>29476</v>
      </c>
      <c r="Q21" s="8">
        <v>374125</v>
      </c>
      <c r="R21" s="8">
        <v>486346</v>
      </c>
      <c r="S21" s="8">
        <v>3331250</v>
      </c>
      <c r="T21" s="8">
        <v>-1376017</v>
      </c>
      <c r="U21" s="8">
        <v>188480</v>
      </c>
      <c r="V21" s="8">
        <v>2143713</v>
      </c>
      <c r="W21" s="30">
        <v>14999263</v>
      </c>
      <c r="X21" s="8">
        <v>29133337</v>
      </c>
      <c r="Y21" s="8">
        <v>-14134074</v>
      </c>
      <c r="Z21" s="2">
        <v>-48.52</v>
      </c>
      <c r="AA21" s="6">
        <v>27010000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481899719</v>
      </c>
      <c r="D22" s="33">
        <f>SUM(D5:D21)</f>
        <v>0</v>
      </c>
      <c r="E22" s="34">
        <f t="shared" si="0"/>
        <v>497170671</v>
      </c>
      <c r="F22" s="35">
        <f t="shared" si="0"/>
        <v>511548941</v>
      </c>
      <c r="G22" s="35">
        <f t="shared" si="0"/>
        <v>67624289</v>
      </c>
      <c r="H22" s="35">
        <f t="shared" si="0"/>
        <v>35215475</v>
      </c>
      <c r="I22" s="35">
        <f t="shared" si="0"/>
        <v>35689043</v>
      </c>
      <c r="J22" s="35">
        <f t="shared" si="0"/>
        <v>138528807</v>
      </c>
      <c r="K22" s="35">
        <f t="shared" si="0"/>
        <v>48512730</v>
      </c>
      <c r="L22" s="35">
        <f t="shared" si="0"/>
        <v>35257420</v>
      </c>
      <c r="M22" s="35">
        <f t="shared" si="0"/>
        <v>49663488</v>
      </c>
      <c r="N22" s="35">
        <f t="shared" si="0"/>
        <v>133433638</v>
      </c>
      <c r="O22" s="35">
        <f t="shared" si="0"/>
        <v>46111478</v>
      </c>
      <c r="P22" s="35">
        <f t="shared" si="0"/>
        <v>41778072</v>
      </c>
      <c r="Q22" s="35">
        <f t="shared" si="0"/>
        <v>46731284</v>
      </c>
      <c r="R22" s="35">
        <f t="shared" si="0"/>
        <v>134620834</v>
      </c>
      <c r="S22" s="35">
        <f t="shared" si="0"/>
        <v>45977391</v>
      </c>
      <c r="T22" s="35">
        <f t="shared" si="0"/>
        <v>33495388</v>
      </c>
      <c r="U22" s="35">
        <f t="shared" si="0"/>
        <v>43117693</v>
      </c>
      <c r="V22" s="35">
        <f t="shared" si="0"/>
        <v>122590472</v>
      </c>
      <c r="W22" s="35">
        <f t="shared" si="0"/>
        <v>529173751</v>
      </c>
      <c r="X22" s="35">
        <f t="shared" si="0"/>
        <v>952910461</v>
      </c>
      <c r="Y22" s="35">
        <f t="shared" si="0"/>
        <v>-423736710</v>
      </c>
      <c r="Z22" s="36">
        <f>+IF(X22&lt;&gt;0,+(Y22/X22)*100,0)</f>
        <v>-44.46763125628023</v>
      </c>
      <c r="AA22" s="33">
        <f>SUM(AA5:AA21)</f>
        <v>511548941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199439592</v>
      </c>
      <c r="D25" s="6">
        <v>0</v>
      </c>
      <c r="E25" s="7">
        <v>211756719</v>
      </c>
      <c r="F25" s="8">
        <v>206159637</v>
      </c>
      <c r="G25" s="8">
        <v>15974911</v>
      </c>
      <c r="H25" s="8">
        <v>15710921</v>
      </c>
      <c r="I25" s="8">
        <v>15852752</v>
      </c>
      <c r="J25" s="8">
        <v>47538584</v>
      </c>
      <c r="K25" s="8">
        <v>15659810</v>
      </c>
      <c r="L25" s="8">
        <v>25081007</v>
      </c>
      <c r="M25" s="8">
        <v>15115598</v>
      </c>
      <c r="N25" s="8">
        <v>55856415</v>
      </c>
      <c r="O25" s="8">
        <v>15266217</v>
      </c>
      <c r="P25" s="8">
        <v>15225183</v>
      </c>
      <c r="Q25" s="8">
        <v>14993541</v>
      </c>
      <c r="R25" s="8">
        <v>45484941</v>
      </c>
      <c r="S25" s="8">
        <v>15479223</v>
      </c>
      <c r="T25" s="8">
        <v>15170771</v>
      </c>
      <c r="U25" s="8">
        <v>14590288</v>
      </c>
      <c r="V25" s="8">
        <v>45240282</v>
      </c>
      <c r="W25" s="8">
        <v>194120222</v>
      </c>
      <c r="X25" s="8">
        <v>405867042</v>
      </c>
      <c r="Y25" s="8">
        <v>-211746820</v>
      </c>
      <c r="Z25" s="2">
        <v>-52.17</v>
      </c>
      <c r="AA25" s="6">
        <v>206159637</v>
      </c>
    </row>
    <row r="26" spans="1:27" ht="13.5">
      <c r="A26" s="25" t="s">
        <v>52</v>
      </c>
      <c r="B26" s="24"/>
      <c r="C26" s="6">
        <v>7120448</v>
      </c>
      <c r="D26" s="6">
        <v>0</v>
      </c>
      <c r="E26" s="7">
        <v>7981288</v>
      </c>
      <c r="F26" s="8">
        <v>7981288</v>
      </c>
      <c r="G26" s="8">
        <v>576051</v>
      </c>
      <c r="H26" s="8">
        <v>576051</v>
      </c>
      <c r="I26" s="8">
        <v>594736</v>
      </c>
      <c r="J26" s="8">
        <v>1746838</v>
      </c>
      <c r="K26" s="8">
        <v>594736</v>
      </c>
      <c r="L26" s="8">
        <v>594736</v>
      </c>
      <c r="M26" s="8">
        <v>594736</v>
      </c>
      <c r="N26" s="8">
        <v>1784208</v>
      </c>
      <c r="O26" s="8">
        <v>594736</v>
      </c>
      <c r="P26" s="8">
        <v>594736</v>
      </c>
      <c r="Q26" s="8">
        <v>594736</v>
      </c>
      <c r="R26" s="8">
        <v>1784208</v>
      </c>
      <c r="S26" s="8">
        <v>625569</v>
      </c>
      <c r="T26" s="8">
        <v>625569</v>
      </c>
      <c r="U26" s="8">
        <v>916502</v>
      </c>
      <c r="V26" s="8">
        <v>2167640</v>
      </c>
      <c r="W26" s="8">
        <v>7482894</v>
      </c>
      <c r="X26" s="8">
        <v>15297465</v>
      </c>
      <c r="Y26" s="8">
        <v>-7814571</v>
      </c>
      <c r="Z26" s="2">
        <v>-51.08</v>
      </c>
      <c r="AA26" s="6">
        <v>7981288</v>
      </c>
    </row>
    <row r="27" spans="1:27" ht="13.5">
      <c r="A27" s="25" t="s">
        <v>53</v>
      </c>
      <c r="B27" s="24"/>
      <c r="C27" s="6">
        <v>240590</v>
      </c>
      <c r="D27" s="6">
        <v>0</v>
      </c>
      <c r="E27" s="7">
        <v>2000000</v>
      </c>
      <c r="F27" s="8">
        <v>2000000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3833337</v>
      </c>
      <c r="Y27" s="8">
        <v>-3833337</v>
      </c>
      <c r="Z27" s="2">
        <v>-100</v>
      </c>
      <c r="AA27" s="6">
        <v>2000000</v>
      </c>
    </row>
    <row r="28" spans="1:27" ht="13.5">
      <c r="A28" s="25" t="s">
        <v>54</v>
      </c>
      <c r="B28" s="24"/>
      <c r="C28" s="6">
        <v>94513205</v>
      </c>
      <c r="D28" s="6">
        <v>0</v>
      </c>
      <c r="E28" s="7">
        <v>110733857</v>
      </c>
      <c r="F28" s="8">
        <v>110733857</v>
      </c>
      <c r="G28" s="8">
        <v>0</v>
      </c>
      <c r="H28" s="8">
        <v>0</v>
      </c>
      <c r="I28" s="8">
        <v>18452388</v>
      </c>
      <c r="J28" s="8">
        <v>18452388</v>
      </c>
      <c r="K28" s="8">
        <v>18452388</v>
      </c>
      <c r="L28" s="8">
        <v>0</v>
      </c>
      <c r="M28" s="8">
        <v>0</v>
      </c>
      <c r="N28" s="8">
        <v>18452388</v>
      </c>
      <c r="O28" s="8">
        <v>27678580</v>
      </c>
      <c r="P28" s="8">
        <v>9226195</v>
      </c>
      <c r="Q28" s="8">
        <v>9226195</v>
      </c>
      <c r="R28" s="8">
        <v>46130970</v>
      </c>
      <c r="S28" s="8">
        <v>9227823</v>
      </c>
      <c r="T28" s="8">
        <v>9227823</v>
      </c>
      <c r="U28" s="8">
        <v>9227823</v>
      </c>
      <c r="V28" s="8">
        <v>27683469</v>
      </c>
      <c r="W28" s="8">
        <v>110719215</v>
      </c>
      <c r="X28" s="8">
        <v>212239888</v>
      </c>
      <c r="Y28" s="8">
        <v>-101520673</v>
      </c>
      <c r="Z28" s="2">
        <v>-47.83</v>
      </c>
      <c r="AA28" s="6">
        <v>110733857</v>
      </c>
    </row>
    <row r="29" spans="1:27" ht="13.5">
      <c r="A29" s="25" t="s">
        <v>55</v>
      </c>
      <c r="B29" s="24"/>
      <c r="C29" s="6">
        <v>19944458</v>
      </c>
      <c r="D29" s="6">
        <v>0</v>
      </c>
      <c r="E29" s="7">
        <v>16658043</v>
      </c>
      <c r="F29" s="8">
        <v>15284295</v>
      </c>
      <c r="G29" s="8">
        <v>227510</v>
      </c>
      <c r="H29" s="8">
        <v>211554</v>
      </c>
      <c r="I29" s="8">
        <v>288585</v>
      </c>
      <c r="J29" s="8">
        <v>727649</v>
      </c>
      <c r="K29" s="8">
        <v>197832</v>
      </c>
      <c r="L29" s="8">
        <v>127381</v>
      </c>
      <c r="M29" s="8">
        <v>3968706</v>
      </c>
      <c r="N29" s="8">
        <v>4293919</v>
      </c>
      <c r="O29" s="8">
        <v>3119497</v>
      </c>
      <c r="P29" s="8">
        <v>236505</v>
      </c>
      <c r="Q29" s="8">
        <v>363490</v>
      </c>
      <c r="R29" s="8">
        <v>3719492</v>
      </c>
      <c r="S29" s="8">
        <v>163008</v>
      </c>
      <c r="T29" s="8">
        <v>281454</v>
      </c>
      <c r="U29" s="8">
        <v>287505</v>
      </c>
      <c r="V29" s="8">
        <v>731967</v>
      </c>
      <c r="W29" s="8">
        <v>9473027</v>
      </c>
      <c r="X29" s="8">
        <v>31927913</v>
      </c>
      <c r="Y29" s="8">
        <v>-22454886</v>
      </c>
      <c r="Z29" s="2">
        <v>-70.33</v>
      </c>
      <c r="AA29" s="6">
        <v>15284295</v>
      </c>
    </row>
    <row r="30" spans="1:27" ht="13.5">
      <c r="A30" s="25" t="s">
        <v>56</v>
      </c>
      <c r="B30" s="24"/>
      <c r="C30" s="6">
        <v>136031708</v>
      </c>
      <c r="D30" s="6">
        <v>0</v>
      </c>
      <c r="E30" s="7">
        <v>150166696</v>
      </c>
      <c r="F30" s="8">
        <v>150166696</v>
      </c>
      <c r="G30" s="8">
        <v>15486646</v>
      </c>
      <c r="H30" s="8">
        <v>17905512</v>
      </c>
      <c r="I30" s="8">
        <v>16214884</v>
      </c>
      <c r="J30" s="8">
        <v>49607042</v>
      </c>
      <c r="K30" s="8">
        <v>9814929</v>
      </c>
      <c r="L30" s="8">
        <v>10751647</v>
      </c>
      <c r="M30" s="8">
        <v>10350270</v>
      </c>
      <c r="N30" s="8">
        <v>30916846</v>
      </c>
      <c r="O30" s="8">
        <v>11135351</v>
      </c>
      <c r="P30" s="8">
        <v>11994679</v>
      </c>
      <c r="Q30" s="8">
        <v>10875457</v>
      </c>
      <c r="R30" s="8">
        <v>34005487</v>
      </c>
      <c r="S30" s="8">
        <v>13969854</v>
      </c>
      <c r="T30" s="8">
        <v>9588353</v>
      </c>
      <c r="U30" s="8">
        <v>10705484</v>
      </c>
      <c r="V30" s="8">
        <v>34263691</v>
      </c>
      <c r="W30" s="8">
        <v>148793066</v>
      </c>
      <c r="X30" s="8">
        <v>287819497</v>
      </c>
      <c r="Y30" s="8">
        <v>-139026431</v>
      </c>
      <c r="Z30" s="2">
        <v>-48.3</v>
      </c>
      <c r="AA30" s="6">
        <v>150166696</v>
      </c>
    </row>
    <row r="31" spans="1:27" ht="13.5">
      <c r="A31" s="25" t="s">
        <v>57</v>
      </c>
      <c r="B31" s="24"/>
      <c r="C31" s="6">
        <v>10558605</v>
      </c>
      <c r="D31" s="6">
        <v>0</v>
      </c>
      <c r="E31" s="7">
        <v>0</v>
      </c>
      <c r="F31" s="8">
        <v>17344664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17344664</v>
      </c>
    </row>
    <row r="32" spans="1:27" ht="13.5">
      <c r="A32" s="25" t="s">
        <v>58</v>
      </c>
      <c r="B32" s="24"/>
      <c r="C32" s="6">
        <v>15953851</v>
      </c>
      <c r="D32" s="6">
        <v>0</v>
      </c>
      <c r="E32" s="7">
        <v>14773304</v>
      </c>
      <c r="F32" s="8">
        <v>14096578</v>
      </c>
      <c r="G32" s="8">
        <v>87818</v>
      </c>
      <c r="H32" s="8">
        <v>697369</v>
      </c>
      <c r="I32" s="8">
        <v>728209</v>
      </c>
      <c r="J32" s="8">
        <v>1513396</v>
      </c>
      <c r="K32" s="8">
        <v>903587</v>
      </c>
      <c r="L32" s="8">
        <v>392064</v>
      </c>
      <c r="M32" s="8">
        <v>530068</v>
      </c>
      <c r="N32" s="8">
        <v>1825719</v>
      </c>
      <c r="O32" s="8">
        <v>1213977</v>
      </c>
      <c r="P32" s="8">
        <v>695195</v>
      </c>
      <c r="Q32" s="8">
        <v>191317</v>
      </c>
      <c r="R32" s="8">
        <v>2100489</v>
      </c>
      <c r="S32" s="8">
        <v>667982</v>
      </c>
      <c r="T32" s="8">
        <v>820452</v>
      </c>
      <c r="U32" s="8">
        <v>421800</v>
      </c>
      <c r="V32" s="8">
        <v>1910234</v>
      </c>
      <c r="W32" s="8">
        <v>7349838</v>
      </c>
      <c r="X32" s="8">
        <v>28315503</v>
      </c>
      <c r="Y32" s="8">
        <v>-20965665</v>
      </c>
      <c r="Z32" s="2">
        <v>-74.04</v>
      </c>
      <c r="AA32" s="6">
        <v>14096578</v>
      </c>
    </row>
    <row r="33" spans="1:27" ht="13.5">
      <c r="A33" s="25" t="s">
        <v>59</v>
      </c>
      <c r="B33" s="24"/>
      <c r="C33" s="6">
        <v>27209537</v>
      </c>
      <c r="D33" s="6">
        <v>0</v>
      </c>
      <c r="E33" s="7">
        <v>25117000</v>
      </c>
      <c r="F33" s="8">
        <v>20087000</v>
      </c>
      <c r="G33" s="8">
        <v>874000</v>
      </c>
      <c r="H33" s="8">
        <v>1998652</v>
      </c>
      <c r="I33" s="8">
        <v>2228957</v>
      </c>
      <c r="J33" s="8">
        <v>5101609</v>
      </c>
      <c r="K33" s="8">
        <v>2268678</v>
      </c>
      <c r="L33" s="8">
        <v>1238076</v>
      </c>
      <c r="M33" s="8">
        <v>1198154</v>
      </c>
      <c r="N33" s="8">
        <v>4704908</v>
      </c>
      <c r="O33" s="8">
        <v>1271557</v>
      </c>
      <c r="P33" s="8">
        <v>3617695</v>
      </c>
      <c r="Q33" s="8">
        <v>1293146</v>
      </c>
      <c r="R33" s="8">
        <v>6182398</v>
      </c>
      <c r="S33" s="8">
        <v>1419868</v>
      </c>
      <c r="T33" s="8">
        <v>1930468</v>
      </c>
      <c r="U33" s="8">
        <v>7101787</v>
      </c>
      <c r="V33" s="8">
        <v>10452123</v>
      </c>
      <c r="W33" s="8">
        <v>26441038</v>
      </c>
      <c r="X33" s="8">
        <v>48140913</v>
      </c>
      <c r="Y33" s="8">
        <v>-21699875</v>
      </c>
      <c r="Z33" s="2">
        <v>-45.08</v>
      </c>
      <c r="AA33" s="6">
        <v>20087000</v>
      </c>
    </row>
    <row r="34" spans="1:27" ht="13.5">
      <c r="A34" s="25" t="s">
        <v>60</v>
      </c>
      <c r="B34" s="24"/>
      <c r="C34" s="6">
        <v>50824525</v>
      </c>
      <c r="D34" s="6">
        <v>0</v>
      </c>
      <c r="E34" s="7">
        <v>76977325</v>
      </c>
      <c r="F34" s="8">
        <v>55316813</v>
      </c>
      <c r="G34" s="8">
        <v>1783505</v>
      </c>
      <c r="H34" s="8">
        <v>5549238</v>
      </c>
      <c r="I34" s="8">
        <v>4304158</v>
      </c>
      <c r="J34" s="8">
        <v>11636901</v>
      </c>
      <c r="K34" s="8">
        <v>4629773</v>
      </c>
      <c r="L34" s="8">
        <v>4604286</v>
      </c>
      <c r="M34" s="8">
        <v>7201717</v>
      </c>
      <c r="N34" s="8">
        <v>16435776</v>
      </c>
      <c r="O34" s="8">
        <v>3991993</v>
      </c>
      <c r="P34" s="8">
        <v>4705892</v>
      </c>
      <c r="Q34" s="8">
        <v>5908715</v>
      </c>
      <c r="R34" s="8">
        <v>14606600</v>
      </c>
      <c r="S34" s="8">
        <v>2839760</v>
      </c>
      <c r="T34" s="8">
        <v>5927298</v>
      </c>
      <c r="U34" s="8">
        <v>7559772</v>
      </c>
      <c r="V34" s="8">
        <v>16326830</v>
      </c>
      <c r="W34" s="8">
        <v>59006107</v>
      </c>
      <c r="X34" s="8">
        <v>147539872</v>
      </c>
      <c r="Y34" s="8">
        <v>-88533765</v>
      </c>
      <c r="Z34" s="2">
        <v>-60.01</v>
      </c>
      <c r="AA34" s="6">
        <v>55316813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561836519</v>
      </c>
      <c r="D36" s="33">
        <f>SUM(D25:D35)</f>
        <v>0</v>
      </c>
      <c r="E36" s="34">
        <f t="shared" si="1"/>
        <v>616164232</v>
      </c>
      <c r="F36" s="35">
        <f t="shared" si="1"/>
        <v>599170828</v>
      </c>
      <c r="G36" s="35">
        <f t="shared" si="1"/>
        <v>35010441</v>
      </c>
      <c r="H36" s="35">
        <f t="shared" si="1"/>
        <v>42649297</v>
      </c>
      <c r="I36" s="35">
        <f t="shared" si="1"/>
        <v>58664669</v>
      </c>
      <c r="J36" s="35">
        <f t="shared" si="1"/>
        <v>136324407</v>
      </c>
      <c r="K36" s="35">
        <f t="shared" si="1"/>
        <v>52521733</v>
      </c>
      <c r="L36" s="35">
        <f t="shared" si="1"/>
        <v>42789197</v>
      </c>
      <c r="M36" s="35">
        <f t="shared" si="1"/>
        <v>38959249</v>
      </c>
      <c r="N36" s="35">
        <f t="shared" si="1"/>
        <v>134270179</v>
      </c>
      <c r="O36" s="35">
        <f t="shared" si="1"/>
        <v>64271908</v>
      </c>
      <c r="P36" s="35">
        <f t="shared" si="1"/>
        <v>46296080</v>
      </c>
      <c r="Q36" s="35">
        <f t="shared" si="1"/>
        <v>43446597</v>
      </c>
      <c r="R36" s="35">
        <f t="shared" si="1"/>
        <v>154014585</v>
      </c>
      <c r="S36" s="35">
        <f t="shared" si="1"/>
        <v>44393087</v>
      </c>
      <c r="T36" s="35">
        <f t="shared" si="1"/>
        <v>43572188</v>
      </c>
      <c r="U36" s="35">
        <f t="shared" si="1"/>
        <v>50810961</v>
      </c>
      <c r="V36" s="35">
        <f t="shared" si="1"/>
        <v>138776236</v>
      </c>
      <c r="W36" s="35">
        <f t="shared" si="1"/>
        <v>563385407</v>
      </c>
      <c r="X36" s="35">
        <f t="shared" si="1"/>
        <v>1180981430</v>
      </c>
      <c r="Y36" s="35">
        <f t="shared" si="1"/>
        <v>-617596023</v>
      </c>
      <c r="Z36" s="36">
        <f>+IF(X36&lt;&gt;0,+(Y36/X36)*100,0)</f>
        <v>-52.295151076168914</v>
      </c>
      <c r="AA36" s="33">
        <f>SUM(AA25:AA35)</f>
        <v>599170828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-79936800</v>
      </c>
      <c r="D38" s="46">
        <f>+D22-D36</f>
        <v>0</v>
      </c>
      <c r="E38" s="47">
        <f t="shared" si="2"/>
        <v>-118993561</v>
      </c>
      <c r="F38" s="48">
        <f t="shared" si="2"/>
        <v>-87621887</v>
      </c>
      <c r="G38" s="48">
        <f t="shared" si="2"/>
        <v>32613848</v>
      </c>
      <c r="H38" s="48">
        <f t="shared" si="2"/>
        <v>-7433822</v>
      </c>
      <c r="I38" s="48">
        <f t="shared" si="2"/>
        <v>-22975626</v>
      </c>
      <c r="J38" s="48">
        <f t="shared" si="2"/>
        <v>2204400</v>
      </c>
      <c r="K38" s="48">
        <f t="shared" si="2"/>
        <v>-4009003</v>
      </c>
      <c r="L38" s="48">
        <f t="shared" si="2"/>
        <v>-7531777</v>
      </c>
      <c r="M38" s="48">
        <f t="shared" si="2"/>
        <v>10704239</v>
      </c>
      <c r="N38" s="48">
        <f t="shared" si="2"/>
        <v>-836541</v>
      </c>
      <c r="O38" s="48">
        <f t="shared" si="2"/>
        <v>-18160430</v>
      </c>
      <c r="P38" s="48">
        <f t="shared" si="2"/>
        <v>-4518008</v>
      </c>
      <c r="Q38" s="48">
        <f t="shared" si="2"/>
        <v>3284687</v>
      </c>
      <c r="R38" s="48">
        <f t="shared" si="2"/>
        <v>-19393751</v>
      </c>
      <c r="S38" s="48">
        <f t="shared" si="2"/>
        <v>1584304</v>
      </c>
      <c r="T38" s="48">
        <f t="shared" si="2"/>
        <v>-10076800</v>
      </c>
      <c r="U38" s="48">
        <f t="shared" si="2"/>
        <v>-7693268</v>
      </c>
      <c r="V38" s="48">
        <f t="shared" si="2"/>
        <v>-16185764</v>
      </c>
      <c r="W38" s="48">
        <f t="shared" si="2"/>
        <v>-34211656</v>
      </c>
      <c r="X38" s="48">
        <f>IF(F22=F36,0,X22-X36)</f>
        <v>-228070969</v>
      </c>
      <c r="Y38" s="48">
        <f t="shared" si="2"/>
        <v>193859313</v>
      </c>
      <c r="Z38" s="49">
        <f>+IF(X38&lt;&gt;0,+(Y38/X38)*100,0)</f>
        <v>-84.999556870388</v>
      </c>
      <c r="AA38" s="46">
        <f>+AA22-AA36</f>
        <v>-87621887</v>
      </c>
    </row>
    <row r="39" spans="1:27" ht="13.5">
      <c r="A39" s="23" t="s">
        <v>64</v>
      </c>
      <c r="B39" s="29"/>
      <c r="C39" s="6">
        <v>52910396</v>
      </c>
      <c r="D39" s="6">
        <v>0</v>
      </c>
      <c r="E39" s="7">
        <v>22508246</v>
      </c>
      <c r="F39" s="8">
        <v>39476950</v>
      </c>
      <c r="G39" s="8">
        <v>0</v>
      </c>
      <c r="H39" s="8">
        <v>0</v>
      </c>
      <c r="I39" s="8">
        <v>1595966</v>
      </c>
      <c r="J39" s="8">
        <v>1595966</v>
      </c>
      <c r="K39" s="8">
        <v>5789877</v>
      </c>
      <c r="L39" s="8">
        <v>2410174</v>
      </c>
      <c r="M39" s="8">
        <v>2987253</v>
      </c>
      <c r="N39" s="8">
        <v>11187304</v>
      </c>
      <c r="O39" s="8">
        <v>558029</v>
      </c>
      <c r="P39" s="8">
        <v>5026016</v>
      </c>
      <c r="Q39" s="8">
        <v>5024502</v>
      </c>
      <c r="R39" s="8">
        <v>10608547</v>
      </c>
      <c r="S39" s="8">
        <v>3768919</v>
      </c>
      <c r="T39" s="8">
        <v>1553679</v>
      </c>
      <c r="U39" s="8">
        <v>3193514</v>
      </c>
      <c r="V39" s="8">
        <v>8516112</v>
      </c>
      <c r="W39" s="8">
        <v>31907929</v>
      </c>
      <c r="X39" s="8">
        <v>43140803</v>
      </c>
      <c r="Y39" s="8">
        <v>-11232874</v>
      </c>
      <c r="Z39" s="2">
        <v>-26.04</v>
      </c>
      <c r="AA39" s="6">
        <v>39476950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-27026404</v>
      </c>
      <c r="D42" s="55">
        <f>SUM(D38:D41)</f>
        <v>0</v>
      </c>
      <c r="E42" s="56">
        <f t="shared" si="3"/>
        <v>-96485315</v>
      </c>
      <c r="F42" s="57">
        <f t="shared" si="3"/>
        <v>-48144937</v>
      </c>
      <c r="G42" s="57">
        <f t="shared" si="3"/>
        <v>32613848</v>
      </c>
      <c r="H42" s="57">
        <f t="shared" si="3"/>
        <v>-7433822</v>
      </c>
      <c r="I42" s="57">
        <f t="shared" si="3"/>
        <v>-21379660</v>
      </c>
      <c r="J42" s="57">
        <f t="shared" si="3"/>
        <v>3800366</v>
      </c>
      <c r="K42" s="57">
        <f t="shared" si="3"/>
        <v>1780874</v>
      </c>
      <c r="L42" s="57">
        <f t="shared" si="3"/>
        <v>-5121603</v>
      </c>
      <c r="M42" s="57">
        <f t="shared" si="3"/>
        <v>13691492</v>
      </c>
      <c r="N42" s="57">
        <f t="shared" si="3"/>
        <v>10350763</v>
      </c>
      <c r="O42" s="57">
        <f t="shared" si="3"/>
        <v>-17602401</v>
      </c>
      <c r="P42" s="57">
        <f t="shared" si="3"/>
        <v>508008</v>
      </c>
      <c r="Q42" s="57">
        <f t="shared" si="3"/>
        <v>8309189</v>
      </c>
      <c r="R42" s="57">
        <f t="shared" si="3"/>
        <v>-8785204</v>
      </c>
      <c r="S42" s="57">
        <f t="shared" si="3"/>
        <v>5353223</v>
      </c>
      <c r="T42" s="57">
        <f t="shared" si="3"/>
        <v>-8523121</v>
      </c>
      <c r="U42" s="57">
        <f t="shared" si="3"/>
        <v>-4499754</v>
      </c>
      <c r="V42" s="57">
        <f t="shared" si="3"/>
        <v>-7669652</v>
      </c>
      <c r="W42" s="57">
        <f t="shared" si="3"/>
        <v>-2303727</v>
      </c>
      <c r="X42" s="57">
        <f t="shared" si="3"/>
        <v>-184930166</v>
      </c>
      <c r="Y42" s="57">
        <f t="shared" si="3"/>
        <v>182626439</v>
      </c>
      <c r="Z42" s="58">
        <f>+IF(X42&lt;&gt;0,+(Y42/X42)*100,0)</f>
        <v>-98.75427192338107</v>
      </c>
      <c r="AA42" s="55">
        <f>SUM(AA38:AA41)</f>
        <v>-48144937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-27026404</v>
      </c>
      <c r="D44" s="63">
        <f>+D42-D43</f>
        <v>0</v>
      </c>
      <c r="E44" s="64">
        <f t="shared" si="4"/>
        <v>-96485315</v>
      </c>
      <c r="F44" s="65">
        <f t="shared" si="4"/>
        <v>-48144937</v>
      </c>
      <c r="G44" s="65">
        <f t="shared" si="4"/>
        <v>32613848</v>
      </c>
      <c r="H44" s="65">
        <f t="shared" si="4"/>
        <v>-7433822</v>
      </c>
      <c r="I44" s="65">
        <f t="shared" si="4"/>
        <v>-21379660</v>
      </c>
      <c r="J44" s="65">
        <f t="shared" si="4"/>
        <v>3800366</v>
      </c>
      <c r="K44" s="65">
        <f t="shared" si="4"/>
        <v>1780874</v>
      </c>
      <c r="L44" s="65">
        <f t="shared" si="4"/>
        <v>-5121603</v>
      </c>
      <c r="M44" s="65">
        <f t="shared" si="4"/>
        <v>13691492</v>
      </c>
      <c r="N44" s="65">
        <f t="shared" si="4"/>
        <v>10350763</v>
      </c>
      <c r="O44" s="65">
        <f t="shared" si="4"/>
        <v>-17602401</v>
      </c>
      <c r="P44" s="65">
        <f t="shared" si="4"/>
        <v>508008</v>
      </c>
      <c r="Q44" s="65">
        <f t="shared" si="4"/>
        <v>8309189</v>
      </c>
      <c r="R44" s="65">
        <f t="shared" si="4"/>
        <v>-8785204</v>
      </c>
      <c r="S44" s="65">
        <f t="shared" si="4"/>
        <v>5353223</v>
      </c>
      <c r="T44" s="65">
        <f t="shared" si="4"/>
        <v>-8523121</v>
      </c>
      <c r="U44" s="65">
        <f t="shared" si="4"/>
        <v>-4499754</v>
      </c>
      <c r="V44" s="65">
        <f t="shared" si="4"/>
        <v>-7669652</v>
      </c>
      <c r="W44" s="65">
        <f t="shared" si="4"/>
        <v>-2303727</v>
      </c>
      <c r="X44" s="65">
        <f t="shared" si="4"/>
        <v>-184930166</v>
      </c>
      <c r="Y44" s="65">
        <f t="shared" si="4"/>
        <v>182626439</v>
      </c>
      <c r="Z44" s="66">
        <f>+IF(X44&lt;&gt;0,+(Y44/X44)*100,0)</f>
        <v>-98.75427192338107</v>
      </c>
      <c r="AA44" s="63">
        <f>+AA42-AA43</f>
        <v>-48144937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-27026404</v>
      </c>
      <c r="D46" s="55">
        <f>SUM(D44:D45)</f>
        <v>0</v>
      </c>
      <c r="E46" s="56">
        <f t="shared" si="5"/>
        <v>-96485315</v>
      </c>
      <c r="F46" s="57">
        <f t="shared" si="5"/>
        <v>-48144937</v>
      </c>
      <c r="G46" s="57">
        <f t="shared" si="5"/>
        <v>32613848</v>
      </c>
      <c r="H46" s="57">
        <f t="shared" si="5"/>
        <v>-7433822</v>
      </c>
      <c r="I46" s="57">
        <f t="shared" si="5"/>
        <v>-21379660</v>
      </c>
      <c r="J46" s="57">
        <f t="shared" si="5"/>
        <v>3800366</v>
      </c>
      <c r="K46" s="57">
        <f t="shared" si="5"/>
        <v>1780874</v>
      </c>
      <c r="L46" s="57">
        <f t="shared" si="5"/>
        <v>-5121603</v>
      </c>
      <c r="M46" s="57">
        <f t="shared" si="5"/>
        <v>13691492</v>
      </c>
      <c r="N46" s="57">
        <f t="shared" si="5"/>
        <v>10350763</v>
      </c>
      <c r="O46" s="57">
        <f t="shared" si="5"/>
        <v>-17602401</v>
      </c>
      <c r="P46" s="57">
        <f t="shared" si="5"/>
        <v>508008</v>
      </c>
      <c r="Q46" s="57">
        <f t="shared" si="5"/>
        <v>8309189</v>
      </c>
      <c r="R46" s="57">
        <f t="shared" si="5"/>
        <v>-8785204</v>
      </c>
      <c r="S46" s="57">
        <f t="shared" si="5"/>
        <v>5353223</v>
      </c>
      <c r="T46" s="57">
        <f t="shared" si="5"/>
        <v>-8523121</v>
      </c>
      <c r="U46" s="57">
        <f t="shared" si="5"/>
        <v>-4499754</v>
      </c>
      <c r="V46" s="57">
        <f t="shared" si="5"/>
        <v>-7669652</v>
      </c>
      <c r="W46" s="57">
        <f t="shared" si="5"/>
        <v>-2303727</v>
      </c>
      <c r="X46" s="57">
        <f t="shared" si="5"/>
        <v>-184930166</v>
      </c>
      <c r="Y46" s="57">
        <f t="shared" si="5"/>
        <v>182626439</v>
      </c>
      <c r="Z46" s="58">
        <f>+IF(X46&lt;&gt;0,+(Y46/X46)*100,0)</f>
        <v>-98.75427192338107</v>
      </c>
      <c r="AA46" s="55">
        <f>SUM(AA44:AA45)</f>
        <v>-48144937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-27026404</v>
      </c>
      <c r="D48" s="71">
        <f>SUM(D46:D47)</f>
        <v>0</v>
      </c>
      <c r="E48" s="72">
        <f t="shared" si="6"/>
        <v>-96485315</v>
      </c>
      <c r="F48" s="73">
        <f t="shared" si="6"/>
        <v>-48144937</v>
      </c>
      <c r="G48" s="73">
        <f t="shared" si="6"/>
        <v>32613848</v>
      </c>
      <c r="H48" s="74">
        <f t="shared" si="6"/>
        <v>-7433822</v>
      </c>
      <c r="I48" s="74">
        <f t="shared" si="6"/>
        <v>-21379660</v>
      </c>
      <c r="J48" s="74">
        <f t="shared" si="6"/>
        <v>3800366</v>
      </c>
      <c r="K48" s="74">
        <f t="shared" si="6"/>
        <v>1780874</v>
      </c>
      <c r="L48" s="74">
        <f t="shared" si="6"/>
        <v>-5121603</v>
      </c>
      <c r="M48" s="73">
        <f t="shared" si="6"/>
        <v>13691492</v>
      </c>
      <c r="N48" s="73">
        <f t="shared" si="6"/>
        <v>10350763</v>
      </c>
      <c r="O48" s="74">
        <f t="shared" si="6"/>
        <v>-17602401</v>
      </c>
      <c r="P48" s="74">
        <f t="shared" si="6"/>
        <v>508008</v>
      </c>
      <c r="Q48" s="74">
        <f t="shared" si="6"/>
        <v>8309189</v>
      </c>
      <c r="R48" s="74">
        <f t="shared" si="6"/>
        <v>-8785204</v>
      </c>
      <c r="S48" s="74">
        <f t="shared" si="6"/>
        <v>5353223</v>
      </c>
      <c r="T48" s="73">
        <f t="shared" si="6"/>
        <v>-8523121</v>
      </c>
      <c r="U48" s="73">
        <f t="shared" si="6"/>
        <v>-4499754</v>
      </c>
      <c r="V48" s="74">
        <f t="shared" si="6"/>
        <v>-7669652</v>
      </c>
      <c r="W48" s="74">
        <f t="shared" si="6"/>
        <v>-2303727</v>
      </c>
      <c r="X48" s="74">
        <f t="shared" si="6"/>
        <v>-184930166</v>
      </c>
      <c r="Y48" s="74">
        <f t="shared" si="6"/>
        <v>182626439</v>
      </c>
      <c r="Z48" s="75">
        <f>+IF(X48&lt;&gt;0,+(Y48/X48)*100,0)</f>
        <v>-98.75427192338107</v>
      </c>
      <c r="AA48" s="76">
        <f>SUM(AA46:AA47)</f>
        <v>-48144937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5002917</v>
      </c>
      <c r="D5" s="6">
        <v>0</v>
      </c>
      <c r="E5" s="7">
        <v>4500000</v>
      </c>
      <c r="F5" s="8">
        <v>4500000</v>
      </c>
      <c r="G5" s="8">
        <v>354365</v>
      </c>
      <c r="H5" s="8">
        <v>458416</v>
      </c>
      <c r="I5" s="8">
        <v>400582</v>
      </c>
      <c r="J5" s="8">
        <v>1213363</v>
      </c>
      <c r="K5" s="8">
        <v>580805</v>
      </c>
      <c r="L5" s="8">
        <v>489590</v>
      </c>
      <c r="M5" s="8">
        <v>8508478</v>
      </c>
      <c r="N5" s="8">
        <v>9578873</v>
      </c>
      <c r="O5" s="8">
        <v>669558</v>
      </c>
      <c r="P5" s="8">
        <v>543363</v>
      </c>
      <c r="Q5" s="8">
        <v>-522670</v>
      </c>
      <c r="R5" s="8">
        <v>690251</v>
      </c>
      <c r="S5" s="8">
        <v>504026</v>
      </c>
      <c r="T5" s="8">
        <v>636938</v>
      </c>
      <c r="U5" s="8">
        <v>674741</v>
      </c>
      <c r="V5" s="8">
        <v>1815705</v>
      </c>
      <c r="W5" s="8">
        <v>13298192</v>
      </c>
      <c r="X5" s="8">
        <v>4500000</v>
      </c>
      <c r="Y5" s="8">
        <v>8798192</v>
      </c>
      <c r="Z5" s="2">
        <v>195.52</v>
      </c>
      <c r="AA5" s="6">
        <v>4500000</v>
      </c>
    </row>
    <row r="6" spans="1:27" ht="13.5">
      <c r="A6" s="23" t="s">
        <v>33</v>
      </c>
      <c r="B6" s="24"/>
      <c r="C6" s="6">
        <v>3320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17779476</v>
      </c>
      <c r="D7" s="6">
        <v>0</v>
      </c>
      <c r="E7" s="7">
        <v>20000000</v>
      </c>
      <c r="F7" s="8">
        <v>27020000</v>
      </c>
      <c r="G7" s="8">
        <v>2216927</v>
      </c>
      <c r="H7" s="8">
        <v>1670952</v>
      </c>
      <c r="I7" s="8">
        <v>1593801</v>
      </c>
      <c r="J7" s="8">
        <v>5481680</v>
      </c>
      <c r="K7" s="8">
        <v>2198397</v>
      </c>
      <c r="L7" s="8">
        <v>829333</v>
      </c>
      <c r="M7" s="8">
        <v>1867703</v>
      </c>
      <c r="N7" s="8">
        <v>4895433</v>
      </c>
      <c r="O7" s="8">
        <v>135300</v>
      </c>
      <c r="P7" s="8">
        <v>5595071</v>
      </c>
      <c r="Q7" s="8">
        <v>5374186</v>
      </c>
      <c r="R7" s="8">
        <v>11104557</v>
      </c>
      <c r="S7" s="8">
        <v>1510532</v>
      </c>
      <c r="T7" s="8">
        <v>1333085</v>
      </c>
      <c r="U7" s="8">
        <v>1780071</v>
      </c>
      <c r="V7" s="8">
        <v>4623688</v>
      </c>
      <c r="W7" s="8">
        <v>26105358</v>
      </c>
      <c r="X7" s="8">
        <v>20000000</v>
      </c>
      <c r="Y7" s="8">
        <v>6105358</v>
      </c>
      <c r="Z7" s="2">
        <v>30.53</v>
      </c>
      <c r="AA7" s="6">
        <v>27020000</v>
      </c>
    </row>
    <row r="8" spans="1:27" ht="13.5">
      <c r="A8" s="25" t="s">
        <v>35</v>
      </c>
      <c r="B8" s="24"/>
      <c r="C8" s="6">
        <v>11056812</v>
      </c>
      <c r="D8" s="6">
        <v>0</v>
      </c>
      <c r="E8" s="7">
        <v>10000000</v>
      </c>
      <c r="F8" s="8">
        <v>12000000</v>
      </c>
      <c r="G8" s="8">
        <v>1033347</v>
      </c>
      <c r="H8" s="8">
        <v>935198</v>
      </c>
      <c r="I8" s="8">
        <v>953986</v>
      </c>
      <c r="J8" s="8">
        <v>2922531</v>
      </c>
      <c r="K8" s="8">
        <v>1024442</v>
      </c>
      <c r="L8" s="8">
        <v>1163328</v>
      </c>
      <c r="M8" s="8">
        <v>937370</v>
      </c>
      <c r="N8" s="8">
        <v>3125140</v>
      </c>
      <c r="O8" s="8">
        <v>1257318</v>
      </c>
      <c r="P8" s="8">
        <v>987287</v>
      </c>
      <c r="Q8" s="8">
        <v>-987714</v>
      </c>
      <c r="R8" s="8">
        <v>1256891</v>
      </c>
      <c r="S8" s="8">
        <v>1027504</v>
      </c>
      <c r="T8" s="8">
        <v>856741</v>
      </c>
      <c r="U8" s="8">
        <v>367604</v>
      </c>
      <c r="V8" s="8">
        <v>2251849</v>
      </c>
      <c r="W8" s="8">
        <v>9556411</v>
      </c>
      <c r="X8" s="8">
        <v>10000000</v>
      </c>
      <c r="Y8" s="8">
        <v>-443589</v>
      </c>
      <c r="Z8" s="2">
        <v>-4.44</v>
      </c>
      <c r="AA8" s="6">
        <v>12000000</v>
      </c>
    </row>
    <row r="9" spans="1:27" ht="13.5">
      <c r="A9" s="25" t="s">
        <v>36</v>
      </c>
      <c r="B9" s="24"/>
      <c r="C9" s="6">
        <v>2349752</v>
      </c>
      <c r="D9" s="6">
        <v>0</v>
      </c>
      <c r="E9" s="7">
        <v>2200000</v>
      </c>
      <c r="F9" s="8">
        <v>2200000</v>
      </c>
      <c r="G9" s="8">
        <v>164939</v>
      </c>
      <c r="H9" s="8">
        <v>227773</v>
      </c>
      <c r="I9" s="8">
        <v>193586</v>
      </c>
      <c r="J9" s="8">
        <v>586298</v>
      </c>
      <c r="K9" s="8">
        <v>222152</v>
      </c>
      <c r="L9" s="8">
        <v>178742</v>
      </c>
      <c r="M9" s="8">
        <v>148995</v>
      </c>
      <c r="N9" s="8">
        <v>549889</v>
      </c>
      <c r="O9" s="8">
        <v>184688</v>
      </c>
      <c r="P9" s="8">
        <v>174107</v>
      </c>
      <c r="Q9" s="8">
        <v>-137627</v>
      </c>
      <c r="R9" s="8">
        <v>221168</v>
      </c>
      <c r="S9" s="8">
        <v>206656</v>
      </c>
      <c r="T9" s="8">
        <v>186861</v>
      </c>
      <c r="U9" s="8">
        <v>188043</v>
      </c>
      <c r="V9" s="8">
        <v>581560</v>
      </c>
      <c r="W9" s="8">
        <v>1938915</v>
      </c>
      <c r="X9" s="8">
        <v>2200000</v>
      </c>
      <c r="Y9" s="8">
        <v>-261085</v>
      </c>
      <c r="Z9" s="2">
        <v>-11.87</v>
      </c>
      <c r="AA9" s="6">
        <v>2200000</v>
      </c>
    </row>
    <row r="10" spans="1:27" ht="13.5">
      <c r="A10" s="25" t="s">
        <v>37</v>
      </c>
      <c r="B10" s="24"/>
      <c r="C10" s="6">
        <v>5996607</v>
      </c>
      <c r="D10" s="6">
        <v>0</v>
      </c>
      <c r="E10" s="7">
        <v>6000000</v>
      </c>
      <c r="F10" s="26">
        <v>6000000</v>
      </c>
      <c r="G10" s="26">
        <v>534367</v>
      </c>
      <c r="H10" s="26">
        <v>530860</v>
      </c>
      <c r="I10" s="26">
        <v>546126</v>
      </c>
      <c r="J10" s="26">
        <v>1611353</v>
      </c>
      <c r="K10" s="26">
        <v>533364</v>
      </c>
      <c r="L10" s="26">
        <v>533192</v>
      </c>
      <c r="M10" s="26">
        <v>506467</v>
      </c>
      <c r="N10" s="26">
        <v>1573023</v>
      </c>
      <c r="O10" s="26">
        <v>546193</v>
      </c>
      <c r="P10" s="26">
        <v>492147</v>
      </c>
      <c r="Q10" s="26">
        <v>-500077</v>
      </c>
      <c r="R10" s="26">
        <v>538263</v>
      </c>
      <c r="S10" s="26">
        <v>524480</v>
      </c>
      <c r="T10" s="26">
        <v>513684</v>
      </c>
      <c r="U10" s="26">
        <v>490207</v>
      </c>
      <c r="V10" s="26">
        <v>1528371</v>
      </c>
      <c r="W10" s="26">
        <v>5251010</v>
      </c>
      <c r="X10" s="26">
        <v>6000000</v>
      </c>
      <c r="Y10" s="26">
        <v>-748990</v>
      </c>
      <c r="Z10" s="27">
        <v>-12.48</v>
      </c>
      <c r="AA10" s="28">
        <v>6000000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299637</v>
      </c>
      <c r="D12" s="6">
        <v>0</v>
      </c>
      <c r="E12" s="7">
        <v>240000</v>
      </c>
      <c r="F12" s="8">
        <v>240000</v>
      </c>
      <c r="G12" s="8">
        <v>6608</v>
      </c>
      <c r="H12" s="8">
        <v>7479</v>
      </c>
      <c r="I12" s="8">
        <v>24384</v>
      </c>
      <c r="J12" s="8">
        <v>38471</v>
      </c>
      <c r="K12" s="8">
        <v>4998</v>
      </c>
      <c r="L12" s="8">
        <v>20446</v>
      </c>
      <c r="M12" s="8">
        <v>7923</v>
      </c>
      <c r="N12" s="8">
        <v>33367</v>
      </c>
      <c r="O12" s="8">
        <v>5232</v>
      </c>
      <c r="P12" s="8">
        <v>6608</v>
      </c>
      <c r="Q12" s="8">
        <v>-22014</v>
      </c>
      <c r="R12" s="8">
        <v>-10174</v>
      </c>
      <c r="S12" s="8">
        <v>6717</v>
      </c>
      <c r="T12" s="8">
        <v>21801</v>
      </c>
      <c r="U12" s="8">
        <v>21248</v>
      </c>
      <c r="V12" s="8">
        <v>49766</v>
      </c>
      <c r="W12" s="8">
        <v>111430</v>
      </c>
      <c r="X12" s="8">
        <v>240000</v>
      </c>
      <c r="Y12" s="8">
        <v>-128570</v>
      </c>
      <c r="Z12" s="2">
        <v>-53.57</v>
      </c>
      <c r="AA12" s="6">
        <v>240000</v>
      </c>
    </row>
    <row r="13" spans="1:27" ht="13.5">
      <c r="A13" s="23" t="s">
        <v>40</v>
      </c>
      <c r="B13" s="29"/>
      <c r="C13" s="6">
        <v>273441</v>
      </c>
      <c r="D13" s="6">
        <v>0</v>
      </c>
      <c r="E13" s="7">
        <v>220000</v>
      </c>
      <c r="F13" s="8">
        <v>220000</v>
      </c>
      <c r="G13" s="8">
        <v>1602</v>
      </c>
      <c r="H13" s="8">
        <v>-1125</v>
      </c>
      <c r="I13" s="8">
        <v>0</v>
      </c>
      <c r="J13" s="8">
        <v>477</v>
      </c>
      <c r="K13" s="8">
        <v>8369</v>
      </c>
      <c r="L13" s="8">
        <v>0</v>
      </c>
      <c r="M13" s="8">
        <v>2350</v>
      </c>
      <c r="N13" s="8">
        <v>10719</v>
      </c>
      <c r="O13" s="8">
        <v>0</v>
      </c>
      <c r="P13" s="8">
        <v>0</v>
      </c>
      <c r="Q13" s="8">
        <v>0</v>
      </c>
      <c r="R13" s="8">
        <v>0</v>
      </c>
      <c r="S13" s="8">
        <v>2182</v>
      </c>
      <c r="T13" s="8">
        <v>0</v>
      </c>
      <c r="U13" s="8">
        <v>7485</v>
      </c>
      <c r="V13" s="8">
        <v>9667</v>
      </c>
      <c r="W13" s="8">
        <v>20863</v>
      </c>
      <c r="X13" s="8">
        <v>220000</v>
      </c>
      <c r="Y13" s="8">
        <v>-199137</v>
      </c>
      <c r="Z13" s="2">
        <v>-90.52</v>
      </c>
      <c r="AA13" s="6">
        <v>220000</v>
      </c>
    </row>
    <row r="14" spans="1:27" ht="13.5">
      <c r="A14" s="23" t="s">
        <v>41</v>
      </c>
      <c r="B14" s="29"/>
      <c r="C14" s="6">
        <v>14912766</v>
      </c>
      <c r="D14" s="6">
        <v>0</v>
      </c>
      <c r="E14" s="7">
        <v>11962000</v>
      </c>
      <c r="F14" s="8">
        <v>11962000</v>
      </c>
      <c r="G14" s="8">
        <v>1388262</v>
      </c>
      <c r="H14" s="8">
        <v>1374215</v>
      </c>
      <c r="I14" s="8">
        <v>1393388</v>
      </c>
      <c r="J14" s="8">
        <v>4155865</v>
      </c>
      <c r="K14" s="8">
        <v>1466420</v>
      </c>
      <c r="L14" s="8">
        <v>1511069</v>
      </c>
      <c r="M14" s="8">
        <v>1463566</v>
      </c>
      <c r="N14" s="8">
        <v>4441055</v>
      </c>
      <c r="O14" s="8">
        <v>1478564</v>
      </c>
      <c r="P14" s="8">
        <v>1472993</v>
      </c>
      <c r="Q14" s="8">
        <v>-1536320</v>
      </c>
      <c r="R14" s="8">
        <v>1415237</v>
      </c>
      <c r="S14" s="8">
        <v>1520563</v>
      </c>
      <c r="T14" s="8">
        <v>1535150</v>
      </c>
      <c r="U14" s="8">
        <v>1542786</v>
      </c>
      <c r="V14" s="8">
        <v>4598499</v>
      </c>
      <c r="W14" s="8">
        <v>14610656</v>
      </c>
      <c r="X14" s="8">
        <v>11962000</v>
      </c>
      <c r="Y14" s="8">
        <v>2648656</v>
      </c>
      <c r="Z14" s="2">
        <v>22.14</v>
      </c>
      <c r="AA14" s="6">
        <v>11962000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8210</v>
      </c>
      <c r="D16" s="6">
        <v>0</v>
      </c>
      <c r="E16" s="7">
        <v>16500</v>
      </c>
      <c r="F16" s="8">
        <v>16500</v>
      </c>
      <c r="G16" s="8">
        <v>1960</v>
      </c>
      <c r="H16" s="8">
        <v>-1960</v>
      </c>
      <c r="I16" s="8">
        <v>200</v>
      </c>
      <c r="J16" s="8">
        <v>200</v>
      </c>
      <c r="K16" s="8">
        <v>0</v>
      </c>
      <c r="L16" s="8">
        <v>0</v>
      </c>
      <c r="M16" s="8">
        <v>1530</v>
      </c>
      <c r="N16" s="8">
        <v>1530</v>
      </c>
      <c r="O16" s="8">
        <v>270</v>
      </c>
      <c r="P16" s="8">
        <v>200</v>
      </c>
      <c r="Q16" s="8">
        <v>-2850</v>
      </c>
      <c r="R16" s="8">
        <v>-2380</v>
      </c>
      <c r="S16" s="8">
        <v>0</v>
      </c>
      <c r="T16" s="8">
        <v>15640</v>
      </c>
      <c r="U16" s="8">
        <v>1243</v>
      </c>
      <c r="V16" s="8">
        <v>16883</v>
      </c>
      <c r="W16" s="8">
        <v>16233</v>
      </c>
      <c r="X16" s="8">
        <v>16500</v>
      </c>
      <c r="Y16" s="8">
        <v>-267</v>
      </c>
      <c r="Z16" s="2">
        <v>-1.62</v>
      </c>
      <c r="AA16" s="6">
        <v>16500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60000</v>
      </c>
      <c r="F18" s="8">
        <v>60000</v>
      </c>
      <c r="G18" s="8">
        <v>5821</v>
      </c>
      <c r="H18" s="8">
        <v>5978</v>
      </c>
      <c r="I18" s="8">
        <v>6119</v>
      </c>
      <c r="J18" s="8">
        <v>17918</v>
      </c>
      <c r="K18" s="8">
        <v>5973</v>
      </c>
      <c r="L18" s="8">
        <v>5969</v>
      </c>
      <c r="M18" s="8">
        <v>5845</v>
      </c>
      <c r="N18" s="8">
        <v>17787</v>
      </c>
      <c r="O18" s="8">
        <v>6123</v>
      </c>
      <c r="P18" s="8">
        <v>6479</v>
      </c>
      <c r="Q18" s="8">
        <v>-6514</v>
      </c>
      <c r="R18" s="8">
        <v>6088</v>
      </c>
      <c r="S18" s="8">
        <v>6445</v>
      </c>
      <c r="T18" s="8">
        <v>6802</v>
      </c>
      <c r="U18" s="8">
        <v>6709</v>
      </c>
      <c r="V18" s="8">
        <v>19956</v>
      </c>
      <c r="W18" s="8">
        <v>61749</v>
      </c>
      <c r="X18" s="8">
        <v>60000</v>
      </c>
      <c r="Y18" s="8">
        <v>1749</v>
      </c>
      <c r="Z18" s="2">
        <v>2.92</v>
      </c>
      <c r="AA18" s="6">
        <v>60000</v>
      </c>
    </row>
    <row r="19" spans="1:27" ht="13.5">
      <c r="A19" s="23" t="s">
        <v>46</v>
      </c>
      <c r="B19" s="29"/>
      <c r="C19" s="6">
        <v>67477589</v>
      </c>
      <c r="D19" s="6">
        <v>0</v>
      </c>
      <c r="E19" s="7">
        <v>55180000</v>
      </c>
      <c r="F19" s="8">
        <v>52384000</v>
      </c>
      <c r="G19" s="8">
        <v>20452000</v>
      </c>
      <c r="H19" s="8">
        <v>0</v>
      </c>
      <c r="I19" s="8">
        <v>0</v>
      </c>
      <c r="J19" s="8">
        <v>20452000</v>
      </c>
      <c r="K19" s="8">
        <v>0</v>
      </c>
      <c r="L19" s="8">
        <v>15969000</v>
      </c>
      <c r="M19" s="8">
        <v>0</v>
      </c>
      <c r="N19" s="8">
        <v>15969000</v>
      </c>
      <c r="O19" s="8">
        <v>0</v>
      </c>
      <c r="P19" s="8">
        <v>-34154</v>
      </c>
      <c r="Q19" s="8">
        <v>0</v>
      </c>
      <c r="R19" s="8">
        <v>-34154</v>
      </c>
      <c r="S19" s="8">
        <v>0</v>
      </c>
      <c r="T19" s="8">
        <v>13995000</v>
      </c>
      <c r="U19" s="8">
        <v>3514946</v>
      </c>
      <c r="V19" s="8">
        <v>17509946</v>
      </c>
      <c r="W19" s="8">
        <v>53896792</v>
      </c>
      <c r="X19" s="8">
        <v>55180000</v>
      </c>
      <c r="Y19" s="8">
        <v>-1283208</v>
      </c>
      <c r="Z19" s="2">
        <v>-2.33</v>
      </c>
      <c r="AA19" s="6">
        <v>52384000</v>
      </c>
    </row>
    <row r="20" spans="1:27" ht="13.5">
      <c r="A20" s="23" t="s">
        <v>47</v>
      </c>
      <c r="B20" s="29"/>
      <c r="C20" s="6">
        <v>267033</v>
      </c>
      <c r="D20" s="6">
        <v>0</v>
      </c>
      <c r="E20" s="7">
        <v>141050</v>
      </c>
      <c r="F20" s="26">
        <v>141050</v>
      </c>
      <c r="G20" s="26">
        <v>13947</v>
      </c>
      <c r="H20" s="26">
        <v>43276</v>
      </c>
      <c r="I20" s="26">
        <v>1954</v>
      </c>
      <c r="J20" s="26">
        <v>59177</v>
      </c>
      <c r="K20" s="26">
        <v>18877</v>
      </c>
      <c r="L20" s="26">
        <v>-13660</v>
      </c>
      <c r="M20" s="26">
        <v>12913</v>
      </c>
      <c r="N20" s="26">
        <v>18130</v>
      </c>
      <c r="O20" s="26">
        <v>7939</v>
      </c>
      <c r="P20" s="26">
        <v>-39473</v>
      </c>
      <c r="Q20" s="26">
        <v>-20403</v>
      </c>
      <c r="R20" s="26">
        <v>-51937</v>
      </c>
      <c r="S20" s="26">
        <v>2726</v>
      </c>
      <c r="T20" s="26">
        <v>25756</v>
      </c>
      <c r="U20" s="26">
        <v>27322</v>
      </c>
      <c r="V20" s="26">
        <v>55804</v>
      </c>
      <c r="W20" s="26">
        <v>81174</v>
      </c>
      <c r="X20" s="26">
        <v>141050</v>
      </c>
      <c r="Y20" s="26">
        <v>-59876</v>
      </c>
      <c r="Z20" s="27">
        <v>-42.45</v>
      </c>
      <c r="AA20" s="28">
        <v>141050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611</v>
      </c>
      <c r="M21" s="8">
        <v>0</v>
      </c>
      <c r="N21" s="8">
        <v>611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611</v>
      </c>
      <c r="X21" s="8"/>
      <c r="Y21" s="8">
        <v>611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125427560</v>
      </c>
      <c r="D22" s="33">
        <f>SUM(D5:D21)</f>
        <v>0</v>
      </c>
      <c r="E22" s="34">
        <f t="shared" si="0"/>
        <v>110519550</v>
      </c>
      <c r="F22" s="35">
        <f t="shared" si="0"/>
        <v>116743550</v>
      </c>
      <c r="G22" s="35">
        <f t="shared" si="0"/>
        <v>26174145</v>
      </c>
      <c r="H22" s="35">
        <f t="shared" si="0"/>
        <v>5251062</v>
      </c>
      <c r="I22" s="35">
        <f t="shared" si="0"/>
        <v>5114126</v>
      </c>
      <c r="J22" s="35">
        <f t="shared" si="0"/>
        <v>36539333</v>
      </c>
      <c r="K22" s="35">
        <f t="shared" si="0"/>
        <v>6063797</v>
      </c>
      <c r="L22" s="35">
        <f t="shared" si="0"/>
        <v>20687620</v>
      </c>
      <c r="M22" s="35">
        <f t="shared" si="0"/>
        <v>13463140</v>
      </c>
      <c r="N22" s="35">
        <f t="shared" si="0"/>
        <v>40214557</v>
      </c>
      <c r="O22" s="35">
        <f t="shared" si="0"/>
        <v>4291185</v>
      </c>
      <c r="P22" s="35">
        <f t="shared" si="0"/>
        <v>9204628</v>
      </c>
      <c r="Q22" s="35">
        <f t="shared" si="0"/>
        <v>1637997</v>
      </c>
      <c r="R22" s="35">
        <f t="shared" si="0"/>
        <v>15133810</v>
      </c>
      <c r="S22" s="35">
        <f t="shared" si="0"/>
        <v>5311831</v>
      </c>
      <c r="T22" s="35">
        <f t="shared" si="0"/>
        <v>19127458</v>
      </c>
      <c r="U22" s="35">
        <f t="shared" si="0"/>
        <v>8622405</v>
      </c>
      <c r="V22" s="35">
        <f t="shared" si="0"/>
        <v>33061694</v>
      </c>
      <c r="W22" s="35">
        <f t="shared" si="0"/>
        <v>124949394</v>
      </c>
      <c r="X22" s="35">
        <f t="shared" si="0"/>
        <v>110519550</v>
      </c>
      <c r="Y22" s="35">
        <f t="shared" si="0"/>
        <v>14429844</v>
      </c>
      <c r="Z22" s="36">
        <f>+IF(X22&lt;&gt;0,+(Y22/X22)*100,0)</f>
        <v>13.056372379366366</v>
      </c>
      <c r="AA22" s="33">
        <f>SUM(AA5:AA21)</f>
        <v>116743550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35685133</v>
      </c>
      <c r="D25" s="6">
        <v>0</v>
      </c>
      <c r="E25" s="7">
        <v>43093004</v>
      </c>
      <c r="F25" s="8">
        <v>44151703</v>
      </c>
      <c r="G25" s="8">
        <v>3585986</v>
      </c>
      <c r="H25" s="8">
        <v>3370405</v>
      </c>
      <c r="I25" s="8">
        <v>3661855</v>
      </c>
      <c r="J25" s="8">
        <v>10618246</v>
      </c>
      <c r="K25" s="8">
        <v>3496902</v>
      </c>
      <c r="L25" s="8">
        <v>3455222</v>
      </c>
      <c r="M25" s="8">
        <v>3522022</v>
      </c>
      <c r="N25" s="8">
        <v>10474146</v>
      </c>
      <c r="O25" s="8">
        <v>3553728</v>
      </c>
      <c r="P25" s="8">
        <v>3562659</v>
      </c>
      <c r="Q25" s="8">
        <v>3652865</v>
      </c>
      <c r="R25" s="8">
        <v>10769252</v>
      </c>
      <c r="S25" s="8">
        <v>3606014</v>
      </c>
      <c r="T25" s="8">
        <v>3687858</v>
      </c>
      <c r="U25" s="8">
        <v>3560470</v>
      </c>
      <c r="V25" s="8">
        <v>10854342</v>
      </c>
      <c r="W25" s="8">
        <v>42715986</v>
      </c>
      <c r="X25" s="8">
        <v>43093309</v>
      </c>
      <c r="Y25" s="8">
        <v>-377323</v>
      </c>
      <c r="Z25" s="2">
        <v>-0.88</v>
      </c>
      <c r="AA25" s="6">
        <v>44151703</v>
      </c>
    </row>
    <row r="26" spans="1:27" ht="13.5">
      <c r="A26" s="25" t="s">
        <v>52</v>
      </c>
      <c r="B26" s="24"/>
      <c r="C26" s="6">
        <v>2808265</v>
      </c>
      <c r="D26" s="6">
        <v>0</v>
      </c>
      <c r="E26" s="7">
        <v>3313160</v>
      </c>
      <c r="F26" s="8">
        <v>3123910</v>
      </c>
      <c r="G26" s="8">
        <v>239884</v>
      </c>
      <c r="H26" s="8">
        <v>239884</v>
      </c>
      <c r="I26" s="8">
        <v>239884</v>
      </c>
      <c r="J26" s="8">
        <v>719652</v>
      </c>
      <c r="K26" s="8">
        <v>239884</v>
      </c>
      <c r="L26" s="8">
        <v>239884</v>
      </c>
      <c r="M26" s="8">
        <v>239884</v>
      </c>
      <c r="N26" s="8">
        <v>719652</v>
      </c>
      <c r="O26" s="8">
        <v>239884</v>
      </c>
      <c r="P26" s="8">
        <v>239884</v>
      </c>
      <c r="Q26" s="8">
        <v>239884</v>
      </c>
      <c r="R26" s="8">
        <v>719652</v>
      </c>
      <c r="S26" s="8">
        <v>239884</v>
      </c>
      <c r="T26" s="8">
        <v>239884</v>
      </c>
      <c r="U26" s="8">
        <v>239884</v>
      </c>
      <c r="V26" s="8">
        <v>719652</v>
      </c>
      <c r="W26" s="8">
        <v>2878608</v>
      </c>
      <c r="X26" s="8">
        <v>3313160</v>
      </c>
      <c r="Y26" s="8">
        <v>-434552</v>
      </c>
      <c r="Z26" s="2">
        <v>-13.12</v>
      </c>
      <c r="AA26" s="6">
        <v>3123910</v>
      </c>
    </row>
    <row r="27" spans="1:27" ht="13.5">
      <c r="A27" s="25" t="s">
        <v>53</v>
      </c>
      <c r="B27" s="24"/>
      <c r="C27" s="6">
        <v>4114490</v>
      </c>
      <c r="D27" s="6">
        <v>0</v>
      </c>
      <c r="E27" s="7">
        <v>7500000</v>
      </c>
      <c r="F27" s="8">
        <v>7500000</v>
      </c>
      <c r="G27" s="8">
        <v>316509</v>
      </c>
      <c r="H27" s="8">
        <v>183954</v>
      </c>
      <c r="I27" s="8">
        <v>7897</v>
      </c>
      <c r="J27" s="8">
        <v>508360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141743</v>
      </c>
      <c r="V27" s="8">
        <v>141743</v>
      </c>
      <c r="W27" s="8">
        <v>650103</v>
      </c>
      <c r="X27" s="8">
        <v>7500000</v>
      </c>
      <c r="Y27" s="8">
        <v>-6849897</v>
      </c>
      <c r="Z27" s="2">
        <v>-91.33</v>
      </c>
      <c r="AA27" s="6">
        <v>7500000</v>
      </c>
    </row>
    <row r="28" spans="1:27" ht="13.5">
      <c r="A28" s="25" t="s">
        <v>54</v>
      </c>
      <c r="B28" s="24"/>
      <c r="C28" s="6">
        <v>16747545</v>
      </c>
      <c r="D28" s="6">
        <v>0</v>
      </c>
      <c r="E28" s="7">
        <v>500000</v>
      </c>
      <c r="F28" s="8">
        <v>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500000</v>
      </c>
      <c r="Y28" s="8">
        <v>-500000</v>
      </c>
      <c r="Z28" s="2">
        <v>-100</v>
      </c>
      <c r="AA28" s="6">
        <v>500000</v>
      </c>
    </row>
    <row r="29" spans="1:27" ht="13.5">
      <c r="A29" s="25" t="s">
        <v>55</v>
      </c>
      <c r="B29" s="24"/>
      <c r="C29" s="6">
        <v>230716</v>
      </c>
      <c r="D29" s="6">
        <v>0</v>
      </c>
      <c r="E29" s="7">
        <v>100000</v>
      </c>
      <c r="F29" s="8">
        <v>100000</v>
      </c>
      <c r="G29" s="8">
        <v>7023</v>
      </c>
      <c r="H29" s="8">
        <v>6994</v>
      </c>
      <c r="I29" s="8">
        <v>0</v>
      </c>
      <c r="J29" s="8">
        <v>14017</v>
      </c>
      <c r="K29" s="8">
        <v>0</v>
      </c>
      <c r="L29" s="8">
        <v>0</v>
      </c>
      <c r="M29" s="8">
        <v>0</v>
      </c>
      <c r="N29" s="8">
        <v>0</v>
      </c>
      <c r="O29" s="8">
        <v>13796</v>
      </c>
      <c r="P29" s="8">
        <v>12618</v>
      </c>
      <c r="Q29" s="8">
        <v>0</v>
      </c>
      <c r="R29" s="8">
        <v>26414</v>
      </c>
      <c r="S29" s="8">
        <v>0</v>
      </c>
      <c r="T29" s="8">
        <v>0</v>
      </c>
      <c r="U29" s="8">
        <v>0</v>
      </c>
      <c r="V29" s="8">
        <v>0</v>
      </c>
      <c r="W29" s="8">
        <v>40431</v>
      </c>
      <c r="X29" s="8">
        <v>100000</v>
      </c>
      <c r="Y29" s="8">
        <v>-59569</v>
      </c>
      <c r="Z29" s="2">
        <v>-59.57</v>
      </c>
      <c r="AA29" s="6">
        <v>100000</v>
      </c>
    </row>
    <row r="30" spans="1:27" ht="13.5">
      <c r="A30" s="25" t="s">
        <v>56</v>
      </c>
      <c r="B30" s="24"/>
      <c r="C30" s="6">
        <v>18146679</v>
      </c>
      <c r="D30" s="6">
        <v>0</v>
      </c>
      <c r="E30" s="7">
        <v>27000000</v>
      </c>
      <c r="F30" s="8">
        <v>35585021</v>
      </c>
      <c r="G30" s="8">
        <v>4702373</v>
      </c>
      <c r="H30" s="8">
        <v>519283</v>
      </c>
      <c r="I30" s="8">
        <v>390366</v>
      </c>
      <c r="J30" s="8">
        <v>5612022</v>
      </c>
      <c r="K30" s="8">
        <v>-76406</v>
      </c>
      <c r="L30" s="8">
        <v>312094</v>
      </c>
      <c r="M30" s="8">
        <v>523159</v>
      </c>
      <c r="N30" s="8">
        <v>758847</v>
      </c>
      <c r="O30" s="8">
        <v>230069</v>
      </c>
      <c r="P30" s="8">
        <v>12364</v>
      </c>
      <c r="Q30" s="8">
        <v>15304</v>
      </c>
      <c r="R30" s="8">
        <v>257737</v>
      </c>
      <c r="S30" s="8">
        <v>0</v>
      </c>
      <c r="T30" s="8">
        <v>0</v>
      </c>
      <c r="U30" s="8">
        <v>0</v>
      </c>
      <c r="V30" s="8">
        <v>0</v>
      </c>
      <c r="W30" s="8">
        <v>6628606</v>
      </c>
      <c r="X30" s="8">
        <v>27000000</v>
      </c>
      <c r="Y30" s="8">
        <v>-20371394</v>
      </c>
      <c r="Z30" s="2">
        <v>-75.45</v>
      </c>
      <c r="AA30" s="6">
        <v>35585021</v>
      </c>
    </row>
    <row r="31" spans="1:27" ht="13.5">
      <c r="A31" s="25" t="s">
        <v>57</v>
      </c>
      <c r="B31" s="24"/>
      <c r="C31" s="6">
        <v>2192606</v>
      </c>
      <c r="D31" s="6">
        <v>0</v>
      </c>
      <c r="E31" s="7">
        <v>2685000</v>
      </c>
      <c r="F31" s="8">
        <v>3635000</v>
      </c>
      <c r="G31" s="8">
        <v>437028</v>
      </c>
      <c r="H31" s="8">
        <v>943887</v>
      </c>
      <c r="I31" s="8">
        <v>155998</v>
      </c>
      <c r="J31" s="8">
        <v>1536913</v>
      </c>
      <c r="K31" s="8">
        <v>192315</v>
      </c>
      <c r="L31" s="8">
        <v>417426</v>
      </c>
      <c r="M31" s="8">
        <v>288360</v>
      </c>
      <c r="N31" s="8">
        <v>898101</v>
      </c>
      <c r="O31" s="8">
        <v>267714</v>
      </c>
      <c r="P31" s="8">
        <v>239372</v>
      </c>
      <c r="Q31" s="8">
        <v>80605</v>
      </c>
      <c r="R31" s="8">
        <v>587691</v>
      </c>
      <c r="S31" s="8">
        <v>114905</v>
      </c>
      <c r="T31" s="8">
        <v>64027</v>
      </c>
      <c r="U31" s="8">
        <v>746093</v>
      </c>
      <c r="V31" s="8">
        <v>925025</v>
      </c>
      <c r="W31" s="8">
        <v>3947730</v>
      </c>
      <c r="X31" s="8">
        <v>2685000</v>
      </c>
      <c r="Y31" s="8">
        <v>1262730</v>
      </c>
      <c r="Z31" s="2">
        <v>47.03</v>
      </c>
      <c r="AA31" s="6">
        <v>3635000</v>
      </c>
    </row>
    <row r="32" spans="1:27" ht="13.5">
      <c r="A32" s="25" t="s">
        <v>58</v>
      </c>
      <c r="B32" s="24"/>
      <c r="C32" s="6">
        <v>6761520</v>
      </c>
      <c r="D32" s="6">
        <v>0</v>
      </c>
      <c r="E32" s="7">
        <v>6630000</v>
      </c>
      <c r="F32" s="8">
        <v>7345000</v>
      </c>
      <c r="G32" s="8">
        <v>2518462</v>
      </c>
      <c r="H32" s="8">
        <v>702005</v>
      </c>
      <c r="I32" s="8">
        <v>1361263</v>
      </c>
      <c r="J32" s="8">
        <v>4581730</v>
      </c>
      <c r="K32" s="8">
        <v>229781</v>
      </c>
      <c r="L32" s="8">
        <v>346596</v>
      </c>
      <c r="M32" s="8">
        <v>403144</v>
      </c>
      <c r="N32" s="8">
        <v>979521</v>
      </c>
      <c r="O32" s="8">
        <v>335811</v>
      </c>
      <c r="P32" s="8">
        <v>154258</v>
      </c>
      <c r="Q32" s="8">
        <v>179683</v>
      </c>
      <c r="R32" s="8">
        <v>669752</v>
      </c>
      <c r="S32" s="8">
        <v>613726</v>
      </c>
      <c r="T32" s="8">
        <v>26209</v>
      </c>
      <c r="U32" s="8">
        <v>895747</v>
      </c>
      <c r="V32" s="8">
        <v>1535682</v>
      </c>
      <c r="W32" s="8">
        <v>7766685</v>
      </c>
      <c r="X32" s="8">
        <v>6630000</v>
      </c>
      <c r="Y32" s="8">
        <v>1136685</v>
      </c>
      <c r="Z32" s="2">
        <v>17.14</v>
      </c>
      <c r="AA32" s="6">
        <v>7345000</v>
      </c>
    </row>
    <row r="33" spans="1:27" ht="13.5">
      <c r="A33" s="25" t="s">
        <v>59</v>
      </c>
      <c r="B33" s="24"/>
      <c r="C33" s="6">
        <v>1409129</v>
      </c>
      <c r="D33" s="6">
        <v>0</v>
      </c>
      <c r="E33" s="7">
        <v>0</v>
      </c>
      <c r="F33" s="8">
        <v>850000</v>
      </c>
      <c r="G33" s="8">
        <v>40845</v>
      </c>
      <c r="H33" s="8">
        <v>58612</v>
      </c>
      <c r="I33" s="8">
        <v>27925</v>
      </c>
      <c r="J33" s="8">
        <v>127382</v>
      </c>
      <c r="K33" s="8">
        <v>68501</v>
      </c>
      <c r="L33" s="8">
        <v>74557</v>
      </c>
      <c r="M33" s="8">
        <v>31495</v>
      </c>
      <c r="N33" s="8">
        <v>174553</v>
      </c>
      <c r="O33" s="8">
        <v>57740</v>
      </c>
      <c r="P33" s="8">
        <v>70220</v>
      </c>
      <c r="Q33" s="8">
        <v>94845</v>
      </c>
      <c r="R33" s="8">
        <v>222805</v>
      </c>
      <c r="S33" s="8">
        <v>74458</v>
      </c>
      <c r="T33" s="8">
        <v>70359</v>
      </c>
      <c r="U33" s="8">
        <v>87451</v>
      </c>
      <c r="V33" s="8">
        <v>232268</v>
      </c>
      <c r="W33" s="8">
        <v>757008</v>
      </c>
      <c r="X33" s="8"/>
      <c r="Y33" s="8">
        <v>757008</v>
      </c>
      <c r="Z33" s="2">
        <v>0</v>
      </c>
      <c r="AA33" s="6">
        <v>850000</v>
      </c>
    </row>
    <row r="34" spans="1:27" ht="13.5">
      <c r="A34" s="25" t="s">
        <v>60</v>
      </c>
      <c r="B34" s="24"/>
      <c r="C34" s="6">
        <v>30755228</v>
      </c>
      <c r="D34" s="6">
        <v>0</v>
      </c>
      <c r="E34" s="7">
        <v>19635000</v>
      </c>
      <c r="F34" s="8">
        <v>15212604</v>
      </c>
      <c r="G34" s="8">
        <v>1653808</v>
      </c>
      <c r="H34" s="8">
        <v>1040121</v>
      </c>
      <c r="I34" s="8">
        <v>939342</v>
      </c>
      <c r="J34" s="8">
        <v>3633271</v>
      </c>
      <c r="K34" s="8">
        <v>1002776</v>
      </c>
      <c r="L34" s="8">
        <v>981077</v>
      </c>
      <c r="M34" s="8">
        <v>1095922</v>
      </c>
      <c r="N34" s="8">
        <v>3079775</v>
      </c>
      <c r="O34" s="8">
        <v>559151</v>
      </c>
      <c r="P34" s="8">
        <v>844340</v>
      </c>
      <c r="Q34" s="8">
        <v>459303</v>
      </c>
      <c r="R34" s="8">
        <v>1862794</v>
      </c>
      <c r="S34" s="8">
        <v>271031</v>
      </c>
      <c r="T34" s="8">
        <v>300247</v>
      </c>
      <c r="U34" s="8">
        <v>418181</v>
      </c>
      <c r="V34" s="8">
        <v>989459</v>
      </c>
      <c r="W34" s="8">
        <v>9565299</v>
      </c>
      <c r="X34" s="8">
        <v>19635000</v>
      </c>
      <c r="Y34" s="8">
        <v>-10069701</v>
      </c>
      <c r="Z34" s="2">
        <v>-51.28</v>
      </c>
      <c r="AA34" s="6">
        <v>15212604</v>
      </c>
    </row>
    <row r="35" spans="1:27" ht="13.5">
      <c r="A35" s="23" t="s">
        <v>61</v>
      </c>
      <c r="B35" s="29"/>
      <c r="C35" s="6">
        <v>221141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119072452</v>
      </c>
      <c r="D36" s="33">
        <f>SUM(D25:D35)</f>
        <v>0</v>
      </c>
      <c r="E36" s="34">
        <f t="shared" si="1"/>
        <v>110456164</v>
      </c>
      <c r="F36" s="35">
        <f t="shared" si="1"/>
        <v>118003238</v>
      </c>
      <c r="G36" s="35">
        <f t="shared" si="1"/>
        <v>13501918</v>
      </c>
      <c r="H36" s="35">
        <f t="shared" si="1"/>
        <v>7065145</v>
      </c>
      <c r="I36" s="35">
        <f t="shared" si="1"/>
        <v>6784530</v>
      </c>
      <c r="J36" s="35">
        <f t="shared" si="1"/>
        <v>27351593</v>
      </c>
      <c r="K36" s="35">
        <f t="shared" si="1"/>
        <v>5153753</v>
      </c>
      <c r="L36" s="35">
        <f t="shared" si="1"/>
        <v>5826856</v>
      </c>
      <c r="M36" s="35">
        <f t="shared" si="1"/>
        <v>6103986</v>
      </c>
      <c r="N36" s="35">
        <f t="shared" si="1"/>
        <v>17084595</v>
      </c>
      <c r="O36" s="35">
        <f t="shared" si="1"/>
        <v>5257893</v>
      </c>
      <c r="P36" s="35">
        <f t="shared" si="1"/>
        <v>5135715</v>
      </c>
      <c r="Q36" s="35">
        <f t="shared" si="1"/>
        <v>4722489</v>
      </c>
      <c r="R36" s="35">
        <f t="shared" si="1"/>
        <v>15116097</v>
      </c>
      <c r="S36" s="35">
        <f t="shared" si="1"/>
        <v>4920018</v>
      </c>
      <c r="T36" s="35">
        <f t="shared" si="1"/>
        <v>4388584</v>
      </c>
      <c r="U36" s="35">
        <f t="shared" si="1"/>
        <v>6089569</v>
      </c>
      <c r="V36" s="35">
        <f t="shared" si="1"/>
        <v>15398171</v>
      </c>
      <c r="W36" s="35">
        <f t="shared" si="1"/>
        <v>74950456</v>
      </c>
      <c r="X36" s="35">
        <f t="shared" si="1"/>
        <v>110456469</v>
      </c>
      <c r="Y36" s="35">
        <f t="shared" si="1"/>
        <v>-35506013</v>
      </c>
      <c r="Z36" s="36">
        <f>+IF(X36&lt;&gt;0,+(Y36/X36)*100,0)</f>
        <v>-32.14480176801596</v>
      </c>
      <c r="AA36" s="33">
        <f>SUM(AA25:AA35)</f>
        <v>118003238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6355108</v>
      </c>
      <c r="D38" s="46">
        <f>+D22-D36</f>
        <v>0</v>
      </c>
      <c r="E38" s="47">
        <f t="shared" si="2"/>
        <v>63386</v>
      </c>
      <c r="F38" s="48">
        <f t="shared" si="2"/>
        <v>-1259688</v>
      </c>
      <c r="G38" s="48">
        <f t="shared" si="2"/>
        <v>12672227</v>
      </c>
      <c r="H38" s="48">
        <f t="shared" si="2"/>
        <v>-1814083</v>
      </c>
      <c r="I38" s="48">
        <f t="shared" si="2"/>
        <v>-1670404</v>
      </c>
      <c r="J38" s="48">
        <f t="shared" si="2"/>
        <v>9187740</v>
      </c>
      <c r="K38" s="48">
        <f t="shared" si="2"/>
        <v>910044</v>
      </c>
      <c r="L38" s="48">
        <f t="shared" si="2"/>
        <v>14860764</v>
      </c>
      <c r="M38" s="48">
        <f t="shared" si="2"/>
        <v>7359154</v>
      </c>
      <c r="N38" s="48">
        <f t="shared" si="2"/>
        <v>23129962</v>
      </c>
      <c r="O38" s="48">
        <f t="shared" si="2"/>
        <v>-966708</v>
      </c>
      <c r="P38" s="48">
        <f t="shared" si="2"/>
        <v>4068913</v>
      </c>
      <c r="Q38" s="48">
        <f t="shared" si="2"/>
        <v>-3084492</v>
      </c>
      <c r="R38" s="48">
        <f t="shared" si="2"/>
        <v>17713</v>
      </c>
      <c r="S38" s="48">
        <f t="shared" si="2"/>
        <v>391813</v>
      </c>
      <c r="T38" s="48">
        <f t="shared" si="2"/>
        <v>14738874</v>
      </c>
      <c r="U38" s="48">
        <f t="shared" si="2"/>
        <v>2532836</v>
      </c>
      <c r="V38" s="48">
        <f t="shared" si="2"/>
        <v>17663523</v>
      </c>
      <c r="W38" s="48">
        <f t="shared" si="2"/>
        <v>49998938</v>
      </c>
      <c r="X38" s="48">
        <f>IF(F22=F36,0,X22-X36)</f>
        <v>63081</v>
      </c>
      <c r="Y38" s="48">
        <f t="shared" si="2"/>
        <v>49935857</v>
      </c>
      <c r="Z38" s="49">
        <f>+IF(X38&lt;&gt;0,+(Y38/X38)*100,0)</f>
        <v>79161.48602590321</v>
      </c>
      <c r="AA38" s="46">
        <f>+AA22-AA36</f>
        <v>-1259688</v>
      </c>
    </row>
    <row r="39" spans="1:27" ht="13.5">
      <c r="A39" s="23" t="s">
        <v>64</v>
      </c>
      <c r="B39" s="29"/>
      <c r="C39" s="6">
        <v>14531370</v>
      </c>
      <c r="D39" s="6">
        <v>0</v>
      </c>
      <c r="E39" s="7">
        <v>0</v>
      </c>
      <c r="F39" s="8">
        <v>2734000</v>
      </c>
      <c r="G39" s="8">
        <v>18000000</v>
      </c>
      <c r="H39" s="8">
        <v>0</v>
      </c>
      <c r="I39" s="8">
        <v>0</v>
      </c>
      <c r="J39" s="8">
        <v>18000000</v>
      </c>
      <c r="K39" s="8">
        <v>0</v>
      </c>
      <c r="L39" s="8">
        <v>21675</v>
      </c>
      <c r="M39" s="8">
        <v>100556</v>
      </c>
      <c r="N39" s="8">
        <v>122231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18122231</v>
      </c>
      <c r="X39" s="8"/>
      <c r="Y39" s="8">
        <v>18122231</v>
      </c>
      <c r="Z39" s="2">
        <v>0</v>
      </c>
      <c r="AA39" s="6">
        <v>2734000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420000</v>
      </c>
      <c r="G41" s="51">
        <v>8671</v>
      </c>
      <c r="H41" s="51">
        <v>0</v>
      </c>
      <c r="I41" s="51">
        <v>0</v>
      </c>
      <c r="J41" s="8">
        <v>8671</v>
      </c>
      <c r="K41" s="51">
        <v>0</v>
      </c>
      <c r="L41" s="51">
        <v>0</v>
      </c>
      <c r="M41" s="8">
        <v>0</v>
      </c>
      <c r="N41" s="51">
        <v>0</v>
      </c>
      <c r="O41" s="51">
        <v>3332</v>
      </c>
      <c r="P41" s="51">
        <v>0</v>
      </c>
      <c r="Q41" s="8">
        <v>0</v>
      </c>
      <c r="R41" s="51">
        <v>3332</v>
      </c>
      <c r="S41" s="51">
        <v>0</v>
      </c>
      <c r="T41" s="8">
        <v>0</v>
      </c>
      <c r="U41" s="51">
        <v>0</v>
      </c>
      <c r="V41" s="51">
        <v>0</v>
      </c>
      <c r="W41" s="51">
        <v>12003</v>
      </c>
      <c r="X41" s="8"/>
      <c r="Y41" s="51">
        <v>12003</v>
      </c>
      <c r="Z41" s="52">
        <v>0</v>
      </c>
      <c r="AA41" s="53">
        <v>420000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20886478</v>
      </c>
      <c r="D42" s="55">
        <f>SUM(D38:D41)</f>
        <v>0</v>
      </c>
      <c r="E42" s="56">
        <f t="shared" si="3"/>
        <v>63386</v>
      </c>
      <c r="F42" s="57">
        <f t="shared" si="3"/>
        <v>1894312</v>
      </c>
      <c r="G42" s="57">
        <f t="shared" si="3"/>
        <v>30680898</v>
      </c>
      <c r="H42" s="57">
        <f t="shared" si="3"/>
        <v>-1814083</v>
      </c>
      <c r="I42" s="57">
        <f t="shared" si="3"/>
        <v>-1670404</v>
      </c>
      <c r="J42" s="57">
        <f t="shared" si="3"/>
        <v>27196411</v>
      </c>
      <c r="K42" s="57">
        <f t="shared" si="3"/>
        <v>910044</v>
      </c>
      <c r="L42" s="57">
        <f t="shared" si="3"/>
        <v>14882439</v>
      </c>
      <c r="M42" s="57">
        <f t="shared" si="3"/>
        <v>7459710</v>
      </c>
      <c r="N42" s="57">
        <f t="shared" si="3"/>
        <v>23252193</v>
      </c>
      <c r="O42" s="57">
        <f t="shared" si="3"/>
        <v>-963376</v>
      </c>
      <c r="P42" s="57">
        <f t="shared" si="3"/>
        <v>4068913</v>
      </c>
      <c r="Q42" s="57">
        <f t="shared" si="3"/>
        <v>-3084492</v>
      </c>
      <c r="R42" s="57">
        <f t="shared" si="3"/>
        <v>21045</v>
      </c>
      <c r="S42" s="57">
        <f t="shared" si="3"/>
        <v>391813</v>
      </c>
      <c r="T42" s="57">
        <f t="shared" si="3"/>
        <v>14738874</v>
      </c>
      <c r="U42" s="57">
        <f t="shared" si="3"/>
        <v>2532836</v>
      </c>
      <c r="V42" s="57">
        <f t="shared" si="3"/>
        <v>17663523</v>
      </c>
      <c r="W42" s="57">
        <f t="shared" si="3"/>
        <v>68133172</v>
      </c>
      <c r="X42" s="57">
        <f t="shared" si="3"/>
        <v>63081</v>
      </c>
      <c r="Y42" s="57">
        <f t="shared" si="3"/>
        <v>68070091</v>
      </c>
      <c r="Z42" s="58">
        <f>+IF(X42&lt;&gt;0,+(Y42/X42)*100,0)</f>
        <v>107909.02331922448</v>
      </c>
      <c r="AA42" s="55">
        <f>SUM(AA38:AA41)</f>
        <v>1894312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20886478</v>
      </c>
      <c r="D44" s="63">
        <f>+D42-D43</f>
        <v>0</v>
      </c>
      <c r="E44" s="64">
        <f t="shared" si="4"/>
        <v>63386</v>
      </c>
      <c r="F44" s="65">
        <f t="shared" si="4"/>
        <v>1894312</v>
      </c>
      <c r="G44" s="65">
        <f t="shared" si="4"/>
        <v>30680898</v>
      </c>
      <c r="H44" s="65">
        <f t="shared" si="4"/>
        <v>-1814083</v>
      </c>
      <c r="I44" s="65">
        <f t="shared" si="4"/>
        <v>-1670404</v>
      </c>
      <c r="J44" s="65">
        <f t="shared" si="4"/>
        <v>27196411</v>
      </c>
      <c r="K44" s="65">
        <f t="shared" si="4"/>
        <v>910044</v>
      </c>
      <c r="L44" s="65">
        <f t="shared" si="4"/>
        <v>14882439</v>
      </c>
      <c r="M44" s="65">
        <f t="shared" si="4"/>
        <v>7459710</v>
      </c>
      <c r="N44" s="65">
        <f t="shared" si="4"/>
        <v>23252193</v>
      </c>
      <c r="O44" s="65">
        <f t="shared" si="4"/>
        <v>-963376</v>
      </c>
      <c r="P44" s="65">
        <f t="shared" si="4"/>
        <v>4068913</v>
      </c>
      <c r="Q44" s="65">
        <f t="shared" si="4"/>
        <v>-3084492</v>
      </c>
      <c r="R44" s="65">
        <f t="shared" si="4"/>
        <v>21045</v>
      </c>
      <c r="S44" s="65">
        <f t="shared" si="4"/>
        <v>391813</v>
      </c>
      <c r="T44" s="65">
        <f t="shared" si="4"/>
        <v>14738874</v>
      </c>
      <c r="U44" s="65">
        <f t="shared" si="4"/>
        <v>2532836</v>
      </c>
      <c r="V44" s="65">
        <f t="shared" si="4"/>
        <v>17663523</v>
      </c>
      <c r="W44" s="65">
        <f t="shared" si="4"/>
        <v>68133172</v>
      </c>
      <c r="X44" s="65">
        <f t="shared" si="4"/>
        <v>63081</v>
      </c>
      <c r="Y44" s="65">
        <f t="shared" si="4"/>
        <v>68070091</v>
      </c>
      <c r="Z44" s="66">
        <f>+IF(X44&lt;&gt;0,+(Y44/X44)*100,0)</f>
        <v>107909.02331922448</v>
      </c>
      <c r="AA44" s="63">
        <f>+AA42-AA43</f>
        <v>1894312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20886478</v>
      </c>
      <c r="D46" s="55">
        <f>SUM(D44:D45)</f>
        <v>0</v>
      </c>
      <c r="E46" s="56">
        <f t="shared" si="5"/>
        <v>63386</v>
      </c>
      <c r="F46" s="57">
        <f t="shared" si="5"/>
        <v>1894312</v>
      </c>
      <c r="G46" s="57">
        <f t="shared" si="5"/>
        <v>30680898</v>
      </c>
      <c r="H46" s="57">
        <f t="shared" si="5"/>
        <v>-1814083</v>
      </c>
      <c r="I46" s="57">
        <f t="shared" si="5"/>
        <v>-1670404</v>
      </c>
      <c r="J46" s="57">
        <f t="shared" si="5"/>
        <v>27196411</v>
      </c>
      <c r="K46" s="57">
        <f t="shared" si="5"/>
        <v>910044</v>
      </c>
      <c r="L46" s="57">
        <f t="shared" si="5"/>
        <v>14882439</v>
      </c>
      <c r="M46" s="57">
        <f t="shared" si="5"/>
        <v>7459710</v>
      </c>
      <c r="N46" s="57">
        <f t="shared" si="5"/>
        <v>23252193</v>
      </c>
      <c r="O46" s="57">
        <f t="shared" si="5"/>
        <v>-963376</v>
      </c>
      <c r="P46" s="57">
        <f t="shared" si="5"/>
        <v>4068913</v>
      </c>
      <c r="Q46" s="57">
        <f t="shared" si="5"/>
        <v>-3084492</v>
      </c>
      <c r="R46" s="57">
        <f t="shared" si="5"/>
        <v>21045</v>
      </c>
      <c r="S46" s="57">
        <f t="shared" si="5"/>
        <v>391813</v>
      </c>
      <c r="T46" s="57">
        <f t="shared" si="5"/>
        <v>14738874</v>
      </c>
      <c r="U46" s="57">
        <f t="shared" si="5"/>
        <v>2532836</v>
      </c>
      <c r="V46" s="57">
        <f t="shared" si="5"/>
        <v>17663523</v>
      </c>
      <c r="W46" s="57">
        <f t="shared" si="5"/>
        <v>68133172</v>
      </c>
      <c r="X46" s="57">
        <f t="shared" si="5"/>
        <v>63081</v>
      </c>
      <c r="Y46" s="57">
        <f t="shared" si="5"/>
        <v>68070091</v>
      </c>
      <c r="Z46" s="58">
        <f>+IF(X46&lt;&gt;0,+(Y46/X46)*100,0)</f>
        <v>107909.02331922448</v>
      </c>
      <c r="AA46" s="55">
        <f>SUM(AA44:AA45)</f>
        <v>1894312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20886478</v>
      </c>
      <c r="D48" s="71">
        <f>SUM(D46:D47)</f>
        <v>0</v>
      </c>
      <c r="E48" s="72">
        <f t="shared" si="6"/>
        <v>63386</v>
      </c>
      <c r="F48" s="73">
        <f t="shared" si="6"/>
        <v>1894312</v>
      </c>
      <c r="G48" s="73">
        <f t="shared" si="6"/>
        <v>30680898</v>
      </c>
      <c r="H48" s="74">
        <f t="shared" si="6"/>
        <v>-1814083</v>
      </c>
      <c r="I48" s="74">
        <f t="shared" si="6"/>
        <v>-1670404</v>
      </c>
      <c r="J48" s="74">
        <f t="shared" si="6"/>
        <v>27196411</v>
      </c>
      <c r="K48" s="74">
        <f t="shared" si="6"/>
        <v>910044</v>
      </c>
      <c r="L48" s="74">
        <f t="shared" si="6"/>
        <v>14882439</v>
      </c>
      <c r="M48" s="73">
        <f t="shared" si="6"/>
        <v>7459710</v>
      </c>
      <c r="N48" s="73">
        <f t="shared" si="6"/>
        <v>23252193</v>
      </c>
      <c r="O48" s="74">
        <f t="shared" si="6"/>
        <v>-963376</v>
      </c>
      <c r="P48" s="74">
        <f t="shared" si="6"/>
        <v>4068913</v>
      </c>
      <c r="Q48" s="74">
        <f t="shared" si="6"/>
        <v>-3084492</v>
      </c>
      <c r="R48" s="74">
        <f t="shared" si="6"/>
        <v>21045</v>
      </c>
      <c r="S48" s="74">
        <f t="shared" si="6"/>
        <v>391813</v>
      </c>
      <c r="T48" s="73">
        <f t="shared" si="6"/>
        <v>14738874</v>
      </c>
      <c r="U48" s="73">
        <f t="shared" si="6"/>
        <v>2532836</v>
      </c>
      <c r="V48" s="74">
        <f t="shared" si="6"/>
        <v>17663523</v>
      </c>
      <c r="W48" s="74">
        <f t="shared" si="6"/>
        <v>68133172</v>
      </c>
      <c r="X48" s="74">
        <f t="shared" si="6"/>
        <v>63081</v>
      </c>
      <c r="Y48" s="74">
        <f t="shared" si="6"/>
        <v>68070091</v>
      </c>
      <c r="Z48" s="75">
        <f>+IF(X48&lt;&gt;0,+(Y48/X48)*100,0)</f>
        <v>107909.02331922448</v>
      </c>
      <c r="AA48" s="76">
        <f>SUM(AA46:AA47)</f>
        <v>1894312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21035469</v>
      </c>
      <c r="D5" s="6">
        <v>0</v>
      </c>
      <c r="E5" s="7">
        <v>23784540</v>
      </c>
      <c r="F5" s="8">
        <v>23784540</v>
      </c>
      <c r="G5" s="8">
        <v>10495742</v>
      </c>
      <c r="H5" s="8">
        <v>1054603</v>
      </c>
      <c r="I5" s="8">
        <v>1054603</v>
      </c>
      <c r="J5" s="8">
        <v>12604948</v>
      </c>
      <c r="K5" s="8">
        <v>1054603</v>
      </c>
      <c r="L5" s="8">
        <v>1025843</v>
      </c>
      <c r="M5" s="8">
        <v>1052865</v>
      </c>
      <c r="N5" s="8">
        <v>3133311</v>
      </c>
      <c r="O5" s="8">
        <v>839212</v>
      </c>
      <c r="P5" s="8">
        <v>1034816</v>
      </c>
      <c r="Q5" s="8">
        <v>1052865</v>
      </c>
      <c r="R5" s="8">
        <v>2926893</v>
      </c>
      <c r="S5" s="8">
        <v>1042545</v>
      </c>
      <c r="T5" s="8">
        <v>1088550</v>
      </c>
      <c r="U5" s="8">
        <v>1108821</v>
      </c>
      <c r="V5" s="8">
        <v>3239916</v>
      </c>
      <c r="W5" s="8">
        <v>21905068</v>
      </c>
      <c r="X5" s="8">
        <v>23784540</v>
      </c>
      <c r="Y5" s="8">
        <v>-1879472</v>
      </c>
      <c r="Z5" s="2">
        <v>-7.9</v>
      </c>
      <c r="AA5" s="6">
        <v>23784540</v>
      </c>
    </row>
    <row r="6" spans="1:27" ht="13.5">
      <c r="A6" s="23" t="s">
        <v>33</v>
      </c>
      <c r="B6" s="24"/>
      <c r="C6" s="6">
        <v>149924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56487600</v>
      </c>
      <c r="D7" s="6">
        <v>0</v>
      </c>
      <c r="E7" s="7">
        <v>53613903</v>
      </c>
      <c r="F7" s="8">
        <v>50113903</v>
      </c>
      <c r="G7" s="8">
        <v>3946700</v>
      </c>
      <c r="H7" s="8">
        <v>4114017</v>
      </c>
      <c r="I7" s="8">
        <v>3825361</v>
      </c>
      <c r="J7" s="8">
        <v>11886078</v>
      </c>
      <c r="K7" s="8">
        <v>3077941</v>
      </c>
      <c r="L7" s="8">
        <v>3284895</v>
      </c>
      <c r="M7" s="8">
        <v>3216892</v>
      </c>
      <c r="N7" s="8">
        <v>9579728</v>
      </c>
      <c r="O7" s="8">
        <v>3510187</v>
      </c>
      <c r="P7" s="8">
        <v>3252508</v>
      </c>
      <c r="Q7" s="8">
        <v>3190477</v>
      </c>
      <c r="R7" s="8">
        <v>9953172</v>
      </c>
      <c r="S7" s="8">
        <v>3272465</v>
      </c>
      <c r="T7" s="8">
        <v>3261101</v>
      </c>
      <c r="U7" s="8">
        <v>3556122</v>
      </c>
      <c r="V7" s="8">
        <v>10089688</v>
      </c>
      <c r="W7" s="8">
        <v>41508666</v>
      </c>
      <c r="X7" s="8">
        <v>53613903</v>
      </c>
      <c r="Y7" s="8">
        <v>-12105237</v>
      </c>
      <c r="Z7" s="2">
        <v>-22.58</v>
      </c>
      <c r="AA7" s="6">
        <v>50113903</v>
      </c>
    </row>
    <row r="8" spans="1:27" ht="13.5">
      <c r="A8" s="25" t="s">
        <v>35</v>
      </c>
      <c r="B8" s="24"/>
      <c r="C8" s="6">
        <v>18745519</v>
      </c>
      <c r="D8" s="6">
        <v>0</v>
      </c>
      <c r="E8" s="7">
        <v>24575065</v>
      </c>
      <c r="F8" s="8">
        <v>23775065</v>
      </c>
      <c r="G8" s="8">
        <v>1674663</v>
      </c>
      <c r="H8" s="8">
        <v>1799651</v>
      </c>
      <c r="I8" s="8">
        <v>1707330</v>
      </c>
      <c r="J8" s="8">
        <v>5181644</v>
      </c>
      <c r="K8" s="8">
        <v>1595952</v>
      </c>
      <c r="L8" s="8">
        <v>2142478</v>
      </c>
      <c r="M8" s="8">
        <v>1713047</v>
      </c>
      <c r="N8" s="8">
        <v>5451477</v>
      </c>
      <c r="O8" s="8">
        <v>2478360</v>
      </c>
      <c r="P8" s="8">
        <v>1960564</v>
      </c>
      <c r="Q8" s="8">
        <v>1942831</v>
      </c>
      <c r="R8" s="8">
        <v>6381755</v>
      </c>
      <c r="S8" s="8">
        <v>2016331</v>
      </c>
      <c r="T8" s="8">
        <v>1506337</v>
      </c>
      <c r="U8" s="8">
        <v>1972725</v>
      </c>
      <c r="V8" s="8">
        <v>5495393</v>
      </c>
      <c r="W8" s="8">
        <v>22510269</v>
      </c>
      <c r="X8" s="8">
        <v>24575065</v>
      </c>
      <c r="Y8" s="8">
        <v>-2064796</v>
      </c>
      <c r="Z8" s="2">
        <v>-8.4</v>
      </c>
      <c r="AA8" s="6">
        <v>23775065</v>
      </c>
    </row>
    <row r="9" spans="1:27" ht="13.5">
      <c r="A9" s="25" t="s">
        <v>36</v>
      </c>
      <c r="B9" s="24"/>
      <c r="C9" s="6">
        <v>10301577</v>
      </c>
      <c r="D9" s="6">
        <v>0</v>
      </c>
      <c r="E9" s="7">
        <v>13906439</v>
      </c>
      <c r="F9" s="8">
        <v>13906439</v>
      </c>
      <c r="G9" s="8">
        <v>1194037</v>
      </c>
      <c r="H9" s="8">
        <v>1191795</v>
      </c>
      <c r="I9" s="8">
        <v>1190638</v>
      </c>
      <c r="J9" s="8">
        <v>3576470</v>
      </c>
      <c r="K9" s="8">
        <v>1184630</v>
      </c>
      <c r="L9" s="8">
        <v>1192092</v>
      </c>
      <c r="M9" s="8">
        <v>1191745</v>
      </c>
      <c r="N9" s="8">
        <v>3568467</v>
      </c>
      <c r="O9" s="8">
        <v>1192421</v>
      </c>
      <c r="P9" s="8">
        <v>1191911</v>
      </c>
      <c r="Q9" s="8">
        <v>1192226</v>
      </c>
      <c r="R9" s="8">
        <v>3576558</v>
      </c>
      <c r="S9" s="8">
        <v>1192065</v>
      </c>
      <c r="T9" s="8">
        <v>1193096</v>
      </c>
      <c r="U9" s="8">
        <v>1192983</v>
      </c>
      <c r="V9" s="8">
        <v>3578144</v>
      </c>
      <c r="W9" s="8">
        <v>14299639</v>
      </c>
      <c r="X9" s="8">
        <v>13906440</v>
      </c>
      <c r="Y9" s="8">
        <v>393199</v>
      </c>
      <c r="Z9" s="2">
        <v>2.83</v>
      </c>
      <c r="AA9" s="6">
        <v>13906439</v>
      </c>
    </row>
    <row r="10" spans="1:27" ht="13.5">
      <c r="A10" s="25" t="s">
        <v>37</v>
      </c>
      <c r="B10" s="24"/>
      <c r="C10" s="6">
        <v>5705360</v>
      </c>
      <c r="D10" s="6">
        <v>0</v>
      </c>
      <c r="E10" s="7">
        <v>8347396</v>
      </c>
      <c r="F10" s="26">
        <v>8347396</v>
      </c>
      <c r="G10" s="26">
        <v>686378</v>
      </c>
      <c r="H10" s="26">
        <v>686207</v>
      </c>
      <c r="I10" s="26">
        <v>687067</v>
      </c>
      <c r="J10" s="26">
        <v>2059652</v>
      </c>
      <c r="K10" s="26">
        <v>682634</v>
      </c>
      <c r="L10" s="26">
        <v>687234</v>
      </c>
      <c r="M10" s="26">
        <v>687733</v>
      </c>
      <c r="N10" s="26">
        <v>2057601</v>
      </c>
      <c r="O10" s="26">
        <v>687317</v>
      </c>
      <c r="P10" s="26">
        <v>687899</v>
      </c>
      <c r="Q10" s="26">
        <v>687983</v>
      </c>
      <c r="R10" s="26">
        <v>2063199</v>
      </c>
      <c r="S10" s="26">
        <v>687983</v>
      </c>
      <c r="T10" s="26">
        <v>688232</v>
      </c>
      <c r="U10" s="26">
        <v>688232</v>
      </c>
      <c r="V10" s="26">
        <v>2064447</v>
      </c>
      <c r="W10" s="26">
        <v>8244899</v>
      </c>
      <c r="X10" s="26">
        <v>8347400</v>
      </c>
      <c r="Y10" s="26">
        <v>-102501</v>
      </c>
      <c r="Z10" s="27">
        <v>-1.23</v>
      </c>
      <c r="AA10" s="28">
        <v>8347396</v>
      </c>
    </row>
    <row r="11" spans="1:27" ht="13.5">
      <c r="A11" s="25" t="s">
        <v>38</v>
      </c>
      <c r="B11" s="29"/>
      <c r="C11" s="6">
        <v>414760</v>
      </c>
      <c r="D11" s="6">
        <v>0</v>
      </c>
      <c r="E11" s="7">
        <v>69100</v>
      </c>
      <c r="F11" s="8">
        <v>221785</v>
      </c>
      <c r="G11" s="8">
        <v>32649</v>
      </c>
      <c r="H11" s="8">
        <v>35626</v>
      </c>
      <c r="I11" s="8">
        <v>37666</v>
      </c>
      <c r="J11" s="8">
        <v>105941</v>
      </c>
      <c r="K11" s="8">
        <v>32778</v>
      </c>
      <c r="L11" s="8">
        <v>32906</v>
      </c>
      <c r="M11" s="8">
        <v>3722</v>
      </c>
      <c r="N11" s="8">
        <v>69406</v>
      </c>
      <c r="O11" s="8">
        <v>33385</v>
      </c>
      <c r="P11" s="8">
        <v>32256</v>
      </c>
      <c r="Q11" s="8">
        <v>37666</v>
      </c>
      <c r="R11" s="8">
        <v>103307</v>
      </c>
      <c r="S11" s="8">
        <v>33333</v>
      </c>
      <c r="T11" s="8">
        <v>30929</v>
      </c>
      <c r="U11" s="8">
        <v>32242</v>
      </c>
      <c r="V11" s="8">
        <v>96504</v>
      </c>
      <c r="W11" s="8">
        <v>375158</v>
      </c>
      <c r="X11" s="8">
        <v>69104</v>
      </c>
      <c r="Y11" s="8">
        <v>306054</v>
      </c>
      <c r="Z11" s="2">
        <v>442.89</v>
      </c>
      <c r="AA11" s="6">
        <v>221785</v>
      </c>
    </row>
    <row r="12" spans="1:27" ht="13.5">
      <c r="A12" s="25" t="s">
        <v>39</v>
      </c>
      <c r="B12" s="29"/>
      <c r="C12" s="6">
        <v>721563</v>
      </c>
      <c r="D12" s="6">
        <v>0</v>
      </c>
      <c r="E12" s="7">
        <v>755229</v>
      </c>
      <c r="F12" s="8">
        <v>602544</v>
      </c>
      <c r="G12" s="8">
        <v>58794</v>
      </c>
      <c r="H12" s="8">
        <v>59132</v>
      </c>
      <c r="I12" s="8">
        <v>66852</v>
      </c>
      <c r="J12" s="8">
        <v>184778</v>
      </c>
      <c r="K12" s="8">
        <v>62877</v>
      </c>
      <c r="L12" s="8">
        <v>61937</v>
      </c>
      <c r="M12" s="8">
        <v>88364</v>
      </c>
      <c r="N12" s="8">
        <v>213178</v>
      </c>
      <c r="O12" s="8">
        <v>75386</v>
      </c>
      <c r="P12" s="8">
        <v>60352</v>
      </c>
      <c r="Q12" s="8">
        <v>520507</v>
      </c>
      <c r="R12" s="8">
        <v>656245</v>
      </c>
      <c r="S12" s="8">
        <v>58322</v>
      </c>
      <c r="T12" s="8">
        <v>63705</v>
      </c>
      <c r="U12" s="8">
        <v>42870</v>
      </c>
      <c r="V12" s="8">
        <v>164897</v>
      </c>
      <c r="W12" s="8">
        <v>1219098</v>
      </c>
      <c r="X12" s="8">
        <v>755229</v>
      </c>
      <c r="Y12" s="8">
        <v>463869</v>
      </c>
      <c r="Z12" s="2">
        <v>61.42</v>
      </c>
      <c r="AA12" s="6">
        <v>602544</v>
      </c>
    </row>
    <row r="13" spans="1:27" ht="13.5">
      <c r="A13" s="23" t="s">
        <v>40</v>
      </c>
      <c r="B13" s="29"/>
      <c r="C13" s="6">
        <v>1030475</v>
      </c>
      <c r="D13" s="6">
        <v>0</v>
      </c>
      <c r="E13" s="7">
        <v>940000</v>
      </c>
      <c r="F13" s="8">
        <v>940000</v>
      </c>
      <c r="G13" s="8">
        <v>17929</v>
      </c>
      <c r="H13" s="8">
        <v>19777</v>
      </c>
      <c r="I13" s="8">
        <v>0</v>
      </c>
      <c r="J13" s="8">
        <v>37706</v>
      </c>
      <c r="K13" s="8">
        <v>9698</v>
      </c>
      <c r="L13" s="8">
        <v>3510</v>
      </c>
      <c r="M13" s="8">
        <v>0</v>
      </c>
      <c r="N13" s="8">
        <v>13208</v>
      </c>
      <c r="O13" s="8">
        <v>30196</v>
      </c>
      <c r="P13" s="8">
        <v>0</v>
      </c>
      <c r="Q13" s="8">
        <v>9276</v>
      </c>
      <c r="R13" s="8">
        <v>39472</v>
      </c>
      <c r="S13" s="8">
        <v>5630</v>
      </c>
      <c r="T13" s="8">
        <v>452</v>
      </c>
      <c r="U13" s="8">
        <v>853652</v>
      </c>
      <c r="V13" s="8">
        <v>859734</v>
      </c>
      <c r="W13" s="8">
        <v>950120</v>
      </c>
      <c r="X13" s="8">
        <v>940001</v>
      </c>
      <c r="Y13" s="8">
        <v>10119</v>
      </c>
      <c r="Z13" s="2">
        <v>1.08</v>
      </c>
      <c r="AA13" s="6">
        <v>940000</v>
      </c>
    </row>
    <row r="14" spans="1:27" ht="13.5">
      <c r="A14" s="23" t="s">
        <v>41</v>
      </c>
      <c r="B14" s="29"/>
      <c r="C14" s="6">
        <v>625352</v>
      </c>
      <c r="D14" s="6">
        <v>0</v>
      </c>
      <c r="E14" s="7">
        <v>819350</v>
      </c>
      <c r="F14" s="8">
        <v>819350</v>
      </c>
      <c r="G14" s="8">
        <v>72495</v>
      </c>
      <c r="H14" s="8">
        <v>75783</v>
      </c>
      <c r="I14" s="8">
        <v>80203</v>
      </c>
      <c r="J14" s="8">
        <v>228481</v>
      </c>
      <c r="K14" s="8">
        <v>84099</v>
      </c>
      <c r="L14" s="8">
        <v>96728</v>
      </c>
      <c r="M14" s="8">
        <v>-63622</v>
      </c>
      <c r="N14" s="8">
        <v>117205</v>
      </c>
      <c r="O14" s="8">
        <v>84565</v>
      </c>
      <c r="P14" s="8">
        <v>88463</v>
      </c>
      <c r="Q14" s="8">
        <v>89767</v>
      </c>
      <c r="R14" s="8">
        <v>262795</v>
      </c>
      <c r="S14" s="8">
        <v>89472</v>
      </c>
      <c r="T14" s="8">
        <v>92800</v>
      </c>
      <c r="U14" s="8">
        <v>25250</v>
      </c>
      <c r="V14" s="8">
        <v>207522</v>
      </c>
      <c r="W14" s="8">
        <v>816003</v>
      </c>
      <c r="X14" s="8">
        <v>819350</v>
      </c>
      <c r="Y14" s="8">
        <v>-3347</v>
      </c>
      <c r="Z14" s="2">
        <v>-0.41</v>
      </c>
      <c r="AA14" s="6">
        <v>819350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19521175</v>
      </c>
      <c r="D16" s="6">
        <v>0</v>
      </c>
      <c r="E16" s="7">
        <v>6623680</v>
      </c>
      <c r="F16" s="8">
        <v>6623680</v>
      </c>
      <c r="G16" s="8">
        <v>25090</v>
      </c>
      <c r="H16" s="8">
        <v>41379</v>
      </c>
      <c r="I16" s="8">
        <v>28131</v>
      </c>
      <c r="J16" s="8">
        <v>94600</v>
      </c>
      <c r="K16" s="8">
        <v>765055</v>
      </c>
      <c r="L16" s="8">
        <v>12776</v>
      </c>
      <c r="M16" s="8">
        <v>295894</v>
      </c>
      <c r="N16" s="8">
        <v>1073725</v>
      </c>
      <c r="O16" s="8">
        <v>189779</v>
      </c>
      <c r="P16" s="8">
        <v>39138</v>
      </c>
      <c r="Q16" s="8">
        <v>42262</v>
      </c>
      <c r="R16" s="8">
        <v>271179</v>
      </c>
      <c r="S16" s="8">
        <v>20708</v>
      </c>
      <c r="T16" s="8">
        <v>2048878</v>
      </c>
      <c r="U16" s="8">
        <v>521415</v>
      </c>
      <c r="V16" s="8">
        <v>2591001</v>
      </c>
      <c r="W16" s="8">
        <v>4030505</v>
      </c>
      <c r="X16" s="8">
        <v>6623680</v>
      </c>
      <c r="Y16" s="8">
        <v>-2593175</v>
      </c>
      <c r="Z16" s="2">
        <v>-39.15</v>
      </c>
      <c r="AA16" s="6">
        <v>6623680</v>
      </c>
    </row>
    <row r="17" spans="1:27" ht="13.5">
      <c r="A17" s="23" t="s">
        <v>44</v>
      </c>
      <c r="B17" s="29"/>
      <c r="C17" s="6">
        <v>1304582</v>
      </c>
      <c r="D17" s="6">
        <v>0</v>
      </c>
      <c r="E17" s="7">
        <v>1874316</v>
      </c>
      <c r="F17" s="8">
        <v>1874316</v>
      </c>
      <c r="G17" s="8">
        <v>47550</v>
      </c>
      <c r="H17" s="8">
        <v>27466</v>
      </c>
      <c r="I17" s="8">
        <v>20261</v>
      </c>
      <c r="J17" s="8">
        <v>95277</v>
      </c>
      <c r="K17" s="8">
        <v>31471</v>
      </c>
      <c r="L17" s="8">
        <v>40400</v>
      </c>
      <c r="M17" s="8">
        <v>12082</v>
      </c>
      <c r="N17" s="8">
        <v>83953</v>
      </c>
      <c r="O17" s="8">
        <v>4026</v>
      </c>
      <c r="P17" s="8">
        <v>44111</v>
      </c>
      <c r="Q17" s="8">
        <v>30287</v>
      </c>
      <c r="R17" s="8">
        <v>78424</v>
      </c>
      <c r="S17" s="8">
        <v>34374</v>
      </c>
      <c r="T17" s="8">
        <v>23239</v>
      </c>
      <c r="U17" s="8">
        <v>32261</v>
      </c>
      <c r="V17" s="8">
        <v>89874</v>
      </c>
      <c r="W17" s="8">
        <v>347528</v>
      </c>
      <c r="X17" s="8">
        <v>1874316</v>
      </c>
      <c r="Y17" s="8">
        <v>-1526788</v>
      </c>
      <c r="Z17" s="2">
        <v>-81.46</v>
      </c>
      <c r="AA17" s="6">
        <v>1874316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45752312</v>
      </c>
      <c r="D19" s="6">
        <v>0</v>
      </c>
      <c r="E19" s="7">
        <v>39633000</v>
      </c>
      <c r="F19" s="8">
        <v>39633000</v>
      </c>
      <c r="G19" s="8">
        <v>348967</v>
      </c>
      <c r="H19" s="8">
        <v>15460519</v>
      </c>
      <c r="I19" s="8">
        <v>127112</v>
      </c>
      <c r="J19" s="8">
        <v>15936598</v>
      </c>
      <c r="K19" s="8">
        <v>501555</v>
      </c>
      <c r="L19" s="8">
        <v>12081000</v>
      </c>
      <c r="M19" s="8">
        <v>265854</v>
      </c>
      <c r="N19" s="8">
        <v>12848409</v>
      </c>
      <c r="O19" s="8">
        <v>223438</v>
      </c>
      <c r="P19" s="8">
        <v>506091</v>
      </c>
      <c r="Q19" s="8">
        <v>9685896</v>
      </c>
      <c r="R19" s="8">
        <v>10415425</v>
      </c>
      <c r="S19" s="8">
        <v>138171</v>
      </c>
      <c r="T19" s="8">
        <v>-5112</v>
      </c>
      <c r="U19" s="8">
        <v>0</v>
      </c>
      <c r="V19" s="8">
        <v>133059</v>
      </c>
      <c r="W19" s="8">
        <v>39333491</v>
      </c>
      <c r="X19" s="8">
        <v>39633000</v>
      </c>
      <c r="Y19" s="8">
        <v>-299509</v>
      </c>
      <c r="Z19" s="2">
        <v>-0.76</v>
      </c>
      <c r="AA19" s="6">
        <v>39633000</v>
      </c>
    </row>
    <row r="20" spans="1:27" ht="13.5">
      <c r="A20" s="23" t="s">
        <v>47</v>
      </c>
      <c r="B20" s="29"/>
      <c r="C20" s="6">
        <v>3223461</v>
      </c>
      <c r="D20" s="6">
        <v>0</v>
      </c>
      <c r="E20" s="7">
        <v>25130879</v>
      </c>
      <c r="F20" s="26">
        <v>19130879</v>
      </c>
      <c r="G20" s="26">
        <v>1902217</v>
      </c>
      <c r="H20" s="26">
        <v>1672434</v>
      </c>
      <c r="I20" s="26">
        <v>1498592</v>
      </c>
      <c r="J20" s="26">
        <v>5073243</v>
      </c>
      <c r="K20" s="26">
        <v>1882966</v>
      </c>
      <c r="L20" s="26">
        <v>724071</v>
      </c>
      <c r="M20" s="26">
        <v>1359973</v>
      </c>
      <c r="N20" s="26">
        <v>3967010</v>
      </c>
      <c r="O20" s="26">
        <v>1445761</v>
      </c>
      <c r="P20" s="26">
        <v>1749593</v>
      </c>
      <c r="Q20" s="26">
        <v>1352551</v>
      </c>
      <c r="R20" s="26">
        <v>4547905</v>
      </c>
      <c r="S20" s="26">
        <v>1400988</v>
      </c>
      <c r="T20" s="26">
        <v>2019606</v>
      </c>
      <c r="U20" s="26">
        <v>2978376</v>
      </c>
      <c r="V20" s="26">
        <v>6398970</v>
      </c>
      <c r="W20" s="26">
        <v>19987128</v>
      </c>
      <c r="X20" s="26">
        <v>25130879</v>
      </c>
      <c r="Y20" s="26">
        <v>-5143751</v>
      </c>
      <c r="Z20" s="27">
        <v>-20.47</v>
      </c>
      <c r="AA20" s="28">
        <v>19130879</v>
      </c>
    </row>
    <row r="21" spans="1:27" ht="13.5">
      <c r="A21" s="23" t="s">
        <v>48</v>
      </c>
      <c r="B21" s="29"/>
      <c r="C21" s="6">
        <v>164093</v>
      </c>
      <c r="D21" s="6">
        <v>0</v>
      </c>
      <c r="E21" s="7">
        <v>120000</v>
      </c>
      <c r="F21" s="8">
        <v>120000</v>
      </c>
      <c r="G21" s="8">
        <v>2575</v>
      </c>
      <c r="H21" s="8">
        <v>7481</v>
      </c>
      <c r="I21" s="30">
        <v>1035182</v>
      </c>
      <c r="J21" s="8">
        <v>1045238</v>
      </c>
      <c r="K21" s="8">
        <v>-27037</v>
      </c>
      <c r="L21" s="8">
        <v>53432</v>
      </c>
      <c r="M21" s="8">
        <v>1</v>
      </c>
      <c r="N21" s="8">
        <v>26396</v>
      </c>
      <c r="O21" s="8">
        <v>2932</v>
      </c>
      <c r="P21" s="30">
        <v>0</v>
      </c>
      <c r="Q21" s="8">
        <v>9622</v>
      </c>
      <c r="R21" s="8">
        <v>12554</v>
      </c>
      <c r="S21" s="8">
        <v>5000</v>
      </c>
      <c r="T21" s="8">
        <v>0</v>
      </c>
      <c r="U21" s="8">
        <v>5275</v>
      </c>
      <c r="V21" s="8">
        <v>10275</v>
      </c>
      <c r="W21" s="30">
        <v>1094463</v>
      </c>
      <c r="X21" s="8">
        <v>120000</v>
      </c>
      <c r="Y21" s="8">
        <v>974463</v>
      </c>
      <c r="Z21" s="2">
        <v>812.05</v>
      </c>
      <c r="AA21" s="6">
        <v>120000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185183222</v>
      </c>
      <c r="D22" s="33">
        <f>SUM(D5:D21)</f>
        <v>0</v>
      </c>
      <c r="E22" s="34">
        <f t="shared" si="0"/>
        <v>200192897</v>
      </c>
      <c r="F22" s="35">
        <f t="shared" si="0"/>
        <v>189892897</v>
      </c>
      <c r="G22" s="35">
        <f t="shared" si="0"/>
        <v>20505786</v>
      </c>
      <c r="H22" s="35">
        <f t="shared" si="0"/>
        <v>26245870</v>
      </c>
      <c r="I22" s="35">
        <f t="shared" si="0"/>
        <v>11358998</v>
      </c>
      <c r="J22" s="35">
        <f t="shared" si="0"/>
        <v>58110654</v>
      </c>
      <c r="K22" s="35">
        <f t="shared" si="0"/>
        <v>10939222</v>
      </c>
      <c r="L22" s="35">
        <f t="shared" si="0"/>
        <v>21439302</v>
      </c>
      <c r="M22" s="35">
        <f t="shared" si="0"/>
        <v>9824550</v>
      </c>
      <c r="N22" s="35">
        <f t="shared" si="0"/>
        <v>42203074</v>
      </c>
      <c r="O22" s="35">
        <f t="shared" si="0"/>
        <v>10796965</v>
      </c>
      <c r="P22" s="35">
        <f t="shared" si="0"/>
        <v>10647702</v>
      </c>
      <c r="Q22" s="35">
        <f t="shared" si="0"/>
        <v>19844216</v>
      </c>
      <c r="R22" s="35">
        <f t="shared" si="0"/>
        <v>41288883</v>
      </c>
      <c r="S22" s="35">
        <f t="shared" si="0"/>
        <v>9997387</v>
      </c>
      <c r="T22" s="35">
        <f t="shared" si="0"/>
        <v>12011813</v>
      </c>
      <c r="U22" s="35">
        <f t="shared" si="0"/>
        <v>13010224</v>
      </c>
      <c r="V22" s="35">
        <f t="shared" si="0"/>
        <v>35019424</v>
      </c>
      <c r="W22" s="35">
        <f t="shared" si="0"/>
        <v>176622035</v>
      </c>
      <c r="X22" s="35">
        <f t="shared" si="0"/>
        <v>200192907</v>
      </c>
      <c r="Y22" s="35">
        <f t="shared" si="0"/>
        <v>-23570872</v>
      </c>
      <c r="Z22" s="36">
        <f>+IF(X22&lt;&gt;0,+(Y22/X22)*100,0)</f>
        <v>-11.77407948824081</v>
      </c>
      <c r="AA22" s="33">
        <f>SUM(AA5:AA21)</f>
        <v>189892897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59893633</v>
      </c>
      <c r="D25" s="6">
        <v>0</v>
      </c>
      <c r="E25" s="7">
        <v>62979514</v>
      </c>
      <c r="F25" s="8">
        <v>62965013</v>
      </c>
      <c r="G25" s="8">
        <v>4977018</v>
      </c>
      <c r="H25" s="8">
        <v>4936831</v>
      </c>
      <c r="I25" s="8">
        <v>5037604</v>
      </c>
      <c r="J25" s="8">
        <v>14951453</v>
      </c>
      <c r="K25" s="8">
        <v>5356699</v>
      </c>
      <c r="L25" s="8">
        <v>5258014</v>
      </c>
      <c r="M25" s="8">
        <v>5677691</v>
      </c>
      <c r="N25" s="8">
        <v>16292404</v>
      </c>
      <c r="O25" s="8">
        <v>5111655</v>
      </c>
      <c r="P25" s="8">
        <v>5127330</v>
      </c>
      <c r="Q25" s="8">
        <v>4976456</v>
      </c>
      <c r="R25" s="8">
        <v>15215441</v>
      </c>
      <c r="S25" s="8">
        <v>5101990</v>
      </c>
      <c r="T25" s="8">
        <v>5088256</v>
      </c>
      <c r="U25" s="8">
        <v>5241965</v>
      </c>
      <c r="V25" s="8">
        <v>15432211</v>
      </c>
      <c r="W25" s="8">
        <v>61891509</v>
      </c>
      <c r="X25" s="8">
        <v>62979514</v>
      </c>
      <c r="Y25" s="8">
        <v>-1088005</v>
      </c>
      <c r="Z25" s="2">
        <v>-1.73</v>
      </c>
      <c r="AA25" s="6">
        <v>62965013</v>
      </c>
    </row>
    <row r="26" spans="1:27" ht="13.5">
      <c r="A26" s="25" t="s">
        <v>52</v>
      </c>
      <c r="B26" s="24"/>
      <c r="C26" s="6">
        <v>4157184</v>
      </c>
      <c r="D26" s="6">
        <v>0</v>
      </c>
      <c r="E26" s="7">
        <v>4308243</v>
      </c>
      <c r="F26" s="8">
        <v>4260840</v>
      </c>
      <c r="G26" s="8">
        <v>319143</v>
      </c>
      <c r="H26" s="8">
        <v>325227</v>
      </c>
      <c r="I26" s="8">
        <v>325227</v>
      </c>
      <c r="J26" s="8">
        <v>969597</v>
      </c>
      <c r="K26" s="8">
        <v>319143</v>
      </c>
      <c r="L26" s="8">
        <v>325227</v>
      </c>
      <c r="M26" s="8">
        <v>325227</v>
      </c>
      <c r="N26" s="8">
        <v>969597</v>
      </c>
      <c r="O26" s="8">
        <v>326024</v>
      </c>
      <c r="P26" s="8">
        <v>325390</v>
      </c>
      <c r="Q26" s="8">
        <v>325390</v>
      </c>
      <c r="R26" s="8">
        <v>976804</v>
      </c>
      <c r="S26" s="8">
        <v>325390</v>
      </c>
      <c r="T26" s="8">
        <v>503198</v>
      </c>
      <c r="U26" s="8">
        <v>338010</v>
      </c>
      <c r="V26" s="8">
        <v>1166598</v>
      </c>
      <c r="W26" s="8">
        <v>4082596</v>
      </c>
      <c r="X26" s="8">
        <v>4308240</v>
      </c>
      <c r="Y26" s="8">
        <v>-225644</v>
      </c>
      <c r="Z26" s="2">
        <v>-5.24</v>
      </c>
      <c r="AA26" s="6">
        <v>4260840</v>
      </c>
    </row>
    <row r="27" spans="1:27" ht="13.5">
      <c r="A27" s="25" t="s">
        <v>53</v>
      </c>
      <c r="B27" s="24"/>
      <c r="C27" s="6">
        <v>47931544</v>
      </c>
      <c r="D27" s="6">
        <v>0</v>
      </c>
      <c r="E27" s="7">
        <v>10826537</v>
      </c>
      <c r="F27" s="8">
        <v>10502523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10826537</v>
      </c>
      <c r="Y27" s="8">
        <v>-10826537</v>
      </c>
      <c r="Z27" s="2">
        <v>-100</v>
      </c>
      <c r="AA27" s="6">
        <v>10502523</v>
      </c>
    </row>
    <row r="28" spans="1:27" ht="13.5">
      <c r="A28" s="25" t="s">
        <v>54</v>
      </c>
      <c r="B28" s="24"/>
      <c r="C28" s="6">
        <v>68084142</v>
      </c>
      <c r="D28" s="6">
        <v>0</v>
      </c>
      <c r="E28" s="7">
        <v>8680580</v>
      </c>
      <c r="F28" s="8">
        <v>8680760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1220</v>
      </c>
      <c r="V28" s="8">
        <v>1220</v>
      </c>
      <c r="W28" s="8">
        <v>1220</v>
      </c>
      <c r="X28" s="8">
        <v>8680760</v>
      </c>
      <c r="Y28" s="8">
        <v>-8679540</v>
      </c>
      <c r="Z28" s="2">
        <v>-99.99</v>
      </c>
      <c r="AA28" s="6">
        <v>8680760</v>
      </c>
    </row>
    <row r="29" spans="1:27" ht="13.5">
      <c r="A29" s="25" t="s">
        <v>55</v>
      </c>
      <c r="B29" s="24"/>
      <c r="C29" s="6">
        <v>1607928</v>
      </c>
      <c r="D29" s="6">
        <v>0</v>
      </c>
      <c r="E29" s="7">
        <v>1700309</v>
      </c>
      <c r="F29" s="8">
        <v>2530309</v>
      </c>
      <c r="G29" s="8">
        <v>34054</v>
      </c>
      <c r="H29" s="8">
        <v>32618</v>
      </c>
      <c r="I29" s="8">
        <v>161518</v>
      </c>
      <c r="J29" s="8">
        <v>228190</v>
      </c>
      <c r="K29" s="8">
        <v>32523</v>
      </c>
      <c r="L29" s="8">
        <v>29207</v>
      </c>
      <c r="M29" s="8">
        <v>640</v>
      </c>
      <c r="N29" s="8">
        <v>62370</v>
      </c>
      <c r="O29" s="8">
        <v>55154</v>
      </c>
      <c r="P29" s="8">
        <v>24903</v>
      </c>
      <c r="Q29" s="8">
        <v>154855</v>
      </c>
      <c r="R29" s="8">
        <v>234912</v>
      </c>
      <c r="S29" s="8">
        <v>20909</v>
      </c>
      <c r="T29" s="8">
        <v>21990</v>
      </c>
      <c r="U29" s="8">
        <v>19831</v>
      </c>
      <c r="V29" s="8">
        <v>62730</v>
      </c>
      <c r="W29" s="8">
        <v>588202</v>
      </c>
      <c r="X29" s="8">
        <v>1700309</v>
      </c>
      <c r="Y29" s="8">
        <v>-1112107</v>
      </c>
      <c r="Z29" s="2">
        <v>-65.41</v>
      </c>
      <c r="AA29" s="6">
        <v>2530309</v>
      </c>
    </row>
    <row r="30" spans="1:27" ht="13.5">
      <c r="A30" s="25" t="s">
        <v>56</v>
      </c>
      <c r="B30" s="24"/>
      <c r="C30" s="6">
        <v>43535580</v>
      </c>
      <c r="D30" s="6">
        <v>0</v>
      </c>
      <c r="E30" s="7">
        <v>47529004</v>
      </c>
      <c r="F30" s="8">
        <v>47529004</v>
      </c>
      <c r="G30" s="8">
        <v>6291715</v>
      </c>
      <c r="H30" s="8">
        <v>3150502</v>
      </c>
      <c r="I30" s="8">
        <v>4295836</v>
      </c>
      <c r="J30" s="8">
        <v>13738053</v>
      </c>
      <c r="K30" s="8">
        <v>3265561</v>
      </c>
      <c r="L30" s="8">
        <v>3188825</v>
      </c>
      <c r="M30" s="8">
        <v>3083476</v>
      </c>
      <c r="N30" s="8">
        <v>9537862</v>
      </c>
      <c r="O30" s="8">
        <v>3089338</v>
      </c>
      <c r="P30" s="8">
        <v>6144235</v>
      </c>
      <c r="Q30" s="8">
        <v>3018093</v>
      </c>
      <c r="R30" s="8">
        <v>12251666</v>
      </c>
      <c r="S30" s="8">
        <v>3144873</v>
      </c>
      <c r="T30" s="8">
        <v>3092642</v>
      </c>
      <c r="U30" s="8">
        <v>5271222</v>
      </c>
      <c r="V30" s="8">
        <v>11508737</v>
      </c>
      <c r="W30" s="8">
        <v>47036318</v>
      </c>
      <c r="X30" s="8">
        <v>47529004</v>
      </c>
      <c r="Y30" s="8">
        <v>-492686</v>
      </c>
      <c r="Z30" s="2">
        <v>-1.04</v>
      </c>
      <c r="AA30" s="6">
        <v>47529004</v>
      </c>
    </row>
    <row r="31" spans="1:27" ht="13.5">
      <c r="A31" s="25" t="s">
        <v>57</v>
      </c>
      <c r="B31" s="24"/>
      <c r="C31" s="6">
        <v>5587721</v>
      </c>
      <c r="D31" s="6">
        <v>0</v>
      </c>
      <c r="E31" s="7">
        <v>8350214</v>
      </c>
      <c r="F31" s="8">
        <v>8350214</v>
      </c>
      <c r="G31" s="8">
        <v>203874</v>
      </c>
      <c r="H31" s="8">
        <v>697242</v>
      </c>
      <c r="I31" s="8">
        <v>99713</v>
      </c>
      <c r="J31" s="8">
        <v>1000829</v>
      </c>
      <c r="K31" s="8">
        <v>656954</v>
      </c>
      <c r="L31" s="8">
        <v>346366</v>
      </c>
      <c r="M31" s="8">
        <v>227792</v>
      </c>
      <c r="N31" s="8">
        <v>1231112</v>
      </c>
      <c r="O31" s="8">
        <v>343686</v>
      </c>
      <c r="P31" s="8">
        <v>677044</v>
      </c>
      <c r="Q31" s="8">
        <v>693190</v>
      </c>
      <c r="R31" s="8">
        <v>1713920</v>
      </c>
      <c r="S31" s="8">
        <v>576907</v>
      </c>
      <c r="T31" s="8">
        <v>617304</v>
      </c>
      <c r="U31" s="8">
        <v>817390</v>
      </c>
      <c r="V31" s="8">
        <v>2011601</v>
      </c>
      <c r="W31" s="8">
        <v>5957462</v>
      </c>
      <c r="X31" s="8">
        <v>8350214</v>
      </c>
      <c r="Y31" s="8">
        <v>-2392752</v>
      </c>
      <c r="Z31" s="2">
        <v>-28.65</v>
      </c>
      <c r="AA31" s="6">
        <v>8350214</v>
      </c>
    </row>
    <row r="32" spans="1:27" ht="13.5">
      <c r="A32" s="25" t="s">
        <v>58</v>
      </c>
      <c r="B32" s="24"/>
      <c r="C32" s="6">
        <v>7227685</v>
      </c>
      <c r="D32" s="6">
        <v>0</v>
      </c>
      <c r="E32" s="7">
        <v>8830182</v>
      </c>
      <c r="F32" s="8">
        <v>8238182</v>
      </c>
      <c r="G32" s="8">
        <v>596496</v>
      </c>
      <c r="H32" s="8">
        <v>338467</v>
      </c>
      <c r="I32" s="8">
        <v>511935</v>
      </c>
      <c r="J32" s="8">
        <v>1446898</v>
      </c>
      <c r="K32" s="8">
        <v>407789</v>
      </c>
      <c r="L32" s="8">
        <v>171996</v>
      </c>
      <c r="M32" s="8">
        <v>1093852</v>
      </c>
      <c r="N32" s="8">
        <v>1673637</v>
      </c>
      <c r="O32" s="8">
        <v>262418</v>
      </c>
      <c r="P32" s="8">
        <v>602924</v>
      </c>
      <c r="Q32" s="8">
        <v>664983</v>
      </c>
      <c r="R32" s="8">
        <v>1530325</v>
      </c>
      <c r="S32" s="8">
        <v>323845</v>
      </c>
      <c r="T32" s="8">
        <v>388664</v>
      </c>
      <c r="U32" s="8">
        <v>928041</v>
      </c>
      <c r="V32" s="8">
        <v>1640550</v>
      </c>
      <c r="W32" s="8">
        <v>6291410</v>
      </c>
      <c r="X32" s="8">
        <v>8830182</v>
      </c>
      <c r="Y32" s="8">
        <v>-2538772</v>
      </c>
      <c r="Z32" s="2">
        <v>-28.75</v>
      </c>
      <c r="AA32" s="6">
        <v>8238182</v>
      </c>
    </row>
    <row r="33" spans="1:27" ht="13.5">
      <c r="A33" s="25" t="s">
        <v>59</v>
      </c>
      <c r="B33" s="24"/>
      <c r="C33" s="6">
        <v>750004</v>
      </c>
      <c r="D33" s="6">
        <v>0</v>
      </c>
      <c r="E33" s="7">
        <v>13669128</v>
      </c>
      <c r="F33" s="8">
        <v>13669128</v>
      </c>
      <c r="G33" s="8">
        <v>1462837</v>
      </c>
      <c r="H33" s="8">
        <v>903984</v>
      </c>
      <c r="I33" s="8">
        <v>533861</v>
      </c>
      <c r="J33" s="8">
        <v>2900682</v>
      </c>
      <c r="K33" s="8">
        <v>437382</v>
      </c>
      <c r="L33" s="8">
        <v>1424112</v>
      </c>
      <c r="M33" s="8">
        <v>1030772</v>
      </c>
      <c r="N33" s="8">
        <v>2892266</v>
      </c>
      <c r="O33" s="8">
        <v>765806</v>
      </c>
      <c r="P33" s="8">
        <v>715721</v>
      </c>
      <c r="Q33" s="8">
        <v>863019</v>
      </c>
      <c r="R33" s="8">
        <v>2344546</v>
      </c>
      <c r="S33" s="8">
        <v>843178</v>
      </c>
      <c r="T33" s="8">
        <v>847711</v>
      </c>
      <c r="U33" s="8">
        <v>3664155</v>
      </c>
      <c r="V33" s="8">
        <v>5355044</v>
      </c>
      <c r="W33" s="8">
        <v>13492538</v>
      </c>
      <c r="X33" s="8">
        <v>13669128</v>
      </c>
      <c r="Y33" s="8">
        <v>-176590</v>
      </c>
      <c r="Z33" s="2">
        <v>-1.29</v>
      </c>
      <c r="AA33" s="6">
        <v>13669128</v>
      </c>
    </row>
    <row r="34" spans="1:27" ht="13.5">
      <c r="A34" s="25" t="s">
        <v>60</v>
      </c>
      <c r="B34" s="24"/>
      <c r="C34" s="6">
        <v>26086966</v>
      </c>
      <c r="D34" s="6">
        <v>0</v>
      </c>
      <c r="E34" s="7">
        <v>34793481</v>
      </c>
      <c r="F34" s="8">
        <v>35278085</v>
      </c>
      <c r="G34" s="8">
        <v>2209260</v>
      </c>
      <c r="H34" s="8">
        <v>4901404</v>
      </c>
      <c r="I34" s="8">
        <v>2129789</v>
      </c>
      <c r="J34" s="8">
        <v>9240453</v>
      </c>
      <c r="K34" s="8">
        <v>2645268</v>
      </c>
      <c r="L34" s="8">
        <v>2044086</v>
      </c>
      <c r="M34" s="8">
        <v>1146565</v>
      </c>
      <c r="N34" s="8">
        <v>5835919</v>
      </c>
      <c r="O34" s="8">
        <v>2787803</v>
      </c>
      <c r="P34" s="8">
        <v>-811203</v>
      </c>
      <c r="Q34" s="8">
        <v>2290537</v>
      </c>
      <c r="R34" s="8">
        <v>4267137</v>
      </c>
      <c r="S34" s="8">
        <v>2057172</v>
      </c>
      <c r="T34" s="8">
        <v>2003519</v>
      </c>
      <c r="U34" s="8">
        <v>2619521</v>
      </c>
      <c r="V34" s="8">
        <v>6680212</v>
      </c>
      <c r="W34" s="8">
        <v>26023721</v>
      </c>
      <c r="X34" s="8">
        <v>34793481</v>
      </c>
      <c r="Y34" s="8">
        <v>-8769760</v>
      </c>
      <c r="Z34" s="2">
        <v>-25.21</v>
      </c>
      <c r="AA34" s="6">
        <v>35278085</v>
      </c>
    </row>
    <row r="35" spans="1:27" ht="13.5">
      <c r="A35" s="23" t="s">
        <v>61</v>
      </c>
      <c r="B35" s="29"/>
      <c r="C35" s="6">
        <v>203456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265065843</v>
      </c>
      <c r="D36" s="33">
        <f>SUM(D25:D35)</f>
        <v>0</v>
      </c>
      <c r="E36" s="34">
        <f t="shared" si="1"/>
        <v>201667192</v>
      </c>
      <c r="F36" s="35">
        <f t="shared" si="1"/>
        <v>202004058</v>
      </c>
      <c r="G36" s="35">
        <f t="shared" si="1"/>
        <v>16094397</v>
      </c>
      <c r="H36" s="35">
        <f t="shared" si="1"/>
        <v>15286275</v>
      </c>
      <c r="I36" s="35">
        <f t="shared" si="1"/>
        <v>13095483</v>
      </c>
      <c r="J36" s="35">
        <f t="shared" si="1"/>
        <v>44476155</v>
      </c>
      <c r="K36" s="35">
        <f t="shared" si="1"/>
        <v>13121319</v>
      </c>
      <c r="L36" s="35">
        <f t="shared" si="1"/>
        <v>12787833</v>
      </c>
      <c r="M36" s="35">
        <f t="shared" si="1"/>
        <v>12586015</v>
      </c>
      <c r="N36" s="35">
        <f t="shared" si="1"/>
        <v>38495167</v>
      </c>
      <c r="O36" s="35">
        <f t="shared" si="1"/>
        <v>12741884</v>
      </c>
      <c r="P36" s="35">
        <f t="shared" si="1"/>
        <v>12806344</v>
      </c>
      <c r="Q36" s="35">
        <f t="shared" si="1"/>
        <v>12986523</v>
      </c>
      <c r="R36" s="35">
        <f t="shared" si="1"/>
        <v>38534751</v>
      </c>
      <c r="S36" s="35">
        <f t="shared" si="1"/>
        <v>12394264</v>
      </c>
      <c r="T36" s="35">
        <f t="shared" si="1"/>
        <v>12563284</v>
      </c>
      <c r="U36" s="35">
        <f t="shared" si="1"/>
        <v>18901355</v>
      </c>
      <c r="V36" s="35">
        <f t="shared" si="1"/>
        <v>43858903</v>
      </c>
      <c r="W36" s="35">
        <f t="shared" si="1"/>
        <v>165364976</v>
      </c>
      <c r="X36" s="35">
        <f t="shared" si="1"/>
        <v>201667369</v>
      </c>
      <c r="Y36" s="35">
        <f t="shared" si="1"/>
        <v>-36302393</v>
      </c>
      <c r="Z36" s="36">
        <f>+IF(X36&lt;&gt;0,+(Y36/X36)*100,0)</f>
        <v>-18.001123920052727</v>
      </c>
      <c r="AA36" s="33">
        <f>SUM(AA25:AA35)</f>
        <v>202004058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-79882621</v>
      </c>
      <c r="D38" s="46">
        <f>+D22-D36</f>
        <v>0</v>
      </c>
      <c r="E38" s="47">
        <f t="shared" si="2"/>
        <v>-1474295</v>
      </c>
      <c r="F38" s="48">
        <f t="shared" si="2"/>
        <v>-12111161</v>
      </c>
      <c r="G38" s="48">
        <f t="shared" si="2"/>
        <v>4411389</v>
      </c>
      <c r="H38" s="48">
        <f t="shared" si="2"/>
        <v>10959595</v>
      </c>
      <c r="I38" s="48">
        <f t="shared" si="2"/>
        <v>-1736485</v>
      </c>
      <c r="J38" s="48">
        <f t="shared" si="2"/>
        <v>13634499</v>
      </c>
      <c r="K38" s="48">
        <f t="shared" si="2"/>
        <v>-2182097</v>
      </c>
      <c r="L38" s="48">
        <f t="shared" si="2"/>
        <v>8651469</v>
      </c>
      <c r="M38" s="48">
        <f t="shared" si="2"/>
        <v>-2761465</v>
      </c>
      <c r="N38" s="48">
        <f t="shared" si="2"/>
        <v>3707907</v>
      </c>
      <c r="O38" s="48">
        <f t="shared" si="2"/>
        <v>-1944919</v>
      </c>
      <c r="P38" s="48">
        <f t="shared" si="2"/>
        <v>-2158642</v>
      </c>
      <c r="Q38" s="48">
        <f t="shared" si="2"/>
        <v>6857693</v>
      </c>
      <c r="R38" s="48">
        <f t="shared" si="2"/>
        <v>2754132</v>
      </c>
      <c r="S38" s="48">
        <f t="shared" si="2"/>
        <v>-2396877</v>
      </c>
      <c r="T38" s="48">
        <f t="shared" si="2"/>
        <v>-551471</v>
      </c>
      <c r="U38" s="48">
        <f t="shared" si="2"/>
        <v>-5891131</v>
      </c>
      <c r="V38" s="48">
        <f t="shared" si="2"/>
        <v>-8839479</v>
      </c>
      <c r="W38" s="48">
        <f t="shared" si="2"/>
        <v>11257059</v>
      </c>
      <c r="X38" s="48">
        <f>IF(F22=F36,0,X22-X36)</f>
        <v>-1474462</v>
      </c>
      <c r="Y38" s="48">
        <f t="shared" si="2"/>
        <v>12731521</v>
      </c>
      <c r="Z38" s="49">
        <f>+IF(X38&lt;&gt;0,+(Y38/X38)*100,0)</f>
        <v>-863.4689127288462</v>
      </c>
      <c r="AA38" s="46">
        <f>+AA22-AA36</f>
        <v>-12111161</v>
      </c>
    </row>
    <row r="39" spans="1:27" ht="13.5">
      <c r="A39" s="23" t="s">
        <v>64</v>
      </c>
      <c r="B39" s="29"/>
      <c r="C39" s="6">
        <v>13101844</v>
      </c>
      <c r="D39" s="6">
        <v>0</v>
      </c>
      <c r="E39" s="7">
        <v>29248000</v>
      </c>
      <c r="F39" s="8">
        <v>12708000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645000</v>
      </c>
      <c r="U39" s="8">
        <v>0</v>
      </c>
      <c r="V39" s="8">
        <v>645000</v>
      </c>
      <c r="W39" s="8">
        <v>645000</v>
      </c>
      <c r="X39" s="8">
        <v>29248000</v>
      </c>
      <c r="Y39" s="8">
        <v>-28603000</v>
      </c>
      <c r="Z39" s="2">
        <v>-97.79</v>
      </c>
      <c r="AA39" s="6">
        <v>12708000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-66780777</v>
      </c>
      <c r="D42" s="55">
        <f>SUM(D38:D41)</f>
        <v>0</v>
      </c>
      <c r="E42" s="56">
        <f t="shared" si="3"/>
        <v>27773705</v>
      </c>
      <c r="F42" s="57">
        <f t="shared" si="3"/>
        <v>596839</v>
      </c>
      <c r="G42" s="57">
        <f t="shared" si="3"/>
        <v>4411389</v>
      </c>
      <c r="H42" s="57">
        <f t="shared" si="3"/>
        <v>10959595</v>
      </c>
      <c r="I42" s="57">
        <f t="shared" si="3"/>
        <v>-1736485</v>
      </c>
      <c r="J42" s="57">
        <f t="shared" si="3"/>
        <v>13634499</v>
      </c>
      <c r="K42" s="57">
        <f t="shared" si="3"/>
        <v>-2182097</v>
      </c>
      <c r="L42" s="57">
        <f t="shared" si="3"/>
        <v>8651469</v>
      </c>
      <c r="M42" s="57">
        <f t="shared" si="3"/>
        <v>-2761465</v>
      </c>
      <c r="N42" s="57">
        <f t="shared" si="3"/>
        <v>3707907</v>
      </c>
      <c r="O42" s="57">
        <f t="shared" si="3"/>
        <v>-1944919</v>
      </c>
      <c r="P42" s="57">
        <f t="shared" si="3"/>
        <v>-2158642</v>
      </c>
      <c r="Q42" s="57">
        <f t="shared" si="3"/>
        <v>6857693</v>
      </c>
      <c r="R42" s="57">
        <f t="shared" si="3"/>
        <v>2754132</v>
      </c>
      <c r="S42" s="57">
        <f t="shared" si="3"/>
        <v>-2396877</v>
      </c>
      <c r="T42" s="57">
        <f t="shared" si="3"/>
        <v>93529</v>
      </c>
      <c r="U42" s="57">
        <f t="shared" si="3"/>
        <v>-5891131</v>
      </c>
      <c r="V42" s="57">
        <f t="shared" si="3"/>
        <v>-8194479</v>
      </c>
      <c r="W42" s="57">
        <f t="shared" si="3"/>
        <v>11902059</v>
      </c>
      <c r="X42" s="57">
        <f t="shared" si="3"/>
        <v>27773538</v>
      </c>
      <c r="Y42" s="57">
        <f t="shared" si="3"/>
        <v>-15871479</v>
      </c>
      <c r="Z42" s="58">
        <f>+IF(X42&lt;&gt;0,+(Y42/X42)*100,0)</f>
        <v>-57.146046715402264</v>
      </c>
      <c r="AA42" s="55">
        <f>SUM(AA38:AA41)</f>
        <v>596839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-66780777</v>
      </c>
      <c r="D44" s="63">
        <f>+D42-D43</f>
        <v>0</v>
      </c>
      <c r="E44" s="64">
        <f t="shared" si="4"/>
        <v>27773705</v>
      </c>
      <c r="F44" s="65">
        <f t="shared" si="4"/>
        <v>596839</v>
      </c>
      <c r="G44" s="65">
        <f t="shared" si="4"/>
        <v>4411389</v>
      </c>
      <c r="H44" s="65">
        <f t="shared" si="4"/>
        <v>10959595</v>
      </c>
      <c r="I44" s="65">
        <f t="shared" si="4"/>
        <v>-1736485</v>
      </c>
      <c r="J44" s="65">
        <f t="shared" si="4"/>
        <v>13634499</v>
      </c>
      <c r="K44" s="65">
        <f t="shared" si="4"/>
        <v>-2182097</v>
      </c>
      <c r="L44" s="65">
        <f t="shared" si="4"/>
        <v>8651469</v>
      </c>
      <c r="M44" s="65">
        <f t="shared" si="4"/>
        <v>-2761465</v>
      </c>
      <c r="N44" s="65">
        <f t="shared" si="4"/>
        <v>3707907</v>
      </c>
      <c r="O44" s="65">
        <f t="shared" si="4"/>
        <v>-1944919</v>
      </c>
      <c r="P44" s="65">
        <f t="shared" si="4"/>
        <v>-2158642</v>
      </c>
      <c r="Q44" s="65">
        <f t="shared" si="4"/>
        <v>6857693</v>
      </c>
      <c r="R44" s="65">
        <f t="shared" si="4"/>
        <v>2754132</v>
      </c>
      <c r="S44" s="65">
        <f t="shared" si="4"/>
        <v>-2396877</v>
      </c>
      <c r="T44" s="65">
        <f t="shared" si="4"/>
        <v>93529</v>
      </c>
      <c r="U44" s="65">
        <f t="shared" si="4"/>
        <v>-5891131</v>
      </c>
      <c r="V44" s="65">
        <f t="shared" si="4"/>
        <v>-8194479</v>
      </c>
      <c r="W44" s="65">
        <f t="shared" si="4"/>
        <v>11902059</v>
      </c>
      <c r="X44" s="65">
        <f t="shared" si="4"/>
        <v>27773538</v>
      </c>
      <c r="Y44" s="65">
        <f t="shared" si="4"/>
        <v>-15871479</v>
      </c>
      <c r="Z44" s="66">
        <f>+IF(X44&lt;&gt;0,+(Y44/X44)*100,0)</f>
        <v>-57.146046715402264</v>
      </c>
      <c r="AA44" s="63">
        <f>+AA42-AA43</f>
        <v>596839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-66780777</v>
      </c>
      <c r="D46" s="55">
        <f>SUM(D44:D45)</f>
        <v>0</v>
      </c>
      <c r="E46" s="56">
        <f t="shared" si="5"/>
        <v>27773705</v>
      </c>
      <c r="F46" s="57">
        <f t="shared" si="5"/>
        <v>596839</v>
      </c>
      <c r="G46" s="57">
        <f t="shared" si="5"/>
        <v>4411389</v>
      </c>
      <c r="H46" s="57">
        <f t="shared" si="5"/>
        <v>10959595</v>
      </c>
      <c r="I46" s="57">
        <f t="shared" si="5"/>
        <v>-1736485</v>
      </c>
      <c r="J46" s="57">
        <f t="shared" si="5"/>
        <v>13634499</v>
      </c>
      <c r="K46" s="57">
        <f t="shared" si="5"/>
        <v>-2182097</v>
      </c>
      <c r="L46" s="57">
        <f t="shared" si="5"/>
        <v>8651469</v>
      </c>
      <c r="M46" s="57">
        <f t="shared" si="5"/>
        <v>-2761465</v>
      </c>
      <c r="N46" s="57">
        <f t="shared" si="5"/>
        <v>3707907</v>
      </c>
      <c r="O46" s="57">
        <f t="shared" si="5"/>
        <v>-1944919</v>
      </c>
      <c r="P46" s="57">
        <f t="shared" si="5"/>
        <v>-2158642</v>
      </c>
      <c r="Q46" s="57">
        <f t="shared" si="5"/>
        <v>6857693</v>
      </c>
      <c r="R46" s="57">
        <f t="shared" si="5"/>
        <v>2754132</v>
      </c>
      <c r="S46" s="57">
        <f t="shared" si="5"/>
        <v>-2396877</v>
      </c>
      <c r="T46" s="57">
        <f t="shared" si="5"/>
        <v>93529</v>
      </c>
      <c r="U46" s="57">
        <f t="shared" si="5"/>
        <v>-5891131</v>
      </c>
      <c r="V46" s="57">
        <f t="shared" si="5"/>
        <v>-8194479</v>
      </c>
      <c r="W46" s="57">
        <f t="shared" si="5"/>
        <v>11902059</v>
      </c>
      <c r="X46" s="57">
        <f t="shared" si="5"/>
        <v>27773538</v>
      </c>
      <c r="Y46" s="57">
        <f t="shared" si="5"/>
        <v>-15871479</v>
      </c>
      <c r="Z46" s="58">
        <f>+IF(X46&lt;&gt;0,+(Y46/X46)*100,0)</f>
        <v>-57.146046715402264</v>
      </c>
      <c r="AA46" s="55">
        <f>SUM(AA44:AA45)</f>
        <v>596839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-66780777</v>
      </c>
      <c r="D48" s="71">
        <f>SUM(D46:D47)</f>
        <v>0</v>
      </c>
      <c r="E48" s="72">
        <f t="shared" si="6"/>
        <v>27773705</v>
      </c>
      <c r="F48" s="73">
        <f t="shared" si="6"/>
        <v>596839</v>
      </c>
      <c r="G48" s="73">
        <f t="shared" si="6"/>
        <v>4411389</v>
      </c>
      <c r="H48" s="74">
        <f t="shared" si="6"/>
        <v>10959595</v>
      </c>
      <c r="I48" s="74">
        <f t="shared" si="6"/>
        <v>-1736485</v>
      </c>
      <c r="J48" s="74">
        <f t="shared" si="6"/>
        <v>13634499</v>
      </c>
      <c r="K48" s="74">
        <f t="shared" si="6"/>
        <v>-2182097</v>
      </c>
      <c r="L48" s="74">
        <f t="shared" si="6"/>
        <v>8651469</v>
      </c>
      <c r="M48" s="73">
        <f t="shared" si="6"/>
        <v>-2761465</v>
      </c>
      <c r="N48" s="73">
        <f t="shared" si="6"/>
        <v>3707907</v>
      </c>
      <c r="O48" s="74">
        <f t="shared" si="6"/>
        <v>-1944919</v>
      </c>
      <c r="P48" s="74">
        <f t="shared" si="6"/>
        <v>-2158642</v>
      </c>
      <c r="Q48" s="74">
        <f t="shared" si="6"/>
        <v>6857693</v>
      </c>
      <c r="R48" s="74">
        <f t="shared" si="6"/>
        <v>2754132</v>
      </c>
      <c r="S48" s="74">
        <f t="shared" si="6"/>
        <v>-2396877</v>
      </c>
      <c r="T48" s="73">
        <f t="shared" si="6"/>
        <v>93529</v>
      </c>
      <c r="U48" s="73">
        <f t="shared" si="6"/>
        <v>-5891131</v>
      </c>
      <c r="V48" s="74">
        <f t="shared" si="6"/>
        <v>-8194479</v>
      </c>
      <c r="W48" s="74">
        <f t="shared" si="6"/>
        <v>11902059</v>
      </c>
      <c r="X48" s="74">
        <f t="shared" si="6"/>
        <v>27773538</v>
      </c>
      <c r="Y48" s="74">
        <f t="shared" si="6"/>
        <v>-15871479</v>
      </c>
      <c r="Z48" s="75">
        <f>+IF(X48&lt;&gt;0,+(Y48/X48)*100,0)</f>
        <v>-57.146046715402264</v>
      </c>
      <c r="AA48" s="76">
        <f>SUM(AA46:AA47)</f>
        <v>596839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884663</v>
      </c>
      <c r="D12" s="6">
        <v>0</v>
      </c>
      <c r="E12" s="7">
        <v>1060720</v>
      </c>
      <c r="F12" s="8">
        <v>1060720</v>
      </c>
      <c r="G12" s="8">
        <v>6057</v>
      </c>
      <c r="H12" s="8">
        <v>6997</v>
      </c>
      <c r="I12" s="8">
        <v>233341</v>
      </c>
      <c r="J12" s="8">
        <v>246395</v>
      </c>
      <c r="K12" s="8">
        <v>6527</v>
      </c>
      <c r="L12" s="8">
        <v>6700</v>
      </c>
      <c r="M12" s="8">
        <v>0</v>
      </c>
      <c r="N12" s="8">
        <v>13227</v>
      </c>
      <c r="O12" s="8">
        <v>258407</v>
      </c>
      <c r="P12" s="8">
        <v>203011</v>
      </c>
      <c r="Q12" s="8">
        <v>6743</v>
      </c>
      <c r="R12" s="8">
        <v>468161</v>
      </c>
      <c r="S12" s="8">
        <v>166847</v>
      </c>
      <c r="T12" s="8">
        <v>6743</v>
      </c>
      <c r="U12" s="8">
        <v>69641</v>
      </c>
      <c r="V12" s="8">
        <v>243231</v>
      </c>
      <c r="W12" s="8">
        <v>971014</v>
      </c>
      <c r="X12" s="8">
        <v>1060722</v>
      </c>
      <c r="Y12" s="8">
        <v>-89708</v>
      </c>
      <c r="Z12" s="2">
        <v>-8.46</v>
      </c>
      <c r="AA12" s="6">
        <v>1060720</v>
      </c>
    </row>
    <row r="13" spans="1:27" ht="13.5">
      <c r="A13" s="23" t="s">
        <v>40</v>
      </c>
      <c r="B13" s="29"/>
      <c r="C13" s="6">
        <v>5841380</v>
      </c>
      <c r="D13" s="6">
        <v>0</v>
      </c>
      <c r="E13" s="7">
        <v>5673200</v>
      </c>
      <c r="F13" s="8">
        <v>5673000</v>
      </c>
      <c r="G13" s="8">
        <v>609532</v>
      </c>
      <c r="H13" s="8">
        <v>14436</v>
      </c>
      <c r="I13" s="8">
        <v>727744</v>
      </c>
      <c r="J13" s="8">
        <v>1351712</v>
      </c>
      <c r="K13" s="8">
        <v>591624</v>
      </c>
      <c r="L13" s="8">
        <v>425125</v>
      </c>
      <c r="M13" s="8">
        <v>540647</v>
      </c>
      <c r="N13" s="8">
        <v>1557396</v>
      </c>
      <c r="O13" s="8">
        <v>526625</v>
      </c>
      <c r="P13" s="8">
        <v>573891</v>
      </c>
      <c r="Q13" s="8">
        <v>585099</v>
      </c>
      <c r="R13" s="8">
        <v>1685615</v>
      </c>
      <c r="S13" s="8">
        <v>547084</v>
      </c>
      <c r="T13" s="8">
        <v>216542</v>
      </c>
      <c r="U13" s="8">
        <v>1314408</v>
      </c>
      <c r="V13" s="8">
        <v>2078034</v>
      </c>
      <c r="W13" s="8">
        <v>6672757</v>
      </c>
      <c r="X13" s="8">
        <v>5673201</v>
      </c>
      <c r="Y13" s="8">
        <v>999556</v>
      </c>
      <c r="Z13" s="2">
        <v>17.62</v>
      </c>
      <c r="AA13" s="6">
        <v>5673000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95052784</v>
      </c>
      <c r="D19" s="6">
        <v>0</v>
      </c>
      <c r="E19" s="7">
        <v>101083000</v>
      </c>
      <c r="F19" s="8">
        <v>102898000</v>
      </c>
      <c r="G19" s="8">
        <v>29376898</v>
      </c>
      <c r="H19" s="8">
        <v>2740069</v>
      </c>
      <c r="I19" s="8">
        <v>542017</v>
      </c>
      <c r="J19" s="8">
        <v>32658984</v>
      </c>
      <c r="K19" s="8">
        <v>29572</v>
      </c>
      <c r="L19" s="8">
        <v>32499227</v>
      </c>
      <c r="M19" s="8">
        <v>69822</v>
      </c>
      <c r="N19" s="8">
        <v>32598621</v>
      </c>
      <c r="O19" s="8">
        <v>29572</v>
      </c>
      <c r="P19" s="8">
        <v>1691791</v>
      </c>
      <c r="Q19" s="8">
        <v>93648</v>
      </c>
      <c r="R19" s="8">
        <v>1815011</v>
      </c>
      <c r="S19" s="8">
        <v>33283643</v>
      </c>
      <c r="T19" s="8">
        <v>-71884</v>
      </c>
      <c r="U19" s="8">
        <v>1154222</v>
      </c>
      <c r="V19" s="8">
        <v>34365981</v>
      </c>
      <c r="W19" s="8">
        <v>101438597</v>
      </c>
      <c r="X19" s="8">
        <v>101083000</v>
      </c>
      <c r="Y19" s="8">
        <v>355597</v>
      </c>
      <c r="Z19" s="2">
        <v>0.35</v>
      </c>
      <c r="AA19" s="6">
        <v>102898000</v>
      </c>
    </row>
    <row r="20" spans="1:27" ht="13.5">
      <c r="A20" s="23" t="s">
        <v>47</v>
      </c>
      <c r="B20" s="29"/>
      <c r="C20" s="6">
        <v>299611</v>
      </c>
      <c r="D20" s="6">
        <v>0</v>
      </c>
      <c r="E20" s="7">
        <v>115000</v>
      </c>
      <c r="F20" s="26">
        <v>115000</v>
      </c>
      <c r="G20" s="26">
        <v>4137</v>
      </c>
      <c r="H20" s="26">
        <v>2147</v>
      </c>
      <c r="I20" s="26">
        <v>6987</v>
      </c>
      <c r="J20" s="26">
        <v>13271</v>
      </c>
      <c r="K20" s="26">
        <v>28625</v>
      </c>
      <c r="L20" s="26">
        <v>9963</v>
      </c>
      <c r="M20" s="26">
        <v>3058</v>
      </c>
      <c r="N20" s="26">
        <v>41646</v>
      </c>
      <c r="O20" s="26">
        <v>4690</v>
      </c>
      <c r="P20" s="26">
        <v>4935</v>
      </c>
      <c r="Q20" s="26">
        <v>24104</v>
      </c>
      <c r="R20" s="26">
        <v>33729</v>
      </c>
      <c r="S20" s="26">
        <v>7939</v>
      </c>
      <c r="T20" s="26">
        <v>188620</v>
      </c>
      <c r="U20" s="26">
        <v>-98317</v>
      </c>
      <c r="V20" s="26">
        <v>98242</v>
      </c>
      <c r="W20" s="26">
        <v>186888</v>
      </c>
      <c r="X20" s="26">
        <v>114999</v>
      </c>
      <c r="Y20" s="26">
        <v>71889</v>
      </c>
      <c r="Z20" s="27">
        <v>62.51</v>
      </c>
      <c r="AA20" s="28">
        <v>115000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60000</v>
      </c>
      <c r="F21" s="8">
        <v>60000</v>
      </c>
      <c r="G21" s="8">
        <v>0</v>
      </c>
      <c r="H21" s="8">
        <v>0</v>
      </c>
      <c r="I21" s="30">
        <v>0</v>
      </c>
      <c r="J21" s="8">
        <v>0</v>
      </c>
      <c r="K21" s="8">
        <v>9950</v>
      </c>
      <c r="L21" s="8">
        <v>-1222</v>
      </c>
      <c r="M21" s="8">
        <v>0</v>
      </c>
      <c r="N21" s="8">
        <v>8728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1000</v>
      </c>
      <c r="V21" s="8">
        <v>1000</v>
      </c>
      <c r="W21" s="30">
        <v>9728</v>
      </c>
      <c r="X21" s="8">
        <v>60000</v>
      </c>
      <c r="Y21" s="8">
        <v>-50272</v>
      </c>
      <c r="Z21" s="2">
        <v>-83.79</v>
      </c>
      <c r="AA21" s="6">
        <v>60000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102078438</v>
      </c>
      <c r="D22" s="33">
        <f>SUM(D5:D21)</f>
        <v>0</v>
      </c>
      <c r="E22" s="34">
        <f t="shared" si="0"/>
        <v>107991920</v>
      </c>
      <c r="F22" s="35">
        <f t="shared" si="0"/>
        <v>109806720</v>
      </c>
      <c r="G22" s="35">
        <f t="shared" si="0"/>
        <v>29996624</v>
      </c>
      <c r="H22" s="35">
        <f t="shared" si="0"/>
        <v>2763649</v>
      </c>
      <c r="I22" s="35">
        <f t="shared" si="0"/>
        <v>1510089</v>
      </c>
      <c r="J22" s="35">
        <f t="shared" si="0"/>
        <v>34270362</v>
      </c>
      <c r="K22" s="35">
        <f t="shared" si="0"/>
        <v>666298</v>
      </c>
      <c r="L22" s="35">
        <f t="shared" si="0"/>
        <v>32939793</v>
      </c>
      <c r="M22" s="35">
        <f t="shared" si="0"/>
        <v>613527</v>
      </c>
      <c r="N22" s="35">
        <f t="shared" si="0"/>
        <v>34219618</v>
      </c>
      <c r="O22" s="35">
        <f t="shared" si="0"/>
        <v>819294</v>
      </c>
      <c r="P22" s="35">
        <f t="shared" si="0"/>
        <v>2473628</v>
      </c>
      <c r="Q22" s="35">
        <f t="shared" si="0"/>
        <v>709594</v>
      </c>
      <c r="R22" s="35">
        <f t="shared" si="0"/>
        <v>4002516</v>
      </c>
      <c r="S22" s="35">
        <f t="shared" si="0"/>
        <v>34005513</v>
      </c>
      <c r="T22" s="35">
        <f t="shared" si="0"/>
        <v>340021</v>
      </c>
      <c r="U22" s="35">
        <f t="shared" si="0"/>
        <v>2440954</v>
      </c>
      <c r="V22" s="35">
        <f t="shared" si="0"/>
        <v>36786488</v>
      </c>
      <c r="W22" s="35">
        <f t="shared" si="0"/>
        <v>109278984</v>
      </c>
      <c r="X22" s="35">
        <f t="shared" si="0"/>
        <v>107991922</v>
      </c>
      <c r="Y22" s="35">
        <f t="shared" si="0"/>
        <v>1287062</v>
      </c>
      <c r="Z22" s="36">
        <f>+IF(X22&lt;&gt;0,+(Y22/X22)*100,0)</f>
        <v>1.1918132172886042</v>
      </c>
      <c r="AA22" s="33">
        <f>SUM(AA5:AA21)</f>
        <v>109806720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41012165</v>
      </c>
      <c r="D25" s="6">
        <v>0</v>
      </c>
      <c r="E25" s="7">
        <v>54387590</v>
      </c>
      <c r="F25" s="8">
        <v>54409690</v>
      </c>
      <c r="G25" s="8">
        <v>3340267</v>
      </c>
      <c r="H25" s="8">
        <v>3393824</v>
      </c>
      <c r="I25" s="8">
        <v>3447266</v>
      </c>
      <c r="J25" s="8">
        <v>10181357</v>
      </c>
      <c r="K25" s="8">
        <v>3489935</v>
      </c>
      <c r="L25" s="8">
        <v>4414567</v>
      </c>
      <c r="M25" s="8">
        <v>3460485</v>
      </c>
      <c r="N25" s="8">
        <v>11364987</v>
      </c>
      <c r="O25" s="8">
        <v>3519430</v>
      </c>
      <c r="P25" s="8">
        <v>3612593</v>
      </c>
      <c r="Q25" s="8">
        <v>4556028</v>
      </c>
      <c r="R25" s="8">
        <v>11688051</v>
      </c>
      <c r="S25" s="8">
        <v>3940875</v>
      </c>
      <c r="T25" s="8">
        <v>3750994</v>
      </c>
      <c r="U25" s="8">
        <v>6070172</v>
      </c>
      <c r="V25" s="8">
        <v>13762041</v>
      </c>
      <c r="W25" s="8">
        <v>46996436</v>
      </c>
      <c r="X25" s="8">
        <v>54387590</v>
      </c>
      <c r="Y25" s="8">
        <v>-7391154</v>
      </c>
      <c r="Z25" s="2">
        <v>-13.59</v>
      </c>
      <c r="AA25" s="6">
        <v>54409690</v>
      </c>
    </row>
    <row r="26" spans="1:27" ht="13.5">
      <c r="A26" s="25" t="s">
        <v>52</v>
      </c>
      <c r="B26" s="24"/>
      <c r="C26" s="6">
        <v>5424122</v>
      </c>
      <c r="D26" s="6">
        <v>0</v>
      </c>
      <c r="E26" s="7">
        <v>6055350</v>
      </c>
      <c r="F26" s="8">
        <v>6055350</v>
      </c>
      <c r="G26" s="8">
        <v>439402</v>
      </c>
      <c r="H26" s="8">
        <v>480744</v>
      </c>
      <c r="I26" s="8">
        <v>442847</v>
      </c>
      <c r="J26" s="8">
        <v>1362993</v>
      </c>
      <c r="K26" s="8">
        <v>450599</v>
      </c>
      <c r="L26" s="8">
        <v>441986</v>
      </c>
      <c r="M26" s="8">
        <v>446292</v>
      </c>
      <c r="N26" s="8">
        <v>1338877</v>
      </c>
      <c r="O26" s="8">
        <v>451460</v>
      </c>
      <c r="P26" s="8">
        <v>445431</v>
      </c>
      <c r="Q26" s="8">
        <v>448015</v>
      </c>
      <c r="R26" s="8">
        <v>1344906</v>
      </c>
      <c r="S26" s="8">
        <v>703386</v>
      </c>
      <c r="T26" s="8">
        <v>470396</v>
      </c>
      <c r="U26" s="8">
        <v>470396</v>
      </c>
      <c r="V26" s="8">
        <v>1644178</v>
      </c>
      <c r="W26" s="8">
        <v>5690954</v>
      </c>
      <c r="X26" s="8">
        <v>6055349</v>
      </c>
      <c r="Y26" s="8">
        <v>-364395</v>
      </c>
      <c r="Z26" s="2">
        <v>-6.02</v>
      </c>
      <c r="AA26" s="6">
        <v>6055350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3000</v>
      </c>
      <c r="F27" s="8">
        <v>3000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10695</v>
      </c>
      <c r="R27" s="8">
        <v>10695</v>
      </c>
      <c r="S27" s="8">
        <v>0</v>
      </c>
      <c r="T27" s="8">
        <v>0</v>
      </c>
      <c r="U27" s="8">
        <v>0</v>
      </c>
      <c r="V27" s="8">
        <v>0</v>
      </c>
      <c r="W27" s="8">
        <v>10695</v>
      </c>
      <c r="X27" s="8">
        <v>3000</v>
      </c>
      <c r="Y27" s="8">
        <v>7695</v>
      </c>
      <c r="Z27" s="2">
        <v>256.5</v>
      </c>
      <c r="AA27" s="6">
        <v>3000</v>
      </c>
    </row>
    <row r="28" spans="1:27" ht="13.5">
      <c r="A28" s="25" t="s">
        <v>54</v>
      </c>
      <c r="B28" s="24"/>
      <c r="C28" s="6">
        <v>4050033</v>
      </c>
      <c r="D28" s="6">
        <v>0</v>
      </c>
      <c r="E28" s="7">
        <v>5380000</v>
      </c>
      <c r="F28" s="8">
        <v>5380000</v>
      </c>
      <c r="G28" s="8">
        <v>0</v>
      </c>
      <c r="H28" s="8">
        <v>0</v>
      </c>
      <c r="I28" s="8">
        <v>0</v>
      </c>
      <c r="J28" s="8">
        <v>0</v>
      </c>
      <c r="K28" s="8">
        <v>1560000</v>
      </c>
      <c r="L28" s="8">
        <v>0</v>
      </c>
      <c r="M28" s="8">
        <v>2217027</v>
      </c>
      <c r="N28" s="8">
        <v>3777027</v>
      </c>
      <c r="O28" s="8">
        <v>406225</v>
      </c>
      <c r="P28" s="8">
        <v>384389</v>
      </c>
      <c r="Q28" s="8">
        <v>375340</v>
      </c>
      <c r="R28" s="8">
        <v>1165954</v>
      </c>
      <c r="S28" s="8">
        <v>383297</v>
      </c>
      <c r="T28" s="8">
        <v>-1177690</v>
      </c>
      <c r="U28" s="8">
        <v>0</v>
      </c>
      <c r="V28" s="8">
        <v>-794393</v>
      </c>
      <c r="W28" s="8">
        <v>4148588</v>
      </c>
      <c r="X28" s="8">
        <v>5380000</v>
      </c>
      <c r="Y28" s="8">
        <v>-1231412</v>
      </c>
      <c r="Z28" s="2">
        <v>-22.89</v>
      </c>
      <c r="AA28" s="6">
        <v>5380000</v>
      </c>
    </row>
    <row r="29" spans="1:27" ht="13.5">
      <c r="A29" s="25" t="s">
        <v>55</v>
      </c>
      <c r="B29" s="24"/>
      <c r="C29" s="6">
        <v>2300340</v>
      </c>
      <c r="D29" s="6">
        <v>0</v>
      </c>
      <c r="E29" s="7">
        <v>2853510</v>
      </c>
      <c r="F29" s="8">
        <v>3344000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551713</v>
      </c>
      <c r="N29" s="8">
        <v>551713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500668</v>
      </c>
      <c r="V29" s="8">
        <v>500668</v>
      </c>
      <c r="W29" s="8">
        <v>1052381</v>
      </c>
      <c r="X29" s="8">
        <v>2853510</v>
      </c>
      <c r="Y29" s="8">
        <v>-1801129</v>
      </c>
      <c r="Z29" s="2">
        <v>-63.12</v>
      </c>
      <c r="AA29" s="6">
        <v>3344000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3376441</v>
      </c>
      <c r="D31" s="6">
        <v>0</v>
      </c>
      <c r="E31" s="7">
        <v>5245190</v>
      </c>
      <c r="F31" s="8">
        <v>4874310</v>
      </c>
      <c r="G31" s="8">
        <v>42471</v>
      </c>
      <c r="H31" s="8">
        <v>503030</v>
      </c>
      <c r="I31" s="8">
        <v>163459</v>
      </c>
      <c r="J31" s="8">
        <v>708960</v>
      </c>
      <c r="K31" s="8">
        <v>298824</v>
      </c>
      <c r="L31" s="8">
        <v>129471</v>
      </c>
      <c r="M31" s="8">
        <v>131232</v>
      </c>
      <c r="N31" s="8">
        <v>559527</v>
      </c>
      <c r="O31" s="8">
        <v>99911</v>
      </c>
      <c r="P31" s="8">
        <v>379272</v>
      </c>
      <c r="Q31" s="8">
        <v>240989</v>
      </c>
      <c r="R31" s="8">
        <v>720172</v>
      </c>
      <c r="S31" s="8">
        <v>176431</v>
      </c>
      <c r="T31" s="8">
        <v>343231</v>
      </c>
      <c r="U31" s="8">
        <v>528320</v>
      </c>
      <c r="V31" s="8">
        <v>1047982</v>
      </c>
      <c r="W31" s="8">
        <v>3036641</v>
      </c>
      <c r="X31" s="8">
        <v>5245189</v>
      </c>
      <c r="Y31" s="8">
        <v>-2208548</v>
      </c>
      <c r="Z31" s="2">
        <v>-42.11</v>
      </c>
      <c r="AA31" s="6">
        <v>4874310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258145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258145</v>
      </c>
    </row>
    <row r="33" spans="1:27" ht="13.5">
      <c r="A33" s="25" t="s">
        <v>59</v>
      </c>
      <c r="B33" s="24"/>
      <c r="C33" s="6">
        <v>33666423</v>
      </c>
      <c r="D33" s="6">
        <v>0</v>
      </c>
      <c r="E33" s="7">
        <v>42973270</v>
      </c>
      <c r="F33" s="8">
        <v>44715901</v>
      </c>
      <c r="G33" s="8">
        <v>376935</v>
      </c>
      <c r="H33" s="8">
        <v>192696</v>
      </c>
      <c r="I33" s="8">
        <v>1410039</v>
      </c>
      <c r="J33" s="8">
        <v>1979670</v>
      </c>
      <c r="K33" s="8">
        <v>823247</v>
      </c>
      <c r="L33" s="8">
        <v>5637898</v>
      </c>
      <c r="M33" s="8">
        <v>2354092</v>
      </c>
      <c r="N33" s="8">
        <v>8815237</v>
      </c>
      <c r="O33" s="8">
        <v>1461727</v>
      </c>
      <c r="P33" s="8">
        <v>4402981</v>
      </c>
      <c r="Q33" s="8">
        <v>3454778</v>
      </c>
      <c r="R33" s="8">
        <v>9319486</v>
      </c>
      <c r="S33" s="8">
        <v>1465311</v>
      </c>
      <c r="T33" s="8">
        <v>2584683</v>
      </c>
      <c r="U33" s="8">
        <v>5494546</v>
      </c>
      <c r="V33" s="8">
        <v>9544540</v>
      </c>
      <c r="W33" s="8">
        <v>29658933</v>
      </c>
      <c r="X33" s="8">
        <v>42973269</v>
      </c>
      <c r="Y33" s="8">
        <v>-13314336</v>
      </c>
      <c r="Z33" s="2">
        <v>-30.98</v>
      </c>
      <c r="AA33" s="6">
        <v>44715901</v>
      </c>
    </row>
    <row r="34" spans="1:27" ht="13.5">
      <c r="A34" s="25" t="s">
        <v>60</v>
      </c>
      <c r="B34" s="24"/>
      <c r="C34" s="6">
        <v>12183926</v>
      </c>
      <c r="D34" s="6">
        <v>0</v>
      </c>
      <c r="E34" s="7">
        <v>15532850</v>
      </c>
      <c r="F34" s="8">
        <v>16997364</v>
      </c>
      <c r="G34" s="8">
        <v>411462</v>
      </c>
      <c r="H34" s="8">
        <v>854863</v>
      </c>
      <c r="I34" s="8">
        <v>1585315</v>
      </c>
      <c r="J34" s="8">
        <v>2851640</v>
      </c>
      <c r="K34" s="8">
        <v>1148937</v>
      </c>
      <c r="L34" s="8">
        <v>1278728</v>
      </c>
      <c r="M34" s="8">
        <v>804810</v>
      </c>
      <c r="N34" s="8">
        <v>3232475</v>
      </c>
      <c r="O34" s="8">
        <v>697344</v>
      </c>
      <c r="P34" s="8">
        <v>576712</v>
      </c>
      <c r="Q34" s="8">
        <v>814999</v>
      </c>
      <c r="R34" s="8">
        <v>2089055</v>
      </c>
      <c r="S34" s="8">
        <v>1313197</v>
      </c>
      <c r="T34" s="8">
        <v>1302178</v>
      </c>
      <c r="U34" s="8">
        <v>617942</v>
      </c>
      <c r="V34" s="8">
        <v>3233317</v>
      </c>
      <c r="W34" s="8">
        <v>11406487</v>
      </c>
      <c r="X34" s="8">
        <v>15532850</v>
      </c>
      <c r="Y34" s="8">
        <v>-4126363</v>
      </c>
      <c r="Z34" s="2">
        <v>-26.57</v>
      </c>
      <c r="AA34" s="6">
        <v>16997364</v>
      </c>
    </row>
    <row r="35" spans="1:27" ht="13.5">
      <c r="A35" s="23" t="s">
        <v>61</v>
      </c>
      <c r="B35" s="29"/>
      <c r="C35" s="6">
        <v>397840</v>
      </c>
      <c r="D35" s="6">
        <v>0</v>
      </c>
      <c r="E35" s="7">
        <v>200000</v>
      </c>
      <c r="F35" s="8">
        <v>200000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200000</v>
      </c>
      <c r="Y35" s="8">
        <v>-200000</v>
      </c>
      <c r="Z35" s="2">
        <v>-100</v>
      </c>
      <c r="AA35" s="6">
        <v>200000</v>
      </c>
    </row>
    <row r="36" spans="1:27" ht="12.75">
      <c r="A36" s="40" t="s">
        <v>62</v>
      </c>
      <c r="B36" s="32"/>
      <c r="C36" s="33">
        <f aca="true" t="shared" si="1" ref="C36:Y36">SUM(C25:C35)</f>
        <v>102411290</v>
      </c>
      <c r="D36" s="33">
        <f>SUM(D25:D35)</f>
        <v>0</v>
      </c>
      <c r="E36" s="34">
        <f t="shared" si="1"/>
        <v>132630760</v>
      </c>
      <c r="F36" s="35">
        <f t="shared" si="1"/>
        <v>136237760</v>
      </c>
      <c r="G36" s="35">
        <f t="shared" si="1"/>
        <v>4610537</v>
      </c>
      <c r="H36" s="35">
        <f t="shared" si="1"/>
        <v>5425157</v>
      </c>
      <c r="I36" s="35">
        <f t="shared" si="1"/>
        <v>7048926</v>
      </c>
      <c r="J36" s="35">
        <f t="shared" si="1"/>
        <v>17084620</v>
      </c>
      <c r="K36" s="35">
        <f t="shared" si="1"/>
        <v>7771542</v>
      </c>
      <c r="L36" s="35">
        <f t="shared" si="1"/>
        <v>11902650</v>
      </c>
      <c r="M36" s="35">
        <f t="shared" si="1"/>
        <v>9965651</v>
      </c>
      <c r="N36" s="35">
        <f t="shared" si="1"/>
        <v>29639843</v>
      </c>
      <c r="O36" s="35">
        <f t="shared" si="1"/>
        <v>6636097</v>
      </c>
      <c r="P36" s="35">
        <f t="shared" si="1"/>
        <v>9801378</v>
      </c>
      <c r="Q36" s="35">
        <f t="shared" si="1"/>
        <v>9900844</v>
      </c>
      <c r="R36" s="35">
        <f t="shared" si="1"/>
        <v>26338319</v>
      </c>
      <c r="S36" s="35">
        <f t="shared" si="1"/>
        <v>7982497</v>
      </c>
      <c r="T36" s="35">
        <f t="shared" si="1"/>
        <v>7273792</v>
      </c>
      <c r="U36" s="35">
        <f t="shared" si="1"/>
        <v>13682044</v>
      </c>
      <c r="V36" s="35">
        <f t="shared" si="1"/>
        <v>28938333</v>
      </c>
      <c r="W36" s="35">
        <f t="shared" si="1"/>
        <v>102001115</v>
      </c>
      <c r="X36" s="35">
        <f t="shared" si="1"/>
        <v>132630757</v>
      </c>
      <c r="Y36" s="35">
        <f t="shared" si="1"/>
        <v>-30629642</v>
      </c>
      <c r="Z36" s="36">
        <f>+IF(X36&lt;&gt;0,+(Y36/X36)*100,0)</f>
        <v>-23.09392081657198</v>
      </c>
      <c r="AA36" s="33">
        <f>SUM(AA25:AA35)</f>
        <v>136237760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-332852</v>
      </c>
      <c r="D38" s="46">
        <f>+D22-D36</f>
        <v>0</v>
      </c>
      <c r="E38" s="47">
        <f t="shared" si="2"/>
        <v>-24638840</v>
      </c>
      <c r="F38" s="48">
        <f t="shared" si="2"/>
        <v>-26431040</v>
      </c>
      <c r="G38" s="48">
        <f t="shared" si="2"/>
        <v>25386087</v>
      </c>
      <c r="H38" s="48">
        <f t="shared" si="2"/>
        <v>-2661508</v>
      </c>
      <c r="I38" s="48">
        <f t="shared" si="2"/>
        <v>-5538837</v>
      </c>
      <c r="J38" s="48">
        <f t="shared" si="2"/>
        <v>17185742</v>
      </c>
      <c r="K38" s="48">
        <f t="shared" si="2"/>
        <v>-7105244</v>
      </c>
      <c r="L38" s="48">
        <f t="shared" si="2"/>
        <v>21037143</v>
      </c>
      <c r="M38" s="48">
        <f t="shared" si="2"/>
        <v>-9352124</v>
      </c>
      <c r="N38" s="48">
        <f t="shared" si="2"/>
        <v>4579775</v>
      </c>
      <c r="O38" s="48">
        <f t="shared" si="2"/>
        <v>-5816803</v>
      </c>
      <c r="P38" s="48">
        <f t="shared" si="2"/>
        <v>-7327750</v>
      </c>
      <c r="Q38" s="48">
        <f t="shared" si="2"/>
        <v>-9191250</v>
      </c>
      <c r="R38" s="48">
        <f t="shared" si="2"/>
        <v>-22335803</v>
      </c>
      <c r="S38" s="48">
        <f t="shared" si="2"/>
        <v>26023016</v>
      </c>
      <c r="T38" s="48">
        <f t="shared" si="2"/>
        <v>-6933771</v>
      </c>
      <c r="U38" s="48">
        <f t="shared" si="2"/>
        <v>-11241090</v>
      </c>
      <c r="V38" s="48">
        <f t="shared" si="2"/>
        <v>7848155</v>
      </c>
      <c r="W38" s="48">
        <f t="shared" si="2"/>
        <v>7277869</v>
      </c>
      <c r="X38" s="48">
        <f>IF(F22=F36,0,X22-X36)</f>
        <v>-24638835</v>
      </c>
      <c r="Y38" s="48">
        <f t="shared" si="2"/>
        <v>31916704</v>
      </c>
      <c r="Z38" s="49">
        <f>+IF(X38&lt;&gt;0,+(Y38/X38)*100,0)</f>
        <v>-129.53820259764717</v>
      </c>
      <c r="AA38" s="46">
        <f>+AA22-AA36</f>
        <v>-26431040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-332852</v>
      </c>
      <c r="D42" s="55">
        <f>SUM(D38:D41)</f>
        <v>0</v>
      </c>
      <c r="E42" s="56">
        <f t="shared" si="3"/>
        <v>-24638840</v>
      </c>
      <c r="F42" s="57">
        <f t="shared" si="3"/>
        <v>-26431040</v>
      </c>
      <c r="G42" s="57">
        <f t="shared" si="3"/>
        <v>25386087</v>
      </c>
      <c r="H42" s="57">
        <f t="shared" si="3"/>
        <v>-2661508</v>
      </c>
      <c r="I42" s="57">
        <f t="shared" si="3"/>
        <v>-5538837</v>
      </c>
      <c r="J42" s="57">
        <f t="shared" si="3"/>
        <v>17185742</v>
      </c>
      <c r="K42" s="57">
        <f t="shared" si="3"/>
        <v>-7105244</v>
      </c>
      <c r="L42" s="57">
        <f t="shared" si="3"/>
        <v>21037143</v>
      </c>
      <c r="M42" s="57">
        <f t="shared" si="3"/>
        <v>-9352124</v>
      </c>
      <c r="N42" s="57">
        <f t="shared" si="3"/>
        <v>4579775</v>
      </c>
      <c r="O42" s="57">
        <f t="shared" si="3"/>
        <v>-5816803</v>
      </c>
      <c r="P42" s="57">
        <f t="shared" si="3"/>
        <v>-7327750</v>
      </c>
      <c r="Q42" s="57">
        <f t="shared" si="3"/>
        <v>-9191250</v>
      </c>
      <c r="R42" s="57">
        <f t="shared" si="3"/>
        <v>-22335803</v>
      </c>
      <c r="S42" s="57">
        <f t="shared" si="3"/>
        <v>26023016</v>
      </c>
      <c r="T42" s="57">
        <f t="shared" si="3"/>
        <v>-6933771</v>
      </c>
      <c r="U42" s="57">
        <f t="shared" si="3"/>
        <v>-11241090</v>
      </c>
      <c r="V42" s="57">
        <f t="shared" si="3"/>
        <v>7848155</v>
      </c>
      <c r="W42" s="57">
        <f t="shared" si="3"/>
        <v>7277869</v>
      </c>
      <c r="X42" s="57">
        <f t="shared" si="3"/>
        <v>-24638835</v>
      </c>
      <c r="Y42" s="57">
        <f t="shared" si="3"/>
        <v>31916704</v>
      </c>
      <c r="Z42" s="58">
        <f>+IF(X42&lt;&gt;0,+(Y42/X42)*100,0)</f>
        <v>-129.53820259764717</v>
      </c>
      <c r="AA42" s="55">
        <f>SUM(AA38:AA41)</f>
        <v>-26431040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-332852</v>
      </c>
      <c r="D44" s="63">
        <f>+D42-D43</f>
        <v>0</v>
      </c>
      <c r="E44" s="64">
        <f t="shared" si="4"/>
        <v>-24638840</v>
      </c>
      <c r="F44" s="65">
        <f t="shared" si="4"/>
        <v>-26431040</v>
      </c>
      <c r="G44" s="65">
        <f t="shared" si="4"/>
        <v>25386087</v>
      </c>
      <c r="H44" s="65">
        <f t="shared" si="4"/>
        <v>-2661508</v>
      </c>
      <c r="I44" s="65">
        <f t="shared" si="4"/>
        <v>-5538837</v>
      </c>
      <c r="J44" s="65">
        <f t="shared" si="4"/>
        <v>17185742</v>
      </c>
      <c r="K44" s="65">
        <f t="shared" si="4"/>
        <v>-7105244</v>
      </c>
      <c r="L44" s="65">
        <f t="shared" si="4"/>
        <v>21037143</v>
      </c>
      <c r="M44" s="65">
        <f t="shared" si="4"/>
        <v>-9352124</v>
      </c>
      <c r="N44" s="65">
        <f t="shared" si="4"/>
        <v>4579775</v>
      </c>
      <c r="O44" s="65">
        <f t="shared" si="4"/>
        <v>-5816803</v>
      </c>
      <c r="P44" s="65">
        <f t="shared" si="4"/>
        <v>-7327750</v>
      </c>
      <c r="Q44" s="65">
        <f t="shared" si="4"/>
        <v>-9191250</v>
      </c>
      <c r="R44" s="65">
        <f t="shared" si="4"/>
        <v>-22335803</v>
      </c>
      <c r="S44" s="65">
        <f t="shared" si="4"/>
        <v>26023016</v>
      </c>
      <c r="T44" s="65">
        <f t="shared" si="4"/>
        <v>-6933771</v>
      </c>
      <c r="U44" s="65">
        <f t="shared" si="4"/>
        <v>-11241090</v>
      </c>
      <c r="V44" s="65">
        <f t="shared" si="4"/>
        <v>7848155</v>
      </c>
      <c r="W44" s="65">
        <f t="shared" si="4"/>
        <v>7277869</v>
      </c>
      <c r="X44" s="65">
        <f t="shared" si="4"/>
        <v>-24638835</v>
      </c>
      <c r="Y44" s="65">
        <f t="shared" si="4"/>
        <v>31916704</v>
      </c>
      <c r="Z44" s="66">
        <f>+IF(X44&lt;&gt;0,+(Y44/X44)*100,0)</f>
        <v>-129.53820259764717</v>
      </c>
      <c r="AA44" s="63">
        <f>+AA42-AA43</f>
        <v>-26431040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-332852</v>
      </c>
      <c r="D46" s="55">
        <f>SUM(D44:D45)</f>
        <v>0</v>
      </c>
      <c r="E46" s="56">
        <f t="shared" si="5"/>
        <v>-24638840</v>
      </c>
      <c r="F46" s="57">
        <f t="shared" si="5"/>
        <v>-26431040</v>
      </c>
      <c r="G46" s="57">
        <f t="shared" si="5"/>
        <v>25386087</v>
      </c>
      <c r="H46" s="57">
        <f t="shared" si="5"/>
        <v>-2661508</v>
      </c>
      <c r="I46" s="57">
        <f t="shared" si="5"/>
        <v>-5538837</v>
      </c>
      <c r="J46" s="57">
        <f t="shared" si="5"/>
        <v>17185742</v>
      </c>
      <c r="K46" s="57">
        <f t="shared" si="5"/>
        <v>-7105244</v>
      </c>
      <c r="L46" s="57">
        <f t="shared" si="5"/>
        <v>21037143</v>
      </c>
      <c r="M46" s="57">
        <f t="shared" si="5"/>
        <v>-9352124</v>
      </c>
      <c r="N46" s="57">
        <f t="shared" si="5"/>
        <v>4579775</v>
      </c>
      <c r="O46" s="57">
        <f t="shared" si="5"/>
        <v>-5816803</v>
      </c>
      <c r="P46" s="57">
        <f t="shared" si="5"/>
        <v>-7327750</v>
      </c>
      <c r="Q46" s="57">
        <f t="shared" si="5"/>
        <v>-9191250</v>
      </c>
      <c r="R46" s="57">
        <f t="shared" si="5"/>
        <v>-22335803</v>
      </c>
      <c r="S46" s="57">
        <f t="shared" si="5"/>
        <v>26023016</v>
      </c>
      <c r="T46" s="57">
        <f t="shared" si="5"/>
        <v>-6933771</v>
      </c>
      <c r="U46" s="57">
        <f t="shared" si="5"/>
        <v>-11241090</v>
      </c>
      <c r="V46" s="57">
        <f t="shared" si="5"/>
        <v>7848155</v>
      </c>
      <c r="W46" s="57">
        <f t="shared" si="5"/>
        <v>7277869</v>
      </c>
      <c r="X46" s="57">
        <f t="shared" si="5"/>
        <v>-24638835</v>
      </c>
      <c r="Y46" s="57">
        <f t="shared" si="5"/>
        <v>31916704</v>
      </c>
      <c r="Z46" s="58">
        <f>+IF(X46&lt;&gt;0,+(Y46/X46)*100,0)</f>
        <v>-129.53820259764717</v>
      </c>
      <c r="AA46" s="55">
        <f>SUM(AA44:AA45)</f>
        <v>-26431040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-332852</v>
      </c>
      <c r="D48" s="71">
        <f>SUM(D46:D47)</f>
        <v>0</v>
      </c>
      <c r="E48" s="72">
        <f t="shared" si="6"/>
        <v>-24638840</v>
      </c>
      <c r="F48" s="73">
        <f t="shared" si="6"/>
        <v>-26431040</v>
      </c>
      <c r="G48" s="73">
        <f t="shared" si="6"/>
        <v>25386087</v>
      </c>
      <c r="H48" s="74">
        <f t="shared" si="6"/>
        <v>-2661508</v>
      </c>
      <c r="I48" s="74">
        <f t="shared" si="6"/>
        <v>-5538837</v>
      </c>
      <c r="J48" s="74">
        <f t="shared" si="6"/>
        <v>17185742</v>
      </c>
      <c r="K48" s="74">
        <f t="shared" si="6"/>
        <v>-7105244</v>
      </c>
      <c r="L48" s="74">
        <f t="shared" si="6"/>
        <v>21037143</v>
      </c>
      <c r="M48" s="73">
        <f t="shared" si="6"/>
        <v>-9352124</v>
      </c>
      <c r="N48" s="73">
        <f t="shared" si="6"/>
        <v>4579775</v>
      </c>
      <c r="O48" s="74">
        <f t="shared" si="6"/>
        <v>-5816803</v>
      </c>
      <c r="P48" s="74">
        <f t="shared" si="6"/>
        <v>-7327750</v>
      </c>
      <c r="Q48" s="74">
        <f t="shared" si="6"/>
        <v>-9191250</v>
      </c>
      <c r="R48" s="74">
        <f t="shared" si="6"/>
        <v>-22335803</v>
      </c>
      <c r="S48" s="74">
        <f t="shared" si="6"/>
        <v>26023016</v>
      </c>
      <c r="T48" s="73">
        <f t="shared" si="6"/>
        <v>-6933771</v>
      </c>
      <c r="U48" s="73">
        <f t="shared" si="6"/>
        <v>-11241090</v>
      </c>
      <c r="V48" s="74">
        <f t="shared" si="6"/>
        <v>7848155</v>
      </c>
      <c r="W48" s="74">
        <f t="shared" si="6"/>
        <v>7277869</v>
      </c>
      <c r="X48" s="74">
        <f t="shared" si="6"/>
        <v>-24638835</v>
      </c>
      <c r="Y48" s="74">
        <f t="shared" si="6"/>
        <v>31916704</v>
      </c>
      <c r="Z48" s="75">
        <f>+IF(X48&lt;&gt;0,+(Y48/X48)*100,0)</f>
        <v>-129.53820259764717</v>
      </c>
      <c r="AA48" s="76">
        <f>SUM(AA46:AA47)</f>
        <v>-26431040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17988383</v>
      </c>
      <c r="D5" s="6">
        <v>0</v>
      </c>
      <c r="E5" s="7">
        <v>33536654</v>
      </c>
      <c r="F5" s="8">
        <v>33036654</v>
      </c>
      <c r="G5" s="8">
        <v>19500838</v>
      </c>
      <c r="H5" s="8">
        <v>919934</v>
      </c>
      <c r="I5" s="8">
        <v>967005</v>
      </c>
      <c r="J5" s="8">
        <v>21387777</v>
      </c>
      <c r="K5" s="8">
        <v>957061</v>
      </c>
      <c r="L5" s="8">
        <v>956921</v>
      </c>
      <c r="M5" s="8">
        <v>877197</v>
      </c>
      <c r="N5" s="8">
        <v>2791179</v>
      </c>
      <c r="O5" s="8">
        <v>952739</v>
      </c>
      <c r="P5" s="8">
        <v>923205</v>
      </c>
      <c r="Q5" s="8">
        <v>952962</v>
      </c>
      <c r="R5" s="8">
        <v>2828906</v>
      </c>
      <c r="S5" s="8">
        <v>958721</v>
      </c>
      <c r="T5" s="8">
        <v>958534</v>
      </c>
      <c r="U5" s="8">
        <v>21691</v>
      </c>
      <c r="V5" s="8">
        <v>1938946</v>
      </c>
      <c r="W5" s="8">
        <v>28946808</v>
      </c>
      <c r="X5" s="8">
        <v>33536653</v>
      </c>
      <c r="Y5" s="8">
        <v>-4589845</v>
      </c>
      <c r="Z5" s="2">
        <v>-13.69</v>
      </c>
      <c r="AA5" s="6">
        <v>33036654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66611599</v>
      </c>
      <c r="D7" s="6">
        <v>0</v>
      </c>
      <c r="E7" s="7">
        <v>82143709</v>
      </c>
      <c r="F7" s="8">
        <v>82043709</v>
      </c>
      <c r="G7" s="8">
        <v>3243734</v>
      </c>
      <c r="H7" s="8">
        <v>4024554</v>
      </c>
      <c r="I7" s="8">
        <v>4075546</v>
      </c>
      <c r="J7" s="8">
        <v>11343834</v>
      </c>
      <c r="K7" s="8">
        <v>3083946</v>
      </c>
      <c r="L7" s="8">
        <v>3198816</v>
      </c>
      <c r="M7" s="8">
        <v>3213051</v>
      </c>
      <c r="N7" s="8">
        <v>9495813</v>
      </c>
      <c r="O7" s="8">
        <v>3426688</v>
      </c>
      <c r="P7" s="8">
        <v>5712505</v>
      </c>
      <c r="Q7" s="8">
        <v>4144831</v>
      </c>
      <c r="R7" s="8">
        <v>13284024</v>
      </c>
      <c r="S7" s="8">
        <v>4493008</v>
      </c>
      <c r="T7" s="8">
        <v>3709490</v>
      </c>
      <c r="U7" s="8">
        <v>4919585</v>
      </c>
      <c r="V7" s="8">
        <v>13122083</v>
      </c>
      <c r="W7" s="8">
        <v>47245754</v>
      </c>
      <c r="X7" s="8">
        <v>82143709</v>
      </c>
      <c r="Y7" s="8">
        <v>-34897955</v>
      </c>
      <c r="Z7" s="2">
        <v>-42.48</v>
      </c>
      <c r="AA7" s="6">
        <v>82043709</v>
      </c>
    </row>
    <row r="8" spans="1:27" ht="13.5">
      <c r="A8" s="25" t="s">
        <v>35</v>
      </c>
      <c r="B8" s="24"/>
      <c r="C8" s="6">
        <v>17515495</v>
      </c>
      <c r="D8" s="6">
        <v>0</v>
      </c>
      <c r="E8" s="7">
        <v>21940836</v>
      </c>
      <c r="F8" s="8">
        <v>14975836</v>
      </c>
      <c r="G8" s="8">
        <v>1169248</v>
      </c>
      <c r="H8" s="8">
        <v>1283441</v>
      </c>
      <c r="I8" s="8">
        <v>1064862</v>
      </c>
      <c r="J8" s="8">
        <v>3517551</v>
      </c>
      <c r="K8" s="8">
        <v>1308251</v>
      </c>
      <c r="L8" s="8">
        <v>1610149</v>
      </c>
      <c r="M8" s="8">
        <v>1287945</v>
      </c>
      <c r="N8" s="8">
        <v>4206345</v>
      </c>
      <c r="O8" s="8">
        <v>1643689</v>
      </c>
      <c r="P8" s="8">
        <v>1554462</v>
      </c>
      <c r="Q8" s="8">
        <v>1334907</v>
      </c>
      <c r="R8" s="8">
        <v>4533058</v>
      </c>
      <c r="S8" s="8">
        <v>1306493</v>
      </c>
      <c r="T8" s="8">
        <v>1192296</v>
      </c>
      <c r="U8" s="8">
        <v>1250841</v>
      </c>
      <c r="V8" s="8">
        <v>3749630</v>
      </c>
      <c r="W8" s="8">
        <v>16006584</v>
      </c>
      <c r="X8" s="8">
        <v>21940840</v>
      </c>
      <c r="Y8" s="8">
        <v>-5934256</v>
      </c>
      <c r="Z8" s="2">
        <v>-27.05</v>
      </c>
      <c r="AA8" s="6">
        <v>14975836</v>
      </c>
    </row>
    <row r="9" spans="1:27" ht="13.5">
      <c r="A9" s="25" t="s">
        <v>36</v>
      </c>
      <c r="B9" s="24"/>
      <c r="C9" s="6">
        <v>9215150</v>
      </c>
      <c r="D9" s="6">
        <v>0</v>
      </c>
      <c r="E9" s="7">
        <v>10165984</v>
      </c>
      <c r="F9" s="8">
        <v>10255984</v>
      </c>
      <c r="G9" s="8">
        <v>856999</v>
      </c>
      <c r="H9" s="8">
        <v>823661</v>
      </c>
      <c r="I9" s="8">
        <v>861036</v>
      </c>
      <c r="J9" s="8">
        <v>2541696</v>
      </c>
      <c r="K9" s="8">
        <v>861334</v>
      </c>
      <c r="L9" s="8">
        <v>870374</v>
      </c>
      <c r="M9" s="8">
        <v>874386</v>
      </c>
      <c r="N9" s="8">
        <v>2606094</v>
      </c>
      <c r="O9" s="8">
        <v>873271</v>
      </c>
      <c r="P9" s="8">
        <v>873203</v>
      </c>
      <c r="Q9" s="8">
        <v>869910</v>
      </c>
      <c r="R9" s="8">
        <v>2616384</v>
      </c>
      <c r="S9" s="8">
        <v>872351</v>
      </c>
      <c r="T9" s="8">
        <v>876731</v>
      </c>
      <c r="U9" s="8">
        <v>919435</v>
      </c>
      <c r="V9" s="8">
        <v>2668517</v>
      </c>
      <c r="W9" s="8">
        <v>10432691</v>
      </c>
      <c r="X9" s="8">
        <v>10165979</v>
      </c>
      <c r="Y9" s="8">
        <v>266712</v>
      </c>
      <c r="Z9" s="2">
        <v>2.62</v>
      </c>
      <c r="AA9" s="6">
        <v>10255984</v>
      </c>
    </row>
    <row r="10" spans="1:27" ht="13.5">
      <c r="A10" s="25" t="s">
        <v>37</v>
      </c>
      <c r="B10" s="24"/>
      <c r="C10" s="6">
        <v>6375614</v>
      </c>
      <c r="D10" s="6">
        <v>0</v>
      </c>
      <c r="E10" s="7">
        <v>9389361</v>
      </c>
      <c r="F10" s="26">
        <v>9299361</v>
      </c>
      <c r="G10" s="26">
        <v>596693</v>
      </c>
      <c r="H10" s="26">
        <v>545450</v>
      </c>
      <c r="I10" s="26">
        <v>583744</v>
      </c>
      <c r="J10" s="26">
        <v>1725887</v>
      </c>
      <c r="K10" s="26">
        <v>566743</v>
      </c>
      <c r="L10" s="26">
        <v>591181</v>
      </c>
      <c r="M10" s="26">
        <v>579319</v>
      </c>
      <c r="N10" s="26">
        <v>1737243</v>
      </c>
      <c r="O10" s="26">
        <v>578467</v>
      </c>
      <c r="P10" s="26">
        <v>572564</v>
      </c>
      <c r="Q10" s="26">
        <v>593955</v>
      </c>
      <c r="R10" s="26">
        <v>1744986</v>
      </c>
      <c r="S10" s="26">
        <v>575320</v>
      </c>
      <c r="T10" s="26">
        <v>576964</v>
      </c>
      <c r="U10" s="26">
        <v>632387</v>
      </c>
      <c r="V10" s="26">
        <v>1784671</v>
      </c>
      <c r="W10" s="26">
        <v>6992787</v>
      </c>
      <c r="X10" s="26">
        <v>9389364</v>
      </c>
      <c r="Y10" s="26">
        <v>-2396577</v>
      </c>
      <c r="Z10" s="27">
        <v>-25.52</v>
      </c>
      <c r="AA10" s="28">
        <v>9299361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1026270</v>
      </c>
      <c r="D12" s="6">
        <v>0</v>
      </c>
      <c r="E12" s="7">
        <v>1896309</v>
      </c>
      <c r="F12" s="8">
        <v>1828309</v>
      </c>
      <c r="G12" s="8">
        <v>86665</v>
      </c>
      <c r="H12" s="8">
        <v>80099</v>
      </c>
      <c r="I12" s="8">
        <v>130235</v>
      </c>
      <c r="J12" s="8">
        <v>296999</v>
      </c>
      <c r="K12" s="8">
        <v>77987</v>
      </c>
      <c r="L12" s="8">
        <v>76136</v>
      </c>
      <c r="M12" s="8">
        <v>83523</v>
      </c>
      <c r="N12" s="8">
        <v>237646</v>
      </c>
      <c r="O12" s="8">
        <v>63775</v>
      </c>
      <c r="P12" s="8">
        <v>89541</v>
      </c>
      <c r="Q12" s="8">
        <v>98387</v>
      </c>
      <c r="R12" s="8">
        <v>251703</v>
      </c>
      <c r="S12" s="8">
        <v>86019</v>
      </c>
      <c r="T12" s="8">
        <v>81445</v>
      </c>
      <c r="U12" s="8">
        <v>80467</v>
      </c>
      <c r="V12" s="8">
        <v>247931</v>
      </c>
      <c r="W12" s="8">
        <v>1034279</v>
      </c>
      <c r="X12" s="8">
        <v>1896314</v>
      </c>
      <c r="Y12" s="8">
        <v>-862035</v>
      </c>
      <c r="Z12" s="2">
        <v>-45.46</v>
      </c>
      <c r="AA12" s="6">
        <v>1828309</v>
      </c>
    </row>
    <row r="13" spans="1:27" ht="13.5">
      <c r="A13" s="23" t="s">
        <v>40</v>
      </c>
      <c r="B13" s="29"/>
      <c r="C13" s="6">
        <v>1448305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1287280</v>
      </c>
      <c r="D14" s="6">
        <v>0</v>
      </c>
      <c r="E14" s="7">
        <v>1139208</v>
      </c>
      <c r="F14" s="8">
        <v>3839208</v>
      </c>
      <c r="G14" s="8">
        <v>224777</v>
      </c>
      <c r="H14" s="8">
        <v>282233</v>
      </c>
      <c r="I14" s="8">
        <v>334321</v>
      </c>
      <c r="J14" s="8">
        <v>841331</v>
      </c>
      <c r="K14" s="8">
        <v>352577</v>
      </c>
      <c r="L14" s="8">
        <v>351252</v>
      </c>
      <c r="M14" s="8">
        <v>361593</v>
      </c>
      <c r="N14" s="8">
        <v>1065422</v>
      </c>
      <c r="O14" s="8">
        <v>356217</v>
      </c>
      <c r="P14" s="8">
        <v>351561</v>
      </c>
      <c r="Q14" s="8">
        <v>352134</v>
      </c>
      <c r="R14" s="8">
        <v>1059912</v>
      </c>
      <c r="S14" s="8">
        <v>356688</v>
      </c>
      <c r="T14" s="8">
        <v>365412</v>
      </c>
      <c r="U14" s="8">
        <v>368645</v>
      </c>
      <c r="V14" s="8">
        <v>1090745</v>
      </c>
      <c r="W14" s="8">
        <v>4057410</v>
      </c>
      <c r="X14" s="8">
        <v>1139208</v>
      </c>
      <c r="Y14" s="8">
        <v>2918202</v>
      </c>
      <c r="Z14" s="2">
        <v>256.16</v>
      </c>
      <c r="AA14" s="6">
        <v>3839208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2259740</v>
      </c>
      <c r="D16" s="6">
        <v>0</v>
      </c>
      <c r="E16" s="7">
        <v>4300552</v>
      </c>
      <c r="F16" s="8">
        <v>2300552</v>
      </c>
      <c r="G16" s="8">
        <v>171543</v>
      </c>
      <c r="H16" s="8">
        <v>98631</v>
      </c>
      <c r="I16" s="8">
        <v>365503</v>
      </c>
      <c r="J16" s="8">
        <v>635677</v>
      </c>
      <c r="K16" s="8">
        <v>61467</v>
      </c>
      <c r="L16" s="8">
        <v>49162</v>
      </c>
      <c r="M16" s="8">
        <v>218680</v>
      </c>
      <c r="N16" s="8">
        <v>329309</v>
      </c>
      <c r="O16" s="8">
        <v>133532</v>
      </c>
      <c r="P16" s="8">
        <v>102765</v>
      </c>
      <c r="Q16" s="8">
        <v>54718</v>
      </c>
      <c r="R16" s="8">
        <v>291015</v>
      </c>
      <c r="S16" s="8">
        <v>6758</v>
      </c>
      <c r="T16" s="8">
        <v>45850</v>
      </c>
      <c r="U16" s="8">
        <v>381586</v>
      </c>
      <c r="V16" s="8">
        <v>434194</v>
      </c>
      <c r="W16" s="8">
        <v>1690195</v>
      </c>
      <c r="X16" s="8">
        <v>4300552</v>
      </c>
      <c r="Y16" s="8">
        <v>-2610357</v>
      </c>
      <c r="Z16" s="2">
        <v>-60.7</v>
      </c>
      <c r="AA16" s="6">
        <v>2300552</v>
      </c>
    </row>
    <row r="17" spans="1:27" ht="13.5">
      <c r="A17" s="23" t="s">
        <v>44</v>
      </c>
      <c r="B17" s="29"/>
      <c r="C17" s="6">
        <v>3815354</v>
      </c>
      <c r="D17" s="6">
        <v>0</v>
      </c>
      <c r="E17" s="7">
        <v>3361761</v>
      </c>
      <c r="F17" s="8">
        <v>3317761</v>
      </c>
      <c r="G17" s="8">
        <v>177048</v>
      </c>
      <c r="H17" s="8">
        <v>207791</v>
      </c>
      <c r="I17" s="8">
        <v>511135</v>
      </c>
      <c r="J17" s="8">
        <v>895974</v>
      </c>
      <c r="K17" s="8">
        <v>346500</v>
      </c>
      <c r="L17" s="8">
        <v>229966</v>
      </c>
      <c r="M17" s="8">
        <v>133169</v>
      </c>
      <c r="N17" s="8">
        <v>709635</v>
      </c>
      <c r="O17" s="8">
        <v>174537</v>
      </c>
      <c r="P17" s="8">
        <v>220702</v>
      </c>
      <c r="Q17" s="8">
        <v>369629</v>
      </c>
      <c r="R17" s="8">
        <v>764868</v>
      </c>
      <c r="S17" s="8">
        <v>95125</v>
      </c>
      <c r="T17" s="8">
        <v>318302</v>
      </c>
      <c r="U17" s="8">
        <v>286759</v>
      </c>
      <c r="V17" s="8">
        <v>700186</v>
      </c>
      <c r="W17" s="8">
        <v>3070663</v>
      </c>
      <c r="X17" s="8">
        <v>3361764</v>
      </c>
      <c r="Y17" s="8">
        <v>-291101</v>
      </c>
      <c r="Z17" s="2">
        <v>-8.66</v>
      </c>
      <c r="AA17" s="6">
        <v>3317761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1572559</v>
      </c>
      <c r="F18" s="8">
        <v>1772559</v>
      </c>
      <c r="G18" s="8">
        <v>122694</v>
      </c>
      <c r="H18" s="8">
        <v>126943</v>
      </c>
      <c r="I18" s="8">
        <v>171198</v>
      </c>
      <c r="J18" s="8">
        <v>420835</v>
      </c>
      <c r="K18" s="8">
        <v>26058</v>
      </c>
      <c r="L18" s="8">
        <v>122267</v>
      </c>
      <c r="M18" s="8">
        <v>70651</v>
      </c>
      <c r="N18" s="8">
        <v>218976</v>
      </c>
      <c r="O18" s="8">
        <v>139625</v>
      </c>
      <c r="P18" s="8">
        <v>117129</v>
      </c>
      <c r="Q18" s="8">
        <v>231407</v>
      </c>
      <c r="R18" s="8">
        <v>488161</v>
      </c>
      <c r="S18" s="8">
        <v>73305</v>
      </c>
      <c r="T18" s="8">
        <v>221882</v>
      </c>
      <c r="U18" s="8">
        <v>203152</v>
      </c>
      <c r="V18" s="8">
        <v>498339</v>
      </c>
      <c r="W18" s="8">
        <v>1626311</v>
      </c>
      <c r="X18" s="8">
        <v>1572557</v>
      </c>
      <c r="Y18" s="8">
        <v>53754</v>
      </c>
      <c r="Z18" s="2">
        <v>3.42</v>
      </c>
      <c r="AA18" s="6">
        <v>1772559</v>
      </c>
    </row>
    <row r="19" spans="1:27" ht="13.5">
      <c r="A19" s="23" t="s">
        <v>46</v>
      </c>
      <c r="B19" s="29"/>
      <c r="C19" s="6">
        <v>99295614</v>
      </c>
      <c r="D19" s="6">
        <v>0</v>
      </c>
      <c r="E19" s="7">
        <v>98754000</v>
      </c>
      <c r="F19" s="8">
        <v>103333404</v>
      </c>
      <c r="G19" s="8">
        <v>34976805</v>
      </c>
      <c r="H19" s="8">
        <v>0</v>
      </c>
      <c r="I19" s="8">
        <v>2315819</v>
      </c>
      <c r="J19" s="8">
        <v>37292624</v>
      </c>
      <c r="K19" s="8">
        <v>480965</v>
      </c>
      <c r="L19" s="8">
        <v>27709081</v>
      </c>
      <c r="M19" s="8">
        <v>1256838</v>
      </c>
      <c r="N19" s="8">
        <v>29446884</v>
      </c>
      <c r="O19" s="8">
        <v>258427</v>
      </c>
      <c r="P19" s="8">
        <v>154301</v>
      </c>
      <c r="Q19" s="8">
        <v>25732921</v>
      </c>
      <c r="R19" s="8">
        <v>26145649</v>
      </c>
      <c r="S19" s="8">
        <v>1420276</v>
      </c>
      <c r="T19" s="8">
        <v>1203291</v>
      </c>
      <c r="U19" s="8">
        <v>7270301</v>
      </c>
      <c r="V19" s="8">
        <v>9893868</v>
      </c>
      <c r="W19" s="8">
        <v>102779025</v>
      </c>
      <c r="X19" s="8">
        <v>98754000</v>
      </c>
      <c r="Y19" s="8">
        <v>4025025</v>
      </c>
      <c r="Z19" s="2">
        <v>4.08</v>
      </c>
      <c r="AA19" s="6">
        <v>103333404</v>
      </c>
    </row>
    <row r="20" spans="1:27" ht="13.5">
      <c r="A20" s="23" t="s">
        <v>47</v>
      </c>
      <c r="B20" s="29"/>
      <c r="C20" s="6">
        <v>38999769</v>
      </c>
      <c r="D20" s="6">
        <v>0</v>
      </c>
      <c r="E20" s="7">
        <v>34944625</v>
      </c>
      <c r="F20" s="26">
        <v>32882325</v>
      </c>
      <c r="G20" s="26">
        <v>3585851</v>
      </c>
      <c r="H20" s="26">
        <v>2263333</v>
      </c>
      <c r="I20" s="26">
        <v>4482476</v>
      </c>
      <c r="J20" s="26">
        <v>10331660</v>
      </c>
      <c r="K20" s="26">
        <v>1887493</v>
      </c>
      <c r="L20" s="26">
        <v>2092097</v>
      </c>
      <c r="M20" s="26">
        <v>2037322</v>
      </c>
      <c r="N20" s="26">
        <v>6016912</v>
      </c>
      <c r="O20" s="26">
        <v>2767309</v>
      </c>
      <c r="P20" s="26">
        <v>265889</v>
      </c>
      <c r="Q20" s="26">
        <v>1615736</v>
      </c>
      <c r="R20" s="26">
        <v>4648934</v>
      </c>
      <c r="S20" s="26">
        <v>534495</v>
      </c>
      <c r="T20" s="26">
        <v>277510</v>
      </c>
      <c r="U20" s="26">
        <v>637147</v>
      </c>
      <c r="V20" s="26">
        <v>1449152</v>
      </c>
      <c r="W20" s="26">
        <v>22446658</v>
      </c>
      <c r="X20" s="26">
        <v>34944622</v>
      </c>
      <c r="Y20" s="26">
        <v>-12497964</v>
      </c>
      <c r="Z20" s="27">
        <v>-35.77</v>
      </c>
      <c r="AA20" s="28">
        <v>32882325</v>
      </c>
    </row>
    <row r="21" spans="1:27" ht="13.5">
      <c r="A21" s="23" t="s">
        <v>48</v>
      </c>
      <c r="B21" s="29"/>
      <c r="C21" s="6">
        <v>219190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1974</v>
      </c>
      <c r="V21" s="8">
        <v>1974</v>
      </c>
      <c r="W21" s="30">
        <v>1974</v>
      </c>
      <c r="X21" s="8"/>
      <c r="Y21" s="8">
        <v>1974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266057763</v>
      </c>
      <c r="D22" s="33">
        <f>SUM(D5:D21)</f>
        <v>0</v>
      </c>
      <c r="E22" s="34">
        <f t="shared" si="0"/>
        <v>303145558</v>
      </c>
      <c r="F22" s="35">
        <f t="shared" si="0"/>
        <v>298885662</v>
      </c>
      <c r="G22" s="35">
        <f t="shared" si="0"/>
        <v>64712895</v>
      </c>
      <c r="H22" s="35">
        <f t="shared" si="0"/>
        <v>10656070</v>
      </c>
      <c r="I22" s="35">
        <f t="shared" si="0"/>
        <v>15862880</v>
      </c>
      <c r="J22" s="35">
        <f t="shared" si="0"/>
        <v>91231845</v>
      </c>
      <c r="K22" s="35">
        <f t="shared" si="0"/>
        <v>10010382</v>
      </c>
      <c r="L22" s="35">
        <f t="shared" si="0"/>
        <v>37857402</v>
      </c>
      <c r="M22" s="35">
        <f t="shared" si="0"/>
        <v>10993674</v>
      </c>
      <c r="N22" s="35">
        <f t="shared" si="0"/>
        <v>58861458</v>
      </c>
      <c r="O22" s="35">
        <f t="shared" si="0"/>
        <v>11368276</v>
      </c>
      <c r="P22" s="35">
        <f t="shared" si="0"/>
        <v>10937827</v>
      </c>
      <c r="Q22" s="35">
        <f t="shared" si="0"/>
        <v>36351497</v>
      </c>
      <c r="R22" s="35">
        <f t="shared" si="0"/>
        <v>58657600</v>
      </c>
      <c r="S22" s="35">
        <f t="shared" si="0"/>
        <v>10778559</v>
      </c>
      <c r="T22" s="35">
        <f t="shared" si="0"/>
        <v>9827707</v>
      </c>
      <c r="U22" s="35">
        <f t="shared" si="0"/>
        <v>16973970</v>
      </c>
      <c r="V22" s="35">
        <f t="shared" si="0"/>
        <v>37580236</v>
      </c>
      <c r="W22" s="35">
        <f t="shared" si="0"/>
        <v>246331139</v>
      </c>
      <c r="X22" s="35">
        <f t="shared" si="0"/>
        <v>303145562</v>
      </c>
      <c r="Y22" s="35">
        <f t="shared" si="0"/>
        <v>-56814423</v>
      </c>
      <c r="Z22" s="36">
        <f>+IF(X22&lt;&gt;0,+(Y22/X22)*100,0)</f>
        <v>-18.741631124390334</v>
      </c>
      <c r="AA22" s="33">
        <f>SUM(AA5:AA21)</f>
        <v>298885662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74606633</v>
      </c>
      <c r="D25" s="6">
        <v>0</v>
      </c>
      <c r="E25" s="7">
        <v>85702924</v>
      </c>
      <c r="F25" s="8">
        <v>82118108</v>
      </c>
      <c r="G25" s="8">
        <v>5846879</v>
      </c>
      <c r="H25" s="8">
        <v>6490312</v>
      </c>
      <c r="I25" s="8">
        <v>6916152</v>
      </c>
      <c r="J25" s="8">
        <v>19253343</v>
      </c>
      <c r="K25" s="8">
        <v>7103575</v>
      </c>
      <c r="L25" s="8">
        <v>7410412</v>
      </c>
      <c r="M25" s="8">
        <v>7956117</v>
      </c>
      <c r="N25" s="8">
        <v>22470104</v>
      </c>
      <c r="O25" s="8">
        <v>6988953</v>
      </c>
      <c r="P25" s="8">
        <v>6629890</v>
      </c>
      <c r="Q25" s="8">
        <v>7534621</v>
      </c>
      <c r="R25" s="8">
        <v>21153464</v>
      </c>
      <c r="S25" s="8">
        <v>6049393</v>
      </c>
      <c r="T25" s="8">
        <v>6710325</v>
      </c>
      <c r="U25" s="8">
        <v>6983609</v>
      </c>
      <c r="V25" s="8">
        <v>19743327</v>
      </c>
      <c r="W25" s="8">
        <v>82620238</v>
      </c>
      <c r="X25" s="8">
        <v>85702926</v>
      </c>
      <c r="Y25" s="8">
        <v>-3082688</v>
      </c>
      <c r="Z25" s="2">
        <v>-3.6</v>
      </c>
      <c r="AA25" s="6">
        <v>82118108</v>
      </c>
    </row>
    <row r="26" spans="1:27" ht="13.5">
      <c r="A26" s="25" t="s">
        <v>52</v>
      </c>
      <c r="B26" s="24"/>
      <c r="C26" s="6">
        <v>6743473</v>
      </c>
      <c r="D26" s="6">
        <v>0</v>
      </c>
      <c r="E26" s="7">
        <v>6601524</v>
      </c>
      <c r="F26" s="8">
        <v>6756524</v>
      </c>
      <c r="G26" s="8">
        <v>556425</v>
      </c>
      <c r="H26" s="8">
        <v>558410</v>
      </c>
      <c r="I26" s="8">
        <v>560358</v>
      </c>
      <c r="J26" s="8">
        <v>1675193</v>
      </c>
      <c r="K26" s="8">
        <v>558373</v>
      </c>
      <c r="L26" s="8">
        <v>552783</v>
      </c>
      <c r="M26" s="8">
        <v>554893</v>
      </c>
      <c r="N26" s="8">
        <v>1666049</v>
      </c>
      <c r="O26" s="8">
        <v>547441</v>
      </c>
      <c r="P26" s="8">
        <v>547443</v>
      </c>
      <c r="Q26" s="8">
        <v>548729</v>
      </c>
      <c r="R26" s="8">
        <v>1643613</v>
      </c>
      <c r="S26" s="8">
        <v>548729</v>
      </c>
      <c r="T26" s="8">
        <v>884134</v>
      </c>
      <c r="U26" s="8">
        <v>583996</v>
      </c>
      <c r="V26" s="8">
        <v>2016859</v>
      </c>
      <c r="W26" s="8">
        <v>7001714</v>
      </c>
      <c r="X26" s="8">
        <v>6601525</v>
      </c>
      <c r="Y26" s="8">
        <v>400189</v>
      </c>
      <c r="Z26" s="2">
        <v>6.06</v>
      </c>
      <c r="AA26" s="6">
        <v>6756524</v>
      </c>
    </row>
    <row r="27" spans="1:27" ht="13.5">
      <c r="A27" s="25" t="s">
        <v>53</v>
      </c>
      <c r="B27" s="24"/>
      <c r="C27" s="6">
        <v>4190896</v>
      </c>
      <c r="D27" s="6">
        <v>0</v>
      </c>
      <c r="E27" s="7">
        <v>504840</v>
      </c>
      <c r="F27" s="8">
        <v>504840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504838</v>
      </c>
      <c r="Y27" s="8">
        <v>-504838</v>
      </c>
      <c r="Z27" s="2">
        <v>-100</v>
      </c>
      <c r="AA27" s="6">
        <v>504840</v>
      </c>
    </row>
    <row r="28" spans="1:27" ht="13.5">
      <c r="A28" s="25" t="s">
        <v>54</v>
      </c>
      <c r="B28" s="24"/>
      <c r="C28" s="6">
        <v>42167801</v>
      </c>
      <c r="D28" s="6">
        <v>0</v>
      </c>
      <c r="E28" s="7">
        <v>37639324</v>
      </c>
      <c r="F28" s="8">
        <v>37639324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23525908</v>
      </c>
      <c r="V28" s="8">
        <v>23525908</v>
      </c>
      <c r="W28" s="8">
        <v>23525908</v>
      </c>
      <c r="X28" s="8">
        <v>37639327</v>
      </c>
      <c r="Y28" s="8">
        <v>-14113419</v>
      </c>
      <c r="Z28" s="2">
        <v>-37.5</v>
      </c>
      <c r="AA28" s="6">
        <v>37639324</v>
      </c>
    </row>
    <row r="29" spans="1:27" ht="13.5">
      <c r="A29" s="25" t="s">
        <v>55</v>
      </c>
      <c r="B29" s="24"/>
      <c r="C29" s="6">
        <v>2801222</v>
      </c>
      <c r="D29" s="6">
        <v>0</v>
      </c>
      <c r="E29" s="7">
        <v>2964073</v>
      </c>
      <c r="F29" s="8">
        <v>2964073</v>
      </c>
      <c r="G29" s="8">
        <v>0</v>
      </c>
      <c r="H29" s="8">
        <v>0</v>
      </c>
      <c r="I29" s="8">
        <v>0</v>
      </c>
      <c r="J29" s="8">
        <v>0</v>
      </c>
      <c r="K29" s="8">
        <v>39609</v>
      </c>
      <c r="L29" s="8">
        <v>0</v>
      </c>
      <c r="M29" s="8">
        <v>0</v>
      </c>
      <c r="N29" s="8">
        <v>39609</v>
      </c>
      <c r="O29" s="8">
        <v>9553</v>
      </c>
      <c r="P29" s="8">
        <v>66818</v>
      </c>
      <c r="Q29" s="8">
        <v>8737</v>
      </c>
      <c r="R29" s="8">
        <v>85108</v>
      </c>
      <c r="S29" s="8">
        <v>0</v>
      </c>
      <c r="T29" s="8">
        <v>0</v>
      </c>
      <c r="U29" s="8">
        <v>1142416</v>
      </c>
      <c r="V29" s="8">
        <v>1142416</v>
      </c>
      <c r="W29" s="8">
        <v>1267133</v>
      </c>
      <c r="X29" s="8">
        <v>2964070</v>
      </c>
      <c r="Y29" s="8">
        <v>-1696937</v>
      </c>
      <c r="Z29" s="2">
        <v>-57.25</v>
      </c>
      <c r="AA29" s="6">
        <v>2964073</v>
      </c>
    </row>
    <row r="30" spans="1:27" ht="13.5">
      <c r="A30" s="25" t="s">
        <v>56</v>
      </c>
      <c r="B30" s="24"/>
      <c r="C30" s="6">
        <v>54784014</v>
      </c>
      <c r="D30" s="6">
        <v>0</v>
      </c>
      <c r="E30" s="7">
        <v>60765720</v>
      </c>
      <c r="F30" s="8">
        <v>60765720</v>
      </c>
      <c r="G30" s="8">
        <v>7932073</v>
      </c>
      <c r="H30" s="8">
        <v>7829873</v>
      </c>
      <c r="I30" s="8">
        <v>7007206</v>
      </c>
      <c r="J30" s="8">
        <v>22769152</v>
      </c>
      <c r="K30" s="8">
        <v>4043715</v>
      </c>
      <c r="L30" s="8">
        <v>4140409</v>
      </c>
      <c r="M30" s="8">
        <v>4032894</v>
      </c>
      <c r="N30" s="8">
        <v>12217018</v>
      </c>
      <c r="O30" s="8">
        <v>4186010</v>
      </c>
      <c r="P30" s="8">
        <v>4409105</v>
      </c>
      <c r="Q30" s="8">
        <v>4081418</v>
      </c>
      <c r="R30" s="8">
        <v>12676533</v>
      </c>
      <c r="S30" s="8">
        <v>4228550</v>
      </c>
      <c r="T30" s="8">
        <v>3763971</v>
      </c>
      <c r="U30" s="8">
        <v>4609995</v>
      </c>
      <c r="V30" s="8">
        <v>12602516</v>
      </c>
      <c r="W30" s="8">
        <v>60265219</v>
      </c>
      <c r="X30" s="8">
        <v>60765719</v>
      </c>
      <c r="Y30" s="8">
        <v>-500500</v>
      </c>
      <c r="Z30" s="2">
        <v>-0.82</v>
      </c>
      <c r="AA30" s="6">
        <v>60765720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7740000</v>
      </c>
      <c r="F32" s="8">
        <v>8072200</v>
      </c>
      <c r="G32" s="8">
        <v>595872</v>
      </c>
      <c r="H32" s="8">
        <v>595872</v>
      </c>
      <c r="I32" s="8">
        <v>710194</v>
      </c>
      <c r="J32" s="8">
        <v>1901938</v>
      </c>
      <c r="K32" s="8">
        <v>710194</v>
      </c>
      <c r="L32" s="8">
        <v>55101</v>
      </c>
      <c r="M32" s="8">
        <v>1365287</v>
      </c>
      <c r="N32" s="8">
        <v>2130582</v>
      </c>
      <c r="O32" s="8">
        <v>734394</v>
      </c>
      <c r="P32" s="8">
        <v>321301</v>
      </c>
      <c r="Q32" s="8">
        <v>734394</v>
      </c>
      <c r="R32" s="8">
        <v>1790089</v>
      </c>
      <c r="S32" s="8">
        <v>1150789</v>
      </c>
      <c r="T32" s="8">
        <v>737926</v>
      </c>
      <c r="U32" s="8">
        <v>471497</v>
      </c>
      <c r="V32" s="8">
        <v>2360212</v>
      </c>
      <c r="W32" s="8">
        <v>8182821</v>
      </c>
      <c r="X32" s="8">
        <v>7740000</v>
      </c>
      <c r="Y32" s="8">
        <v>442821</v>
      </c>
      <c r="Z32" s="2">
        <v>5.72</v>
      </c>
      <c r="AA32" s="6">
        <v>8072200</v>
      </c>
    </row>
    <row r="33" spans="1:27" ht="13.5">
      <c r="A33" s="25" t="s">
        <v>59</v>
      </c>
      <c r="B33" s="24"/>
      <c r="C33" s="6">
        <v>279357</v>
      </c>
      <c r="D33" s="6">
        <v>0</v>
      </c>
      <c r="E33" s="7">
        <v>3336264</v>
      </c>
      <c r="F33" s="8">
        <v>3590247</v>
      </c>
      <c r="G33" s="8">
        <v>0</v>
      </c>
      <c r="H33" s="8">
        <v>0</v>
      </c>
      <c r="I33" s="8">
        <v>545601</v>
      </c>
      <c r="J33" s="8">
        <v>545601</v>
      </c>
      <c r="K33" s="8">
        <v>649771</v>
      </c>
      <c r="L33" s="8">
        <v>1211004</v>
      </c>
      <c r="M33" s="8">
        <v>1611885</v>
      </c>
      <c r="N33" s="8">
        <v>3472660</v>
      </c>
      <c r="O33" s="8">
        <v>105791</v>
      </c>
      <c r="P33" s="8">
        <v>116045</v>
      </c>
      <c r="Q33" s="8">
        <v>116045</v>
      </c>
      <c r="R33" s="8">
        <v>337881</v>
      </c>
      <c r="S33" s="8">
        <v>772895</v>
      </c>
      <c r="T33" s="8">
        <v>0</v>
      </c>
      <c r="U33" s="8">
        <v>0</v>
      </c>
      <c r="V33" s="8">
        <v>772895</v>
      </c>
      <c r="W33" s="8">
        <v>5129037</v>
      </c>
      <c r="X33" s="8">
        <v>3336266</v>
      </c>
      <c r="Y33" s="8">
        <v>1792771</v>
      </c>
      <c r="Z33" s="2">
        <v>53.74</v>
      </c>
      <c r="AA33" s="6">
        <v>3590247</v>
      </c>
    </row>
    <row r="34" spans="1:27" ht="13.5">
      <c r="A34" s="25" t="s">
        <v>60</v>
      </c>
      <c r="B34" s="24"/>
      <c r="C34" s="6">
        <v>110412197</v>
      </c>
      <c r="D34" s="6">
        <v>0</v>
      </c>
      <c r="E34" s="7">
        <v>88745859</v>
      </c>
      <c r="F34" s="8">
        <v>88964141</v>
      </c>
      <c r="G34" s="8">
        <v>3463445</v>
      </c>
      <c r="H34" s="8">
        <v>9812356</v>
      </c>
      <c r="I34" s="8">
        <v>8435734</v>
      </c>
      <c r="J34" s="8">
        <v>21711535</v>
      </c>
      <c r="K34" s="8">
        <v>6808732</v>
      </c>
      <c r="L34" s="8">
        <v>5798092</v>
      </c>
      <c r="M34" s="8">
        <v>5325036</v>
      </c>
      <c r="N34" s="8">
        <v>17931860</v>
      </c>
      <c r="O34" s="8">
        <v>3542623</v>
      </c>
      <c r="P34" s="8">
        <v>7501523</v>
      </c>
      <c r="Q34" s="8">
        <v>6837655</v>
      </c>
      <c r="R34" s="8">
        <v>17881801</v>
      </c>
      <c r="S34" s="8">
        <v>9591766</v>
      </c>
      <c r="T34" s="8">
        <v>5209096</v>
      </c>
      <c r="U34" s="8">
        <v>12714192</v>
      </c>
      <c r="V34" s="8">
        <v>27515054</v>
      </c>
      <c r="W34" s="8">
        <v>85040250</v>
      </c>
      <c r="X34" s="8">
        <v>88745858</v>
      </c>
      <c r="Y34" s="8">
        <v>-3705608</v>
      </c>
      <c r="Z34" s="2">
        <v>-4.18</v>
      </c>
      <c r="AA34" s="6">
        <v>88964141</v>
      </c>
    </row>
    <row r="35" spans="1:27" ht="13.5">
      <c r="A35" s="23" t="s">
        <v>61</v>
      </c>
      <c r="B35" s="29"/>
      <c r="C35" s="6">
        <v>23552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296009145</v>
      </c>
      <c r="D36" s="33">
        <f>SUM(D25:D35)</f>
        <v>0</v>
      </c>
      <c r="E36" s="34">
        <f t="shared" si="1"/>
        <v>294000528</v>
      </c>
      <c r="F36" s="35">
        <f t="shared" si="1"/>
        <v>291375177</v>
      </c>
      <c r="G36" s="35">
        <f t="shared" si="1"/>
        <v>18394694</v>
      </c>
      <c r="H36" s="35">
        <f t="shared" si="1"/>
        <v>25286823</v>
      </c>
      <c r="I36" s="35">
        <f t="shared" si="1"/>
        <v>24175245</v>
      </c>
      <c r="J36" s="35">
        <f t="shared" si="1"/>
        <v>67856762</v>
      </c>
      <c r="K36" s="35">
        <f t="shared" si="1"/>
        <v>19913969</v>
      </c>
      <c r="L36" s="35">
        <f t="shared" si="1"/>
        <v>19167801</v>
      </c>
      <c r="M36" s="35">
        <f t="shared" si="1"/>
        <v>20846112</v>
      </c>
      <c r="N36" s="35">
        <f t="shared" si="1"/>
        <v>59927882</v>
      </c>
      <c r="O36" s="35">
        <f t="shared" si="1"/>
        <v>16114765</v>
      </c>
      <c r="P36" s="35">
        <f t="shared" si="1"/>
        <v>19592125</v>
      </c>
      <c r="Q36" s="35">
        <f t="shared" si="1"/>
        <v>19861599</v>
      </c>
      <c r="R36" s="35">
        <f t="shared" si="1"/>
        <v>55568489</v>
      </c>
      <c r="S36" s="35">
        <f t="shared" si="1"/>
        <v>22342122</v>
      </c>
      <c r="T36" s="35">
        <f t="shared" si="1"/>
        <v>17305452</v>
      </c>
      <c r="U36" s="35">
        <f t="shared" si="1"/>
        <v>50031613</v>
      </c>
      <c r="V36" s="35">
        <f t="shared" si="1"/>
        <v>89679187</v>
      </c>
      <c r="W36" s="35">
        <f t="shared" si="1"/>
        <v>273032320</v>
      </c>
      <c r="X36" s="35">
        <f t="shared" si="1"/>
        <v>294000529</v>
      </c>
      <c r="Y36" s="35">
        <f t="shared" si="1"/>
        <v>-20968209</v>
      </c>
      <c r="Z36" s="36">
        <f>+IF(X36&lt;&gt;0,+(Y36/X36)*100,0)</f>
        <v>-7.132031044746862</v>
      </c>
      <c r="AA36" s="33">
        <f>SUM(AA25:AA35)</f>
        <v>291375177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-29951382</v>
      </c>
      <c r="D38" s="46">
        <f>+D22-D36</f>
        <v>0</v>
      </c>
      <c r="E38" s="47">
        <f t="shared" si="2"/>
        <v>9145030</v>
      </c>
      <c r="F38" s="48">
        <f t="shared" si="2"/>
        <v>7510485</v>
      </c>
      <c r="G38" s="48">
        <f t="shared" si="2"/>
        <v>46318201</v>
      </c>
      <c r="H38" s="48">
        <f t="shared" si="2"/>
        <v>-14630753</v>
      </c>
      <c r="I38" s="48">
        <f t="shared" si="2"/>
        <v>-8312365</v>
      </c>
      <c r="J38" s="48">
        <f t="shared" si="2"/>
        <v>23375083</v>
      </c>
      <c r="K38" s="48">
        <f t="shared" si="2"/>
        <v>-9903587</v>
      </c>
      <c r="L38" s="48">
        <f t="shared" si="2"/>
        <v>18689601</v>
      </c>
      <c r="M38" s="48">
        <f t="shared" si="2"/>
        <v>-9852438</v>
      </c>
      <c r="N38" s="48">
        <f t="shared" si="2"/>
        <v>-1066424</v>
      </c>
      <c r="O38" s="48">
        <f t="shared" si="2"/>
        <v>-4746489</v>
      </c>
      <c r="P38" s="48">
        <f t="shared" si="2"/>
        <v>-8654298</v>
      </c>
      <c r="Q38" s="48">
        <f t="shared" si="2"/>
        <v>16489898</v>
      </c>
      <c r="R38" s="48">
        <f t="shared" si="2"/>
        <v>3089111</v>
      </c>
      <c r="S38" s="48">
        <f t="shared" si="2"/>
        <v>-11563563</v>
      </c>
      <c r="T38" s="48">
        <f t="shared" si="2"/>
        <v>-7477745</v>
      </c>
      <c r="U38" s="48">
        <f t="shared" si="2"/>
        <v>-33057643</v>
      </c>
      <c r="V38" s="48">
        <f t="shared" si="2"/>
        <v>-52098951</v>
      </c>
      <c r="W38" s="48">
        <f t="shared" si="2"/>
        <v>-26701181</v>
      </c>
      <c r="X38" s="48">
        <f>IF(F22=F36,0,X22-X36)</f>
        <v>9145033</v>
      </c>
      <c r="Y38" s="48">
        <f t="shared" si="2"/>
        <v>-35846214</v>
      </c>
      <c r="Z38" s="49">
        <f>+IF(X38&lt;&gt;0,+(Y38/X38)*100,0)</f>
        <v>-391.9746817753419</v>
      </c>
      <c r="AA38" s="46">
        <f>+AA22-AA36</f>
        <v>7510485</v>
      </c>
    </row>
    <row r="39" spans="1:27" ht="13.5">
      <c r="A39" s="23" t="s">
        <v>64</v>
      </c>
      <c r="B39" s="29"/>
      <c r="C39" s="6">
        <v>75949873</v>
      </c>
      <c r="D39" s="6">
        <v>0</v>
      </c>
      <c r="E39" s="7">
        <v>96197000</v>
      </c>
      <c r="F39" s="8">
        <v>98164652</v>
      </c>
      <c r="G39" s="8">
        <v>4430025</v>
      </c>
      <c r="H39" s="8">
        <v>11058964</v>
      </c>
      <c r="I39" s="8">
        <v>11377992</v>
      </c>
      <c r="J39" s="8">
        <v>26866981</v>
      </c>
      <c r="K39" s="8">
        <v>3161350</v>
      </c>
      <c r="L39" s="8">
        <v>6908496</v>
      </c>
      <c r="M39" s="8">
        <v>11893243</v>
      </c>
      <c r="N39" s="8">
        <v>21963089</v>
      </c>
      <c r="O39" s="8">
        <v>-741013</v>
      </c>
      <c r="P39" s="8">
        <v>1668535</v>
      </c>
      <c r="Q39" s="8">
        <v>6531680</v>
      </c>
      <c r="R39" s="8">
        <v>7459202</v>
      </c>
      <c r="S39" s="8">
        <v>8267815</v>
      </c>
      <c r="T39" s="8">
        <v>6564341</v>
      </c>
      <c r="U39" s="8">
        <v>0</v>
      </c>
      <c r="V39" s="8">
        <v>14832156</v>
      </c>
      <c r="W39" s="8">
        <v>71121428</v>
      </c>
      <c r="X39" s="8">
        <v>96197000</v>
      </c>
      <c r="Y39" s="8">
        <v>-25075572</v>
      </c>
      <c r="Z39" s="2">
        <v>-26.07</v>
      </c>
      <c r="AA39" s="6">
        <v>98164652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45998491</v>
      </c>
      <c r="D42" s="55">
        <f>SUM(D38:D41)</f>
        <v>0</v>
      </c>
      <c r="E42" s="56">
        <f t="shared" si="3"/>
        <v>105342030</v>
      </c>
      <c r="F42" s="57">
        <f t="shared" si="3"/>
        <v>105675137</v>
      </c>
      <c r="G42" s="57">
        <f t="shared" si="3"/>
        <v>50748226</v>
      </c>
      <c r="H42" s="57">
        <f t="shared" si="3"/>
        <v>-3571789</v>
      </c>
      <c r="I42" s="57">
        <f t="shared" si="3"/>
        <v>3065627</v>
      </c>
      <c r="J42" s="57">
        <f t="shared" si="3"/>
        <v>50242064</v>
      </c>
      <c r="K42" s="57">
        <f t="shared" si="3"/>
        <v>-6742237</v>
      </c>
      <c r="L42" s="57">
        <f t="shared" si="3"/>
        <v>25598097</v>
      </c>
      <c r="M42" s="57">
        <f t="shared" si="3"/>
        <v>2040805</v>
      </c>
      <c r="N42" s="57">
        <f t="shared" si="3"/>
        <v>20896665</v>
      </c>
      <c r="O42" s="57">
        <f t="shared" si="3"/>
        <v>-5487502</v>
      </c>
      <c r="P42" s="57">
        <f t="shared" si="3"/>
        <v>-6985763</v>
      </c>
      <c r="Q42" s="57">
        <f t="shared" si="3"/>
        <v>23021578</v>
      </c>
      <c r="R42" s="57">
        <f t="shared" si="3"/>
        <v>10548313</v>
      </c>
      <c r="S42" s="57">
        <f t="shared" si="3"/>
        <v>-3295748</v>
      </c>
      <c r="T42" s="57">
        <f t="shared" si="3"/>
        <v>-913404</v>
      </c>
      <c r="U42" s="57">
        <f t="shared" si="3"/>
        <v>-33057643</v>
      </c>
      <c r="V42" s="57">
        <f t="shared" si="3"/>
        <v>-37266795</v>
      </c>
      <c r="W42" s="57">
        <f t="shared" si="3"/>
        <v>44420247</v>
      </c>
      <c r="X42" s="57">
        <f t="shared" si="3"/>
        <v>105342033</v>
      </c>
      <c r="Y42" s="57">
        <f t="shared" si="3"/>
        <v>-60921786</v>
      </c>
      <c r="Z42" s="58">
        <f>+IF(X42&lt;&gt;0,+(Y42/X42)*100,0)</f>
        <v>-57.832362130318856</v>
      </c>
      <c r="AA42" s="55">
        <f>SUM(AA38:AA41)</f>
        <v>105675137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45998491</v>
      </c>
      <c r="D44" s="63">
        <f>+D42-D43</f>
        <v>0</v>
      </c>
      <c r="E44" s="64">
        <f t="shared" si="4"/>
        <v>105342030</v>
      </c>
      <c r="F44" s="65">
        <f t="shared" si="4"/>
        <v>105675137</v>
      </c>
      <c r="G44" s="65">
        <f t="shared" si="4"/>
        <v>50748226</v>
      </c>
      <c r="H44" s="65">
        <f t="shared" si="4"/>
        <v>-3571789</v>
      </c>
      <c r="I44" s="65">
        <f t="shared" si="4"/>
        <v>3065627</v>
      </c>
      <c r="J44" s="65">
        <f t="shared" si="4"/>
        <v>50242064</v>
      </c>
      <c r="K44" s="65">
        <f t="shared" si="4"/>
        <v>-6742237</v>
      </c>
      <c r="L44" s="65">
        <f t="shared" si="4"/>
        <v>25598097</v>
      </c>
      <c r="M44" s="65">
        <f t="shared" si="4"/>
        <v>2040805</v>
      </c>
      <c r="N44" s="65">
        <f t="shared" si="4"/>
        <v>20896665</v>
      </c>
      <c r="O44" s="65">
        <f t="shared" si="4"/>
        <v>-5487502</v>
      </c>
      <c r="P44" s="65">
        <f t="shared" si="4"/>
        <v>-6985763</v>
      </c>
      <c r="Q44" s="65">
        <f t="shared" si="4"/>
        <v>23021578</v>
      </c>
      <c r="R44" s="65">
        <f t="shared" si="4"/>
        <v>10548313</v>
      </c>
      <c r="S44" s="65">
        <f t="shared" si="4"/>
        <v>-3295748</v>
      </c>
      <c r="T44" s="65">
        <f t="shared" si="4"/>
        <v>-913404</v>
      </c>
      <c r="U44" s="65">
        <f t="shared" si="4"/>
        <v>-33057643</v>
      </c>
      <c r="V44" s="65">
        <f t="shared" si="4"/>
        <v>-37266795</v>
      </c>
      <c r="W44" s="65">
        <f t="shared" si="4"/>
        <v>44420247</v>
      </c>
      <c r="X44" s="65">
        <f t="shared" si="4"/>
        <v>105342033</v>
      </c>
      <c r="Y44" s="65">
        <f t="shared" si="4"/>
        <v>-60921786</v>
      </c>
      <c r="Z44" s="66">
        <f>+IF(X44&lt;&gt;0,+(Y44/X44)*100,0)</f>
        <v>-57.832362130318856</v>
      </c>
      <c r="AA44" s="63">
        <f>+AA42-AA43</f>
        <v>105675137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45998491</v>
      </c>
      <c r="D46" s="55">
        <f>SUM(D44:D45)</f>
        <v>0</v>
      </c>
      <c r="E46" s="56">
        <f t="shared" si="5"/>
        <v>105342030</v>
      </c>
      <c r="F46" s="57">
        <f t="shared" si="5"/>
        <v>105675137</v>
      </c>
      <c r="G46" s="57">
        <f t="shared" si="5"/>
        <v>50748226</v>
      </c>
      <c r="H46" s="57">
        <f t="shared" si="5"/>
        <v>-3571789</v>
      </c>
      <c r="I46" s="57">
        <f t="shared" si="5"/>
        <v>3065627</v>
      </c>
      <c r="J46" s="57">
        <f t="shared" si="5"/>
        <v>50242064</v>
      </c>
      <c r="K46" s="57">
        <f t="shared" si="5"/>
        <v>-6742237</v>
      </c>
      <c r="L46" s="57">
        <f t="shared" si="5"/>
        <v>25598097</v>
      </c>
      <c r="M46" s="57">
        <f t="shared" si="5"/>
        <v>2040805</v>
      </c>
      <c r="N46" s="57">
        <f t="shared" si="5"/>
        <v>20896665</v>
      </c>
      <c r="O46" s="57">
        <f t="shared" si="5"/>
        <v>-5487502</v>
      </c>
      <c r="P46" s="57">
        <f t="shared" si="5"/>
        <v>-6985763</v>
      </c>
      <c r="Q46" s="57">
        <f t="shared" si="5"/>
        <v>23021578</v>
      </c>
      <c r="R46" s="57">
        <f t="shared" si="5"/>
        <v>10548313</v>
      </c>
      <c r="S46" s="57">
        <f t="shared" si="5"/>
        <v>-3295748</v>
      </c>
      <c r="T46" s="57">
        <f t="shared" si="5"/>
        <v>-913404</v>
      </c>
      <c r="U46" s="57">
        <f t="shared" si="5"/>
        <v>-33057643</v>
      </c>
      <c r="V46" s="57">
        <f t="shared" si="5"/>
        <v>-37266795</v>
      </c>
      <c r="W46" s="57">
        <f t="shared" si="5"/>
        <v>44420247</v>
      </c>
      <c r="X46" s="57">
        <f t="shared" si="5"/>
        <v>105342033</v>
      </c>
      <c r="Y46" s="57">
        <f t="shared" si="5"/>
        <v>-60921786</v>
      </c>
      <c r="Z46" s="58">
        <f>+IF(X46&lt;&gt;0,+(Y46/X46)*100,0)</f>
        <v>-57.832362130318856</v>
      </c>
      <c r="AA46" s="55">
        <f>SUM(AA44:AA45)</f>
        <v>105675137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45998491</v>
      </c>
      <c r="D48" s="71">
        <f>SUM(D46:D47)</f>
        <v>0</v>
      </c>
      <c r="E48" s="72">
        <f t="shared" si="6"/>
        <v>105342030</v>
      </c>
      <c r="F48" s="73">
        <f t="shared" si="6"/>
        <v>105675137</v>
      </c>
      <c r="G48" s="73">
        <f t="shared" si="6"/>
        <v>50748226</v>
      </c>
      <c r="H48" s="74">
        <f t="shared" si="6"/>
        <v>-3571789</v>
      </c>
      <c r="I48" s="74">
        <f t="shared" si="6"/>
        <v>3065627</v>
      </c>
      <c r="J48" s="74">
        <f t="shared" si="6"/>
        <v>50242064</v>
      </c>
      <c r="K48" s="74">
        <f t="shared" si="6"/>
        <v>-6742237</v>
      </c>
      <c r="L48" s="74">
        <f t="shared" si="6"/>
        <v>25598097</v>
      </c>
      <c r="M48" s="73">
        <f t="shared" si="6"/>
        <v>2040805</v>
      </c>
      <c r="N48" s="73">
        <f t="shared" si="6"/>
        <v>20896665</v>
      </c>
      <c r="O48" s="74">
        <f t="shared" si="6"/>
        <v>-5487502</v>
      </c>
      <c r="P48" s="74">
        <f t="shared" si="6"/>
        <v>-6985763</v>
      </c>
      <c r="Q48" s="74">
        <f t="shared" si="6"/>
        <v>23021578</v>
      </c>
      <c r="R48" s="74">
        <f t="shared" si="6"/>
        <v>10548313</v>
      </c>
      <c r="S48" s="74">
        <f t="shared" si="6"/>
        <v>-3295748</v>
      </c>
      <c r="T48" s="73">
        <f t="shared" si="6"/>
        <v>-913404</v>
      </c>
      <c r="U48" s="73">
        <f t="shared" si="6"/>
        <v>-33057643</v>
      </c>
      <c r="V48" s="74">
        <f t="shared" si="6"/>
        <v>-37266795</v>
      </c>
      <c r="W48" s="74">
        <f t="shared" si="6"/>
        <v>44420247</v>
      </c>
      <c r="X48" s="74">
        <f t="shared" si="6"/>
        <v>105342033</v>
      </c>
      <c r="Y48" s="74">
        <f t="shared" si="6"/>
        <v>-60921786</v>
      </c>
      <c r="Z48" s="75">
        <f>+IF(X48&lt;&gt;0,+(Y48/X48)*100,0)</f>
        <v>-57.832362130318856</v>
      </c>
      <c r="AA48" s="76">
        <f>SUM(AA46:AA47)</f>
        <v>105675137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106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23623405</v>
      </c>
      <c r="D5" s="6">
        <v>0</v>
      </c>
      <c r="E5" s="7">
        <v>396607633</v>
      </c>
      <c r="F5" s="8">
        <v>177803445</v>
      </c>
      <c r="G5" s="8">
        <v>198850338</v>
      </c>
      <c r="H5" s="8">
        <v>17255317</v>
      </c>
      <c r="I5" s="8">
        <v>37806016</v>
      </c>
      <c r="J5" s="8">
        <v>253911671</v>
      </c>
      <c r="K5" s="8">
        <v>16724909</v>
      </c>
      <c r="L5" s="8">
        <v>16835937</v>
      </c>
      <c r="M5" s="8">
        <v>16720422</v>
      </c>
      <c r="N5" s="8">
        <v>50281268</v>
      </c>
      <c r="O5" s="8">
        <v>0</v>
      </c>
      <c r="P5" s="8">
        <v>16582985</v>
      </c>
      <c r="Q5" s="8">
        <v>16755850</v>
      </c>
      <c r="R5" s="8">
        <v>33338835</v>
      </c>
      <c r="S5" s="8">
        <v>16594075</v>
      </c>
      <c r="T5" s="8">
        <v>-16763218</v>
      </c>
      <c r="U5" s="8">
        <v>0</v>
      </c>
      <c r="V5" s="8">
        <v>-169143</v>
      </c>
      <c r="W5" s="8">
        <v>337362631</v>
      </c>
      <c r="X5" s="8">
        <v>396607634</v>
      </c>
      <c r="Y5" s="8">
        <v>-59245003</v>
      </c>
      <c r="Z5" s="2">
        <v>-14.94</v>
      </c>
      <c r="AA5" s="6">
        <v>177803445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111303361</v>
      </c>
      <c r="D7" s="6">
        <v>0</v>
      </c>
      <c r="E7" s="7">
        <v>115694820</v>
      </c>
      <c r="F7" s="8">
        <v>132694820</v>
      </c>
      <c r="G7" s="8">
        <v>8760168</v>
      </c>
      <c r="H7" s="8">
        <v>8894289</v>
      </c>
      <c r="I7" s="8">
        <v>8884472</v>
      </c>
      <c r="J7" s="8">
        <v>26538929</v>
      </c>
      <c r="K7" s="8">
        <v>8313616</v>
      </c>
      <c r="L7" s="8">
        <v>7679856</v>
      </c>
      <c r="M7" s="8">
        <v>3797920</v>
      </c>
      <c r="N7" s="8">
        <v>19791392</v>
      </c>
      <c r="O7" s="8">
        <v>685323</v>
      </c>
      <c r="P7" s="8">
        <v>28872318</v>
      </c>
      <c r="Q7" s="8">
        <v>33911647</v>
      </c>
      <c r="R7" s="8">
        <v>63469288</v>
      </c>
      <c r="S7" s="8">
        <v>9890548</v>
      </c>
      <c r="T7" s="8">
        <v>-5498015</v>
      </c>
      <c r="U7" s="8">
        <v>0</v>
      </c>
      <c r="V7" s="8">
        <v>4392533</v>
      </c>
      <c r="W7" s="8">
        <v>114192142</v>
      </c>
      <c r="X7" s="8">
        <v>108694824</v>
      </c>
      <c r="Y7" s="8">
        <v>5497318</v>
      </c>
      <c r="Z7" s="2">
        <v>5.06</v>
      </c>
      <c r="AA7" s="6">
        <v>132694820</v>
      </c>
    </row>
    <row r="8" spans="1:27" ht="13.5">
      <c r="A8" s="25" t="s">
        <v>35</v>
      </c>
      <c r="B8" s="24"/>
      <c r="C8" s="6">
        <v>47252053</v>
      </c>
      <c r="D8" s="6">
        <v>0</v>
      </c>
      <c r="E8" s="7">
        <v>51850612</v>
      </c>
      <c r="F8" s="8">
        <v>68850612</v>
      </c>
      <c r="G8" s="8">
        <v>3427948</v>
      </c>
      <c r="H8" s="8">
        <v>3905555</v>
      </c>
      <c r="I8" s="8">
        <v>3990368</v>
      </c>
      <c r="J8" s="8">
        <v>11323871</v>
      </c>
      <c r="K8" s="8">
        <v>7748047</v>
      </c>
      <c r="L8" s="8">
        <v>5205300</v>
      </c>
      <c r="M8" s="8">
        <v>3465460</v>
      </c>
      <c r="N8" s="8">
        <v>16418807</v>
      </c>
      <c r="O8" s="8">
        <v>0</v>
      </c>
      <c r="P8" s="8">
        <v>4328326</v>
      </c>
      <c r="Q8" s="8">
        <v>52739225</v>
      </c>
      <c r="R8" s="8">
        <v>57067551</v>
      </c>
      <c r="S8" s="8">
        <v>22765991</v>
      </c>
      <c r="T8" s="8">
        <v>51864965</v>
      </c>
      <c r="U8" s="8">
        <v>0</v>
      </c>
      <c r="V8" s="8">
        <v>74630956</v>
      </c>
      <c r="W8" s="8">
        <v>159441185</v>
      </c>
      <c r="X8" s="8">
        <v>43850616</v>
      </c>
      <c r="Y8" s="8">
        <v>115590569</v>
      </c>
      <c r="Z8" s="2">
        <v>263.6</v>
      </c>
      <c r="AA8" s="6">
        <v>68850612</v>
      </c>
    </row>
    <row r="9" spans="1:27" ht="13.5">
      <c r="A9" s="25" t="s">
        <v>36</v>
      </c>
      <c r="B9" s="24"/>
      <c r="C9" s="6">
        <v>37392747</v>
      </c>
      <c r="D9" s="6">
        <v>0</v>
      </c>
      <c r="E9" s="7">
        <v>22340931</v>
      </c>
      <c r="F9" s="8">
        <v>39340932</v>
      </c>
      <c r="G9" s="8">
        <v>985431</v>
      </c>
      <c r="H9" s="8">
        <v>2710886</v>
      </c>
      <c r="I9" s="8">
        <v>6444777</v>
      </c>
      <c r="J9" s="8">
        <v>10141094</v>
      </c>
      <c r="K9" s="8">
        <v>-5572791</v>
      </c>
      <c r="L9" s="8">
        <v>3495279</v>
      </c>
      <c r="M9" s="8">
        <v>4983444</v>
      </c>
      <c r="N9" s="8">
        <v>2905932</v>
      </c>
      <c r="O9" s="8">
        <v>4409</v>
      </c>
      <c r="P9" s="8">
        <v>743388</v>
      </c>
      <c r="Q9" s="8">
        <v>14524282</v>
      </c>
      <c r="R9" s="8">
        <v>15272079</v>
      </c>
      <c r="S9" s="8">
        <v>3612607</v>
      </c>
      <c r="T9" s="8">
        <v>10098268</v>
      </c>
      <c r="U9" s="8">
        <v>0</v>
      </c>
      <c r="V9" s="8">
        <v>13710875</v>
      </c>
      <c r="W9" s="8">
        <v>42029980</v>
      </c>
      <c r="X9" s="8">
        <v>15340932</v>
      </c>
      <c r="Y9" s="8">
        <v>26689048</v>
      </c>
      <c r="Z9" s="2">
        <v>173.97</v>
      </c>
      <c r="AA9" s="6">
        <v>39340932</v>
      </c>
    </row>
    <row r="10" spans="1:27" ht="13.5">
      <c r="A10" s="25" t="s">
        <v>37</v>
      </c>
      <c r="B10" s="24"/>
      <c r="C10" s="6">
        <v>13700091</v>
      </c>
      <c r="D10" s="6">
        <v>0</v>
      </c>
      <c r="E10" s="7">
        <v>14892614</v>
      </c>
      <c r="F10" s="26">
        <v>14892614</v>
      </c>
      <c r="G10" s="26">
        <v>1194603</v>
      </c>
      <c r="H10" s="26">
        <v>1373558</v>
      </c>
      <c r="I10" s="26">
        <v>1404427</v>
      </c>
      <c r="J10" s="26">
        <v>3972588</v>
      </c>
      <c r="K10" s="26">
        <v>1302023</v>
      </c>
      <c r="L10" s="26">
        <v>1335174</v>
      </c>
      <c r="M10" s="26">
        <v>1355587</v>
      </c>
      <c r="N10" s="26">
        <v>3992784</v>
      </c>
      <c r="O10" s="26">
        <v>175</v>
      </c>
      <c r="P10" s="26">
        <v>1059903</v>
      </c>
      <c r="Q10" s="26">
        <v>1295606</v>
      </c>
      <c r="R10" s="26">
        <v>2355684</v>
      </c>
      <c r="S10" s="26">
        <v>1323576</v>
      </c>
      <c r="T10" s="26">
        <v>-1380010</v>
      </c>
      <c r="U10" s="26">
        <v>0</v>
      </c>
      <c r="V10" s="26">
        <v>-56434</v>
      </c>
      <c r="W10" s="26">
        <v>10264622</v>
      </c>
      <c r="X10" s="26">
        <v>14892612</v>
      </c>
      <c r="Y10" s="26">
        <v>-4627990</v>
      </c>
      <c r="Z10" s="27">
        <v>-31.08</v>
      </c>
      <c r="AA10" s="28">
        <v>14892614</v>
      </c>
    </row>
    <row r="11" spans="1:27" ht="13.5">
      <c r="A11" s="25" t="s">
        <v>38</v>
      </c>
      <c r="B11" s="29"/>
      <c r="C11" s="6">
        <v>111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22000004</v>
      </c>
      <c r="Y11" s="8">
        <v>-22000004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629829</v>
      </c>
      <c r="D12" s="6">
        <v>0</v>
      </c>
      <c r="E12" s="7">
        <v>715336</v>
      </c>
      <c r="F12" s="8">
        <v>715336</v>
      </c>
      <c r="G12" s="8">
        <v>43955</v>
      </c>
      <c r="H12" s="8">
        <v>38500</v>
      </c>
      <c r="I12" s="8">
        <v>34383</v>
      </c>
      <c r="J12" s="8">
        <v>116838</v>
      </c>
      <c r="K12" s="8">
        <v>36293</v>
      </c>
      <c r="L12" s="8">
        <v>36057</v>
      </c>
      <c r="M12" s="8">
        <v>29630</v>
      </c>
      <c r="N12" s="8">
        <v>101980</v>
      </c>
      <c r="O12" s="8">
        <v>4895</v>
      </c>
      <c r="P12" s="8">
        <v>33061</v>
      </c>
      <c r="Q12" s="8">
        <v>36561</v>
      </c>
      <c r="R12" s="8">
        <v>74517</v>
      </c>
      <c r="S12" s="8">
        <v>28914</v>
      </c>
      <c r="T12" s="8">
        <v>-26641</v>
      </c>
      <c r="U12" s="8">
        <v>0</v>
      </c>
      <c r="V12" s="8">
        <v>2273</v>
      </c>
      <c r="W12" s="8">
        <v>295608</v>
      </c>
      <c r="X12" s="8">
        <v>715332</v>
      </c>
      <c r="Y12" s="8">
        <v>-419724</v>
      </c>
      <c r="Z12" s="2">
        <v>-58.68</v>
      </c>
      <c r="AA12" s="6">
        <v>715336</v>
      </c>
    </row>
    <row r="13" spans="1:27" ht="13.5">
      <c r="A13" s="23" t="s">
        <v>40</v>
      </c>
      <c r="B13" s="29"/>
      <c r="C13" s="6">
        <v>446076</v>
      </c>
      <c r="D13" s="6">
        <v>0</v>
      </c>
      <c r="E13" s="7">
        <v>500000</v>
      </c>
      <c r="F13" s="8">
        <v>500000</v>
      </c>
      <c r="G13" s="8">
        <v>165208</v>
      </c>
      <c r="H13" s="8">
        <v>37620</v>
      </c>
      <c r="I13" s="8">
        <v>19039</v>
      </c>
      <c r="J13" s="8">
        <v>221867</v>
      </c>
      <c r="K13" s="8">
        <v>7141</v>
      </c>
      <c r="L13" s="8">
        <v>15044</v>
      </c>
      <c r="M13" s="8">
        <v>27400</v>
      </c>
      <c r="N13" s="8">
        <v>49585</v>
      </c>
      <c r="O13" s="8">
        <v>158210</v>
      </c>
      <c r="P13" s="8">
        <v>134387</v>
      </c>
      <c r="Q13" s="8">
        <v>108258</v>
      </c>
      <c r="R13" s="8">
        <v>400855</v>
      </c>
      <c r="S13" s="8">
        <v>111499</v>
      </c>
      <c r="T13" s="8">
        <v>-80908</v>
      </c>
      <c r="U13" s="8">
        <v>0</v>
      </c>
      <c r="V13" s="8">
        <v>30591</v>
      </c>
      <c r="W13" s="8">
        <v>702898</v>
      </c>
      <c r="X13" s="8">
        <v>500004</v>
      </c>
      <c r="Y13" s="8">
        <v>202894</v>
      </c>
      <c r="Z13" s="2">
        <v>40.58</v>
      </c>
      <c r="AA13" s="6">
        <v>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775203</v>
      </c>
      <c r="D16" s="6">
        <v>0</v>
      </c>
      <c r="E16" s="7">
        <v>314374</v>
      </c>
      <c r="F16" s="8">
        <v>314374</v>
      </c>
      <c r="G16" s="8">
        <v>162817</v>
      </c>
      <c r="H16" s="8">
        <v>5494</v>
      </c>
      <c r="I16" s="8">
        <v>222</v>
      </c>
      <c r="J16" s="8">
        <v>168533</v>
      </c>
      <c r="K16" s="8">
        <v>11214</v>
      </c>
      <c r="L16" s="8">
        <v>10009</v>
      </c>
      <c r="M16" s="8">
        <v>0</v>
      </c>
      <c r="N16" s="8">
        <v>21223</v>
      </c>
      <c r="O16" s="8">
        <v>11453</v>
      </c>
      <c r="P16" s="8">
        <v>7253</v>
      </c>
      <c r="Q16" s="8">
        <v>38340</v>
      </c>
      <c r="R16" s="8">
        <v>57046</v>
      </c>
      <c r="S16" s="8">
        <v>1764</v>
      </c>
      <c r="T16" s="8">
        <v>-20370</v>
      </c>
      <c r="U16" s="8">
        <v>0</v>
      </c>
      <c r="V16" s="8">
        <v>-18606</v>
      </c>
      <c r="W16" s="8">
        <v>228196</v>
      </c>
      <c r="X16" s="8">
        <v>314376</v>
      </c>
      <c r="Y16" s="8">
        <v>-86180</v>
      </c>
      <c r="Z16" s="2">
        <v>-27.41</v>
      </c>
      <c r="AA16" s="6">
        <v>314374</v>
      </c>
    </row>
    <row r="17" spans="1:27" ht="13.5">
      <c r="A17" s="23" t="s">
        <v>44</v>
      </c>
      <c r="B17" s="29"/>
      <c r="C17" s="6">
        <v>1055069</v>
      </c>
      <c r="D17" s="6">
        <v>0</v>
      </c>
      <c r="E17" s="7">
        <v>872436</v>
      </c>
      <c r="F17" s="8">
        <v>871845</v>
      </c>
      <c r="G17" s="8">
        <v>97204</v>
      </c>
      <c r="H17" s="8">
        <v>2991</v>
      </c>
      <c r="I17" s="8">
        <v>2467</v>
      </c>
      <c r="J17" s="8">
        <v>102662</v>
      </c>
      <c r="K17" s="8">
        <v>157118</v>
      </c>
      <c r="L17" s="8">
        <v>94406</v>
      </c>
      <c r="M17" s="8">
        <v>0</v>
      </c>
      <c r="N17" s="8">
        <v>251524</v>
      </c>
      <c r="O17" s="8">
        <v>0</v>
      </c>
      <c r="P17" s="8">
        <v>4693</v>
      </c>
      <c r="Q17" s="8">
        <v>274016</v>
      </c>
      <c r="R17" s="8">
        <v>278709</v>
      </c>
      <c r="S17" s="8">
        <v>77978</v>
      </c>
      <c r="T17" s="8">
        <v>-16841</v>
      </c>
      <c r="U17" s="8">
        <v>0</v>
      </c>
      <c r="V17" s="8">
        <v>61137</v>
      </c>
      <c r="W17" s="8">
        <v>694032</v>
      </c>
      <c r="X17" s="8">
        <v>872436</v>
      </c>
      <c r="Y17" s="8">
        <v>-178404</v>
      </c>
      <c r="Z17" s="2">
        <v>-20.45</v>
      </c>
      <c r="AA17" s="6">
        <v>871845</v>
      </c>
    </row>
    <row r="18" spans="1:27" ht="13.5">
      <c r="A18" s="25" t="s">
        <v>45</v>
      </c>
      <c r="B18" s="24"/>
      <c r="C18" s="6">
        <v>2475622</v>
      </c>
      <c r="D18" s="6">
        <v>0</v>
      </c>
      <c r="E18" s="7">
        <v>2919084</v>
      </c>
      <c r="F18" s="8">
        <v>2919084</v>
      </c>
      <c r="G18" s="8">
        <v>218740</v>
      </c>
      <c r="H18" s="8">
        <v>33505</v>
      </c>
      <c r="I18" s="8">
        <v>23172</v>
      </c>
      <c r="J18" s="8">
        <v>275417</v>
      </c>
      <c r="K18" s="8">
        <v>478821</v>
      </c>
      <c r="L18" s="8">
        <v>247517</v>
      </c>
      <c r="M18" s="8">
        <v>6733</v>
      </c>
      <c r="N18" s="8">
        <v>733071</v>
      </c>
      <c r="O18" s="8">
        <v>24695</v>
      </c>
      <c r="P18" s="8">
        <v>27560</v>
      </c>
      <c r="Q18" s="8">
        <v>715888</v>
      </c>
      <c r="R18" s="8">
        <v>768143</v>
      </c>
      <c r="S18" s="8">
        <v>246008</v>
      </c>
      <c r="T18" s="8">
        <v>-81138</v>
      </c>
      <c r="U18" s="8">
        <v>0</v>
      </c>
      <c r="V18" s="8">
        <v>164870</v>
      </c>
      <c r="W18" s="8">
        <v>1941501</v>
      </c>
      <c r="X18" s="8">
        <v>2919084</v>
      </c>
      <c r="Y18" s="8">
        <v>-977583</v>
      </c>
      <c r="Z18" s="2">
        <v>-33.49</v>
      </c>
      <c r="AA18" s="6">
        <v>2919084</v>
      </c>
    </row>
    <row r="19" spans="1:27" ht="13.5">
      <c r="A19" s="23" t="s">
        <v>46</v>
      </c>
      <c r="B19" s="29"/>
      <c r="C19" s="6">
        <v>28993461</v>
      </c>
      <c r="D19" s="6">
        <v>0</v>
      </c>
      <c r="E19" s="7">
        <v>25569000</v>
      </c>
      <c r="F19" s="8">
        <v>33203282</v>
      </c>
      <c r="G19" s="8">
        <v>8726000</v>
      </c>
      <c r="H19" s="8">
        <v>643798</v>
      </c>
      <c r="I19" s="8">
        <v>0</v>
      </c>
      <c r="J19" s="8">
        <v>9369798</v>
      </c>
      <c r="K19" s="8">
        <v>0</v>
      </c>
      <c r="L19" s="8">
        <v>7348000</v>
      </c>
      <c r="M19" s="8">
        <v>1779241</v>
      </c>
      <c r="N19" s="8">
        <v>9127241</v>
      </c>
      <c r="O19" s="8">
        <v>24009</v>
      </c>
      <c r="P19" s="8">
        <v>3100</v>
      </c>
      <c r="Q19" s="8">
        <v>6007366</v>
      </c>
      <c r="R19" s="8">
        <v>6034475</v>
      </c>
      <c r="S19" s="8">
        <v>12904</v>
      </c>
      <c r="T19" s="8">
        <v>0</v>
      </c>
      <c r="U19" s="8">
        <v>0</v>
      </c>
      <c r="V19" s="8">
        <v>12904</v>
      </c>
      <c r="W19" s="8">
        <v>24544418</v>
      </c>
      <c r="X19" s="8">
        <v>25569000</v>
      </c>
      <c r="Y19" s="8">
        <v>-1024582</v>
      </c>
      <c r="Z19" s="2">
        <v>-4.01</v>
      </c>
      <c r="AA19" s="6">
        <v>33203282</v>
      </c>
    </row>
    <row r="20" spans="1:27" ht="13.5">
      <c r="A20" s="23" t="s">
        <v>47</v>
      </c>
      <c r="B20" s="29"/>
      <c r="C20" s="6">
        <v>5979082</v>
      </c>
      <c r="D20" s="6">
        <v>0</v>
      </c>
      <c r="E20" s="7">
        <v>2431925</v>
      </c>
      <c r="F20" s="26">
        <v>4469753</v>
      </c>
      <c r="G20" s="26">
        <v>220183</v>
      </c>
      <c r="H20" s="26">
        <v>121643</v>
      </c>
      <c r="I20" s="26">
        <v>336042</v>
      </c>
      <c r="J20" s="26">
        <v>677868</v>
      </c>
      <c r="K20" s="26">
        <v>1513945</v>
      </c>
      <c r="L20" s="26">
        <v>118375</v>
      </c>
      <c r="M20" s="26">
        <v>15969</v>
      </c>
      <c r="N20" s="26">
        <v>1648289</v>
      </c>
      <c r="O20" s="26">
        <v>50239</v>
      </c>
      <c r="P20" s="26">
        <v>45592</v>
      </c>
      <c r="Q20" s="26">
        <v>44714</v>
      </c>
      <c r="R20" s="26">
        <v>140545</v>
      </c>
      <c r="S20" s="26">
        <v>135532</v>
      </c>
      <c r="T20" s="26">
        <v>-71401</v>
      </c>
      <c r="U20" s="26">
        <v>0</v>
      </c>
      <c r="V20" s="26">
        <v>64131</v>
      </c>
      <c r="W20" s="26">
        <v>2530833</v>
      </c>
      <c r="X20" s="26">
        <v>2431920</v>
      </c>
      <c r="Y20" s="26">
        <v>98913</v>
      </c>
      <c r="Z20" s="27">
        <v>4.07</v>
      </c>
      <c r="AA20" s="28">
        <v>4469753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273626110</v>
      </c>
      <c r="D22" s="33">
        <f>SUM(D5:D21)</f>
        <v>0</v>
      </c>
      <c r="E22" s="34">
        <f t="shared" si="0"/>
        <v>634708765</v>
      </c>
      <c r="F22" s="35">
        <f t="shared" si="0"/>
        <v>476576097</v>
      </c>
      <c r="G22" s="35">
        <f t="shared" si="0"/>
        <v>222852595</v>
      </c>
      <c r="H22" s="35">
        <f t="shared" si="0"/>
        <v>35023156</v>
      </c>
      <c r="I22" s="35">
        <f t="shared" si="0"/>
        <v>58945385</v>
      </c>
      <c r="J22" s="35">
        <f t="shared" si="0"/>
        <v>316821136</v>
      </c>
      <c r="K22" s="35">
        <f t="shared" si="0"/>
        <v>30720336</v>
      </c>
      <c r="L22" s="35">
        <f t="shared" si="0"/>
        <v>42420954</v>
      </c>
      <c r="M22" s="35">
        <f t="shared" si="0"/>
        <v>32181806</v>
      </c>
      <c r="N22" s="35">
        <f t="shared" si="0"/>
        <v>105323096</v>
      </c>
      <c r="O22" s="35">
        <f t="shared" si="0"/>
        <v>963408</v>
      </c>
      <c r="P22" s="35">
        <f t="shared" si="0"/>
        <v>51842566</v>
      </c>
      <c r="Q22" s="35">
        <f t="shared" si="0"/>
        <v>126451753</v>
      </c>
      <c r="R22" s="35">
        <f t="shared" si="0"/>
        <v>179257727</v>
      </c>
      <c r="S22" s="35">
        <f t="shared" si="0"/>
        <v>54801396</v>
      </c>
      <c r="T22" s="35">
        <f t="shared" si="0"/>
        <v>38024691</v>
      </c>
      <c r="U22" s="35">
        <f t="shared" si="0"/>
        <v>0</v>
      </c>
      <c r="V22" s="35">
        <f t="shared" si="0"/>
        <v>92826087</v>
      </c>
      <c r="W22" s="35">
        <f t="shared" si="0"/>
        <v>694228046</v>
      </c>
      <c r="X22" s="35">
        <f t="shared" si="0"/>
        <v>634708774</v>
      </c>
      <c r="Y22" s="35">
        <f t="shared" si="0"/>
        <v>59519272</v>
      </c>
      <c r="Z22" s="36">
        <f>+IF(X22&lt;&gt;0,+(Y22/X22)*100,0)</f>
        <v>9.377414404547054</v>
      </c>
      <c r="AA22" s="33">
        <f>SUM(AA5:AA21)</f>
        <v>476576097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83936489</v>
      </c>
      <c r="D25" s="6">
        <v>0</v>
      </c>
      <c r="E25" s="7">
        <v>110755314</v>
      </c>
      <c r="F25" s="8">
        <v>110918092</v>
      </c>
      <c r="G25" s="8">
        <v>10448950</v>
      </c>
      <c r="H25" s="8">
        <v>6443163</v>
      </c>
      <c r="I25" s="8">
        <v>7737180</v>
      </c>
      <c r="J25" s="8">
        <v>24629293</v>
      </c>
      <c r="K25" s="8">
        <v>7253752</v>
      </c>
      <c r="L25" s="8">
        <v>7204301</v>
      </c>
      <c r="M25" s="8">
        <v>11393031</v>
      </c>
      <c r="N25" s="8">
        <v>25851084</v>
      </c>
      <c r="O25" s="8">
        <v>717556</v>
      </c>
      <c r="P25" s="8">
        <v>7957439</v>
      </c>
      <c r="Q25" s="8">
        <v>18144958</v>
      </c>
      <c r="R25" s="8">
        <v>26819953</v>
      </c>
      <c r="S25" s="8">
        <v>9161116</v>
      </c>
      <c r="T25" s="8">
        <v>9201124</v>
      </c>
      <c r="U25" s="8">
        <v>0</v>
      </c>
      <c r="V25" s="8">
        <v>18362240</v>
      </c>
      <c r="W25" s="8">
        <v>95662570</v>
      </c>
      <c r="X25" s="8">
        <v>110755315</v>
      </c>
      <c r="Y25" s="8">
        <v>-15092745</v>
      </c>
      <c r="Z25" s="2">
        <v>-13.63</v>
      </c>
      <c r="AA25" s="6">
        <v>110918092</v>
      </c>
    </row>
    <row r="26" spans="1:27" ht="13.5">
      <c r="A26" s="25" t="s">
        <v>52</v>
      </c>
      <c r="B26" s="24"/>
      <c r="C26" s="6">
        <v>2637252</v>
      </c>
      <c r="D26" s="6">
        <v>0</v>
      </c>
      <c r="E26" s="7">
        <v>2890272</v>
      </c>
      <c r="F26" s="8">
        <v>2890272</v>
      </c>
      <c r="G26" s="8">
        <v>221339</v>
      </c>
      <c r="H26" s="8">
        <v>221416</v>
      </c>
      <c r="I26" s="8">
        <v>221377</v>
      </c>
      <c r="J26" s="8">
        <v>664132</v>
      </c>
      <c r="K26" s="8">
        <v>221377</v>
      </c>
      <c r="L26" s="8">
        <v>221377</v>
      </c>
      <c r="M26" s="8">
        <v>221377</v>
      </c>
      <c r="N26" s="8">
        <v>664131</v>
      </c>
      <c r="O26" s="8">
        <v>0</v>
      </c>
      <c r="P26" s="8">
        <v>229494</v>
      </c>
      <c r="Q26" s="8">
        <v>229495</v>
      </c>
      <c r="R26" s="8">
        <v>458989</v>
      </c>
      <c r="S26" s="8">
        <v>290835</v>
      </c>
      <c r="T26" s="8">
        <v>242033</v>
      </c>
      <c r="U26" s="8">
        <v>0</v>
      </c>
      <c r="V26" s="8">
        <v>532868</v>
      </c>
      <c r="W26" s="8">
        <v>2320120</v>
      </c>
      <c r="X26" s="8">
        <v>2890272</v>
      </c>
      <c r="Y26" s="8">
        <v>-570152</v>
      </c>
      <c r="Z26" s="2">
        <v>-19.73</v>
      </c>
      <c r="AA26" s="6">
        <v>2890272</v>
      </c>
    </row>
    <row r="27" spans="1:27" ht="13.5">
      <c r="A27" s="25" t="s">
        <v>53</v>
      </c>
      <c r="B27" s="24"/>
      <c r="C27" s="6">
        <v>9723814</v>
      </c>
      <c r="D27" s="6">
        <v>0</v>
      </c>
      <c r="E27" s="7">
        <v>6848594</v>
      </c>
      <c r="F27" s="8">
        <v>6848594</v>
      </c>
      <c r="G27" s="8">
        <v>1012917</v>
      </c>
      <c r="H27" s="8">
        <v>0</v>
      </c>
      <c r="I27" s="8">
        <v>2025834</v>
      </c>
      <c r="J27" s="8">
        <v>3038751</v>
      </c>
      <c r="K27" s="8">
        <v>1012917</v>
      </c>
      <c r="L27" s="8">
        <v>1012917</v>
      </c>
      <c r="M27" s="8">
        <v>1012917</v>
      </c>
      <c r="N27" s="8">
        <v>3038751</v>
      </c>
      <c r="O27" s="8">
        <v>1012917</v>
      </c>
      <c r="P27" s="8">
        <v>2025834</v>
      </c>
      <c r="Q27" s="8">
        <v>2025834</v>
      </c>
      <c r="R27" s="8">
        <v>5064585</v>
      </c>
      <c r="S27" s="8">
        <v>2025834</v>
      </c>
      <c r="T27" s="8">
        <v>2025834</v>
      </c>
      <c r="U27" s="8">
        <v>0</v>
      </c>
      <c r="V27" s="8">
        <v>4051668</v>
      </c>
      <c r="W27" s="8">
        <v>15193755</v>
      </c>
      <c r="X27" s="8">
        <v>6848592</v>
      </c>
      <c r="Y27" s="8">
        <v>8345163</v>
      </c>
      <c r="Z27" s="2">
        <v>121.85</v>
      </c>
      <c r="AA27" s="6">
        <v>6848594</v>
      </c>
    </row>
    <row r="28" spans="1:27" ht="13.5">
      <c r="A28" s="25" t="s">
        <v>54</v>
      </c>
      <c r="B28" s="24"/>
      <c r="C28" s="6">
        <v>54720412</v>
      </c>
      <c r="D28" s="6">
        <v>0</v>
      </c>
      <c r="E28" s="7">
        <v>53820123</v>
      </c>
      <c r="F28" s="8">
        <v>54838704</v>
      </c>
      <c r="G28" s="8">
        <v>4569891</v>
      </c>
      <c r="H28" s="8">
        <v>0</v>
      </c>
      <c r="I28" s="8">
        <v>9139782</v>
      </c>
      <c r="J28" s="8">
        <v>13709673</v>
      </c>
      <c r="K28" s="8">
        <v>4569891</v>
      </c>
      <c r="L28" s="8">
        <v>4569891</v>
      </c>
      <c r="M28" s="8">
        <v>4569891</v>
      </c>
      <c r="N28" s="8">
        <v>13709673</v>
      </c>
      <c r="O28" s="8">
        <v>4569891</v>
      </c>
      <c r="P28" s="8">
        <v>4569891</v>
      </c>
      <c r="Q28" s="8">
        <v>0</v>
      </c>
      <c r="R28" s="8">
        <v>9139782</v>
      </c>
      <c r="S28" s="8">
        <v>0</v>
      </c>
      <c r="T28" s="8">
        <v>13709675</v>
      </c>
      <c r="U28" s="8">
        <v>0</v>
      </c>
      <c r="V28" s="8">
        <v>13709675</v>
      </c>
      <c r="W28" s="8">
        <v>50268803</v>
      </c>
      <c r="X28" s="8">
        <v>53820126</v>
      </c>
      <c r="Y28" s="8">
        <v>-3551323</v>
      </c>
      <c r="Z28" s="2">
        <v>-6.6</v>
      </c>
      <c r="AA28" s="6">
        <v>54838704</v>
      </c>
    </row>
    <row r="29" spans="1:27" ht="13.5">
      <c r="A29" s="25" t="s">
        <v>55</v>
      </c>
      <c r="B29" s="24"/>
      <c r="C29" s="6">
        <v>3983550</v>
      </c>
      <c r="D29" s="6">
        <v>0</v>
      </c>
      <c r="E29" s="7">
        <v>3773618</v>
      </c>
      <c r="F29" s="8">
        <v>3773618</v>
      </c>
      <c r="G29" s="8">
        <v>17188</v>
      </c>
      <c r="H29" s="8">
        <v>0</v>
      </c>
      <c r="I29" s="8">
        <v>34377</v>
      </c>
      <c r="J29" s="8">
        <v>51565</v>
      </c>
      <c r="K29" s="8">
        <v>27368</v>
      </c>
      <c r="L29" s="8">
        <v>1668382</v>
      </c>
      <c r="M29" s="8">
        <v>17188</v>
      </c>
      <c r="N29" s="8">
        <v>1712938</v>
      </c>
      <c r="O29" s="8">
        <v>0</v>
      </c>
      <c r="P29" s="8">
        <v>17188</v>
      </c>
      <c r="Q29" s="8">
        <v>0</v>
      </c>
      <c r="R29" s="8">
        <v>17188</v>
      </c>
      <c r="S29" s="8">
        <v>91</v>
      </c>
      <c r="T29" s="8">
        <v>68753</v>
      </c>
      <c r="U29" s="8">
        <v>0</v>
      </c>
      <c r="V29" s="8">
        <v>68844</v>
      </c>
      <c r="W29" s="8">
        <v>1850535</v>
      </c>
      <c r="X29" s="8">
        <v>3773616</v>
      </c>
      <c r="Y29" s="8">
        <v>-1923081</v>
      </c>
      <c r="Z29" s="2">
        <v>-50.96</v>
      </c>
      <c r="AA29" s="6">
        <v>3773618</v>
      </c>
    </row>
    <row r="30" spans="1:27" ht="13.5">
      <c r="A30" s="25" t="s">
        <v>56</v>
      </c>
      <c r="B30" s="24"/>
      <c r="C30" s="6">
        <v>82148872</v>
      </c>
      <c r="D30" s="6">
        <v>0</v>
      </c>
      <c r="E30" s="7">
        <v>111220611</v>
      </c>
      <c r="F30" s="8">
        <v>111220611</v>
      </c>
      <c r="G30" s="8">
        <v>12644406</v>
      </c>
      <c r="H30" s="8">
        <v>10742658</v>
      </c>
      <c r="I30" s="8">
        <v>6622352</v>
      </c>
      <c r="J30" s="8">
        <v>30009416</v>
      </c>
      <c r="K30" s="8">
        <v>7618533</v>
      </c>
      <c r="L30" s="8">
        <v>7418620</v>
      </c>
      <c r="M30" s="8">
        <v>0</v>
      </c>
      <c r="N30" s="8">
        <v>15037153</v>
      </c>
      <c r="O30" s="8">
        <v>7683413</v>
      </c>
      <c r="P30" s="8">
        <v>7239478</v>
      </c>
      <c r="Q30" s="8">
        <v>5558790</v>
      </c>
      <c r="R30" s="8">
        <v>20481681</v>
      </c>
      <c r="S30" s="8">
        <v>12402238</v>
      </c>
      <c r="T30" s="8">
        <v>990181</v>
      </c>
      <c r="U30" s="8">
        <v>0</v>
      </c>
      <c r="V30" s="8">
        <v>13392419</v>
      </c>
      <c r="W30" s="8">
        <v>78920669</v>
      </c>
      <c r="X30" s="8">
        <v>111220612</v>
      </c>
      <c r="Y30" s="8">
        <v>-32299943</v>
      </c>
      <c r="Z30" s="2">
        <v>-29.04</v>
      </c>
      <c r="AA30" s="6">
        <v>111220611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2309174</v>
      </c>
      <c r="H31" s="8">
        <v>1582088</v>
      </c>
      <c r="I31" s="8">
        <v>1038801</v>
      </c>
      <c r="J31" s="8">
        <v>4930063</v>
      </c>
      <c r="K31" s="8">
        <v>1138071</v>
      </c>
      <c r="L31" s="8">
        <v>1067645</v>
      </c>
      <c r="M31" s="8">
        <v>567293</v>
      </c>
      <c r="N31" s="8">
        <v>2773009</v>
      </c>
      <c r="O31" s="8">
        <v>733631</v>
      </c>
      <c r="P31" s="8">
        <v>1099441</v>
      </c>
      <c r="Q31" s="8">
        <v>252676</v>
      </c>
      <c r="R31" s="8">
        <v>2085748</v>
      </c>
      <c r="S31" s="8">
        <v>1609744</v>
      </c>
      <c r="T31" s="8">
        <v>955673</v>
      </c>
      <c r="U31" s="8">
        <v>0</v>
      </c>
      <c r="V31" s="8">
        <v>2565417</v>
      </c>
      <c r="W31" s="8">
        <v>12354237</v>
      </c>
      <c r="X31" s="8"/>
      <c r="Y31" s="8">
        <v>12354237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4901459</v>
      </c>
      <c r="D32" s="6">
        <v>0</v>
      </c>
      <c r="E32" s="7">
        <v>6662327</v>
      </c>
      <c r="F32" s="8">
        <v>6662326</v>
      </c>
      <c r="G32" s="8">
        <v>391319</v>
      </c>
      <c r="H32" s="8">
        <v>616229</v>
      </c>
      <c r="I32" s="8">
        <v>758958</v>
      </c>
      <c r="J32" s="8">
        <v>1766506</v>
      </c>
      <c r="K32" s="8">
        <v>418761</v>
      </c>
      <c r="L32" s="8">
        <v>938095</v>
      </c>
      <c r="M32" s="8">
        <v>135500</v>
      </c>
      <c r="N32" s="8">
        <v>1492356</v>
      </c>
      <c r="O32" s="8">
        <v>162748</v>
      </c>
      <c r="P32" s="8">
        <v>720345</v>
      </c>
      <c r="Q32" s="8">
        <v>285615</v>
      </c>
      <c r="R32" s="8">
        <v>1168708</v>
      </c>
      <c r="S32" s="8">
        <v>510257</v>
      </c>
      <c r="T32" s="8">
        <v>298014</v>
      </c>
      <c r="U32" s="8">
        <v>0</v>
      </c>
      <c r="V32" s="8">
        <v>808271</v>
      </c>
      <c r="W32" s="8">
        <v>5235841</v>
      </c>
      <c r="X32" s="8">
        <v>6662328</v>
      </c>
      <c r="Y32" s="8">
        <v>-1426487</v>
      </c>
      <c r="Z32" s="2">
        <v>-21.41</v>
      </c>
      <c r="AA32" s="6">
        <v>6662326</v>
      </c>
    </row>
    <row r="33" spans="1:27" ht="13.5">
      <c r="A33" s="25" t="s">
        <v>59</v>
      </c>
      <c r="B33" s="24"/>
      <c r="C33" s="6">
        <v>9379499</v>
      </c>
      <c r="D33" s="6">
        <v>0</v>
      </c>
      <c r="E33" s="7">
        <v>0</v>
      </c>
      <c r="F33" s="8">
        <v>0</v>
      </c>
      <c r="G33" s="8">
        <v>95861</v>
      </c>
      <c r="H33" s="8">
        <v>157018</v>
      </c>
      <c r="I33" s="8">
        <v>544743</v>
      </c>
      <c r="J33" s="8">
        <v>797622</v>
      </c>
      <c r="K33" s="8">
        <v>203573</v>
      </c>
      <c r="L33" s="8">
        <v>231404</v>
      </c>
      <c r="M33" s="8">
        <v>282620</v>
      </c>
      <c r="N33" s="8">
        <v>717597</v>
      </c>
      <c r="O33" s="8">
        <v>96603</v>
      </c>
      <c r="P33" s="8">
        <v>1100510</v>
      </c>
      <c r="Q33" s="8">
        <v>240112</v>
      </c>
      <c r="R33" s="8">
        <v>1437225</v>
      </c>
      <c r="S33" s="8">
        <v>372455</v>
      </c>
      <c r="T33" s="8">
        <v>203550</v>
      </c>
      <c r="U33" s="8">
        <v>0</v>
      </c>
      <c r="V33" s="8">
        <v>576005</v>
      </c>
      <c r="W33" s="8">
        <v>3528449</v>
      </c>
      <c r="X33" s="8"/>
      <c r="Y33" s="8">
        <v>3528449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34396130</v>
      </c>
      <c r="D34" s="6">
        <v>0</v>
      </c>
      <c r="E34" s="7">
        <v>71323738</v>
      </c>
      <c r="F34" s="8">
        <v>74115156</v>
      </c>
      <c r="G34" s="8">
        <v>2901282</v>
      </c>
      <c r="H34" s="8">
        <v>2759466</v>
      </c>
      <c r="I34" s="8">
        <v>3319750</v>
      </c>
      <c r="J34" s="8">
        <v>8980498</v>
      </c>
      <c r="K34" s="8">
        <v>2897144</v>
      </c>
      <c r="L34" s="8">
        <v>4188049</v>
      </c>
      <c r="M34" s="8">
        <v>430251</v>
      </c>
      <c r="N34" s="8">
        <v>7515444</v>
      </c>
      <c r="O34" s="8">
        <v>1573983</v>
      </c>
      <c r="P34" s="8">
        <v>2889699</v>
      </c>
      <c r="Q34" s="8">
        <v>657136</v>
      </c>
      <c r="R34" s="8">
        <v>5120818</v>
      </c>
      <c r="S34" s="8">
        <v>3544157</v>
      </c>
      <c r="T34" s="8">
        <v>1703499</v>
      </c>
      <c r="U34" s="8">
        <v>0</v>
      </c>
      <c r="V34" s="8">
        <v>5247656</v>
      </c>
      <c r="W34" s="8">
        <v>26864416</v>
      </c>
      <c r="X34" s="8">
        <v>71323742</v>
      </c>
      <c r="Y34" s="8">
        <v>-44459326</v>
      </c>
      <c r="Z34" s="2">
        <v>-62.33</v>
      </c>
      <c r="AA34" s="6">
        <v>74115156</v>
      </c>
    </row>
    <row r="35" spans="1:27" ht="13.5">
      <c r="A35" s="23" t="s">
        <v>61</v>
      </c>
      <c r="B35" s="29"/>
      <c r="C35" s="6">
        <v>525392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286352869</v>
      </c>
      <c r="D36" s="33">
        <f>SUM(D25:D35)</f>
        <v>0</v>
      </c>
      <c r="E36" s="34">
        <f t="shared" si="1"/>
        <v>367294597</v>
      </c>
      <c r="F36" s="35">
        <f t="shared" si="1"/>
        <v>371267373</v>
      </c>
      <c r="G36" s="35">
        <f t="shared" si="1"/>
        <v>34612327</v>
      </c>
      <c r="H36" s="35">
        <f t="shared" si="1"/>
        <v>22522038</v>
      </c>
      <c r="I36" s="35">
        <f t="shared" si="1"/>
        <v>31443154</v>
      </c>
      <c r="J36" s="35">
        <f t="shared" si="1"/>
        <v>88577519</v>
      </c>
      <c r="K36" s="35">
        <f t="shared" si="1"/>
        <v>25361387</v>
      </c>
      <c r="L36" s="35">
        <f t="shared" si="1"/>
        <v>28520681</v>
      </c>
      <c r="M36" s="35">
        <f t="shared" si="1"/>
        <v>18630068</v>
      </c>
      <c r="N36" s="35">
        <f t="shared" si="1"/>
        <v>72512136</v>
      </c>
      <c r="O36" s="35">
        <f t="shared" si="1"/>
        <v>16550742</v>
      </c>
      <c r="P36" s="35">
        <f t="shared" si="1"/>
        <v>27849319</v>
      </c>
      <c r="Q36" s="35">
        <f t="shared" si="1"/>
        <v>27394616</v>
      </c>
      <c r="R36" s="35">
        <f t="shared" si="1"/>
        <v>71794677</v>
      </c>
      <c r="S36" s="35">
        <f t="shared" si="1"/>
        <v>29916727</v>
      </c>
      <c r="T36" s="35">
        <f t="shared" si="1"/>
        <v>29398336</v>
      </c>
      <c r="U36" s="35">
        <f t="shared" si="1"/>
        <v>0</v>
      </c>
      <c r="V36" s="35">
        <f t="shared" si="1"/>
        <v>59315063</v>
      </c>
      <c r="W36" s="35">
        <f t="shared" si="1"/>
        <v>292199395</v>
      </c>
      <c r="X36" s="35">
        <f t="shared" si="1"/>
        <v>367294603</v>
      </c>
      <c r="Y36" s="35">
        <f t="shared" si="1"/>
        <v>-75095208</v>
      </c>
      <c r="Z36" s="36">
        <f>+IF(X36&lt;&gt;0,+(Y36/X36)*100,0)</f>
        <v>-20.445497262043897</v>
      </c>
      <c r="AA36" s="33">
        <f>SUM(AA25:AA35)</f>
        <v>371267373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-12726759</v>
      </c>
      <c r="D38" s="46">
        <f>+D22-D36</f>
        <v>0</v>
      </c>
      <c r="E38" s="47">
        <f t="shared" si="2"/>
        <v>267414168</v>
      </c>
      <c r="F38" s="48">
        <f t="shared" si="2"/>
        <v>105308724</v>
      </c>
      <c r="G38" s="48">
        <f t="shared" si="2"/>
        <v>188240268</v>
      </c>
      <c r="H38" s="48">
        <f t="shared" si="2"/>
        <v>12501118</v>
      </c>
      <c r="I38" s="48">
        <f t="shared" si="2"/>
        <v>27502231</v>
      </c>
      <c r="J38" s="48">
        <f t="shared" si="2"/>
        <v>228243617</v>
      </c>
      <c r="K38" s="48">
        <f t="shared" si="2"/>
        <v>5358949</v>
      </c>
      <c r="L38" s="48">
        <f t="shared" si="2"/>
        <v>13900273</v>
      </c>
      <c r="M38" s="48">
        <f t="shared" si="2"/>
        <v>13551738</v>
      </c>
      <c r="N38" s="48">
        <f t="shared" si="2"/>
        <v>32810960</v>
      </c>
      <c r="O38" s="48">
        <f t="shared" si="2"/>
        <v>-15587334</v>
      </c>
      <c r="P38" s="48">
        <f t="shared" si="2"/>
        <v>23993247</v>
      </c>
      <c r="Q38" s="48">
        <f t="shared" si="2"/>
        <v>99057137</v>
      </c>
      <c r="R38" s="48">
        <f t="shared" si="2"/>
        <v>107463050</v>
      </c>
      <c r="S38" s="48">
        <f t="shared" si="2"/>
        <v>24884669</v>
      </c>
      <c r="T38" s="48">
        <f t="shared" si="2"/>
        <v>8626355</v>
      </c>
      <c r="U38" s="48">
        <f t="shared" si="2"/>
        <v>0</v>
      </c>
      <c r="V38" s="48">
        <f t="shared" si="2"/>
        <v>33511024</v>
      </c>
      <c r="W38" s="48">
        <f t="shared" si="2"/>
        <v>402028651</v>
      </c>
      <c r="X38" s="48">
        <f>IF(F22=F36,0,X22-X36)</f>
        <v>267414171</v>
      </c>
      <c r="Y38" s="48">
        <f t="shared" si="2"/>
        <v>134614480</v>
      </c>
      <c r="Z38" s="49">
        <f>+IF(X38&lt;&gt;0,+(Y38/X38)*100,0)</f>
        <v>50.33932177064767</v>
      </c>
      <c r="AA38" s="46">
        <f>+AA22-AA36</f>
        <v>105308724</v>
      </c>
    </row>
    <row r="39" spans="1:27" ht="13.5">
      <c r="A39" s="23" t="s">
        <v>64</v>
      </c>
      <c r="B39" s="29"/>
      <c r="C39" s="6">
        <v>26390986</v>
      </c>
      <c r="D39" s="6">
        <v>0</v>
      </c>
      <c r="E39" s="7">
        <v>20438000</v>
      </c>
      <c r="F39" s="8">
        <v>34006314</v>
      </c>
      <c r="G39" s="8">
        <v>1978283</v>
      </c>
      <c r="H39" s="8">
        <v>1937183</v>
      </c>
      <c r="I39" s="8">
        <v>865622</v>
      </c>
      <c r="J39" s="8">
        <v>4781088</v>
      </c>
      <c r="K39" s="8">
        <v>4990383</v>
      </c>
      <c r="L39" s="8">
        <v>0</v>
      </c>
      <c r="M39" s="8">
        <v>4721016</v>
      </c>
      <c r="N39" s="8">
        <v>9711399</v>
      </c>
      <c r="O39" s="8">
        <v>950409</v>
      </c>
      <c r="P39" s="8">
        <v>1708584</v>
      </c>
      <c r="Q39" s="8">
        <v>825620</v>
      </c>
      <c r="R39" s="8">
        <v>3484613</v>
      </c>
      <c r="S39" s="8">
        <v>-10064</v>
      </c>
      <c r="T39" s="8">
        <v>-6257395</v>
      </c>
      <c r="U39" s="8">
        <v>0</v>
      </c>
      <c r="V39" s="8">
        <v>-6267459</v>
      </c>
      <c r="W39" s="8">
        <v>11709641</v>
      </c>
      <c r="X39" s="8">
        <v>20438004</v>
      </c>
      <c r="Y39" s="8">
        <v>-8728363</v>
      </c>
      <c r="Z39" s="2">
        <v>-42.71</v>
      </c>
      <c r="AA39" s="6">
        <v>34006314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64499997</v>
      </c>
      <c r="Y40" s="26">
        <v>-64499997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31189641</v>
      </c>
      <c r="D41" s="50">
        <v>0</v>
      </c>
      <c r="E41" s="7">
        <v>64500000</v>
      </c>
      <c r="F41" s="8">
        <v>36406770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36406770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44853868</v>
      </c>
      <c r="D42" s="55">
        <f>SUM(D38:D41)</f>
        <v>0</v>
      </c>
      <c r="E42" s="56">
        <f t="shared" si="3"/>
        <v>352352168</v>
      </c>
      <c r="F42" s="57">
        <f t="shared" si="3"/>
        <v>175721808</v>
      </c>
      <c r="G42" s="57">
        <f t="shared" si="3"/>
        <v>190218551</v>
      </c>
      <c r="H42" s="57">
        <f t="shared" si="3"/>
        <v>14438301</v>
      </c>
      <c r="I42" s="57">
        <f t="shared" si="3"/>
        <v>28367853</v>
      </c>
      <c r="J42" s="57">
        <f t="shared" si="3"/>
        <v>233024705</v>
      </c>
      <c r="K42" s="57">
        <f t="shared" si="3"/>
        <v>10349332</v>
      </c>
      <c r="L42" s="57">
        <f t="shared" si="3"/>
        <v>13900273</v>
      </c>
      <c r="M42" s="57">
        <f t="shared" si="3"/>
        <v>18272754</v>
      </c>
      <c r="N42" s="57">
        <f t="shared" si="3"/>
        <v>42522359</v>
      </c>
      <c r="O42" s="57">
        <f t="shared" si="3"/>
        <v>-14636925</v>
      </c>
      <c r="P42" s="57">
        <f t="shared" si="3"/>
        <v>25701831</v>
      </c>
      <c r="Q42" s="57">
        <f t="shared" si="3"/>
        <v>99882757</v>
      </c>
      <c r="R42" s="57">
        <f t="shared" si="3"/>
        <v>110947663</v>
      </c>
      <c r="S42" s="57">
        <f t="shared" si="3"/>
        <v>24874605</v>
      </c>
      <c r="T42" s="57">
        <f t="shared" si="3"/>
        <v>2368960</v>
      </c>
      <c r="U42" s="57">
        <f t="shared" si="3"/>
        <v>0</v>
      </c>
      <c r="V42" s="57">
        <f t="shared" si="3"/>
        <v>27243565</v>
      </c>
      <c r="W42" s="57">
        <f t="shared" si="3"/>
        <v>413738292</v>
      </c>
      <c r="X42" s="57">
        <f t="shared" si="3"/>
        <v>352352172</v>
      </c>
      <c r="Y42" s="57">
        <f t="shared" si="3"/>
        <v>61386120</v>
      </c>
      <c r="Z42" s="58">
        <f>+IF(X42&lt;&gt;0,+(Y42/X42)*100,0)</f>
        <v>17.421808315119453</v>
      </c>
      <c r="AA42" s="55">
        <f>SUM(AA38:AA41)</f>
        <v>175721808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44853868</v>
      </c>
      <c r="D44" s="63">
        <f>+D42-D43</f>
        <v>0</v>
      </c>
      <c r="E44" s="64">
        <f t="shared" si="4"/>
        <v>352352168</v>
      </c>
      <c r="F44" s="65">
        <f t="shared" si="4"/>
        <v>175721808</v>
      </c>
      <c r="G44" s="65">
        <f t="shared" si="4"/>
        <v>190218551</v>
      </c>
      <c r="H44" s="65">
        <f t="shared" si="4"/>
        <v>14438301</v>
      </c>
      <c r="I44" s="65">
        <f t="shared" si="4"/>
        <v>28367853</v>
      </c>
      <c r="J44" s="65">
        <f t="shared" si="4"/>
        <v>233024705</v>
      </c>
      <c r="K44" s="65">
        <f t="shared" si="4"/>
        <v>10349332</v>
      </c>
      <c r="L44" s="65">
        <f t="shared" si="4"/>
        <v>13900273</v>
      </c>
      <c r="M44" s="65">
        <f t="shared" si="4"/>
        <v>18272754</v>
      </c>
      <c r="N44" s="65">
        <f t="shared" si="4"/>
        <v>42522359</v>
      </c>
      <c r="O44" s="65">
        <f t="shared" si="4"/>
        <v>-14636925</v>
      </c>
      <c r="P44" s="65">
        <f t="shared" si="4"/>
        <v>25701831</v>
      </c>
      <c r="Q44" s="65">
        <f t="shared" si="4"/>
        <v>99882757</v>
      </c>
      <c r="R44" s="65">
        <f t="shared" si="4"/>
        <v>110947663</v>
      </c>
      <c r="S44" s="65">
        <f t="shared" si="4"/>
        <v>24874605</v>
      </c>
      <c r="T44" s="65">
        <f t="shared" si="4"/>
        <v>2368960</v>
      </c>
      <c r="U44" s="65">
        <f t="shared" si="4"/>
        <v>0</v>
      </c>
      <c r="V44" s="65">
        <f t="shared" si="4"/>
        <v>27243565</v>
      </c>
      <c r="W44" s="65">
        <f t="shared" si="4"/>
        <v>413738292</v>
      </c>
      <c r="X44" s="65">
        <f t="shared" si="4"/>
        <v>352352172</v>
      </c>
      <c r="Y44" s="65">
        <f t="shared" si="4"/>
        <v>61386120</v>
      </c>
      <c r="Z44" s="66">
        <f>+IF(X44&lt;&gt;0,+(Y44/X44)*100,0)</f>
        <v>17.421808315119453</v>
      </c>
      <c r="AA44" s="63">
        <f>+AA42-AA43</f>
        <v>175721808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44853868</v>
      </c>
      <c r="D46" s="55">
        <f>SUM(D44:D45)</f>
        <v>0</v>
      </c>
      <c r="E46" s="56">
        <f t="shared" si="5"/>
        <v>352352168</v>
      </c>
      <c r="F46" s="57">
        <f t="shared" si="5"/>
        <v>175721808</v>
      </c>
      <c r="G46" s="57">
        <f t="shared" si="5"/>
        <v>190218551</v>
      </c>
      <c r="H46" s="57">
        <f t="shared" si="5"/>
        <v>14438301</v>
      </c>
      <c r="I46" s="57">
        <f t="shared" si="5"/>
        <v>28367853</v>
      </c>
      <c r="J46" s="57">
        <f t="shared" si="5"/>
        <v>233024705</v>
      </c>
      <c r="K46" s="57">
        <f t="shared" si="5"/>
        <v>10349332</v>
      </c>
      <c r="L46" s="57">
        <f t="shared" si="5"/>
        <v>13900273</v>
      </c>
      <c r="M46" s="57">
        <f t="shared" si="5"/>
        <v>18272754</v>
      </c>
      <c r="N46" s="57">
        <f t="shared" si="5"/>
        <v>42522359</v>
      </c>
      <c r="O46" s="57">
        <f t="shared" si="5"/>
        <v>-14636925</v>
      </c>
      <c r="P46" s="57">
        <f t="shared" si="5"/>
        <v>25701831</v>
      </c>
      <c r="Q46" s="57">
        <f t="shared" si="5"/>
        <v>99882757</v>
      </c>
      <c r="R46" s="57">
        <f t="shared" si="5"/>
        <v>110947663</v>
      </c>
      <c r="S46" s="57">
        <f t="shared" si="5"/>
        <v>24874605</v>
      </c>
      <c r="T46" s="57">
        <f t="shared" si="5"/>
        <v>2368960</v>
      </c>
      <c r="U46" s="57">
        <f t="shared" si="5"/>
        <v>0</v>
      </c>
      <c r="V46" s="57">
        <f t="shared" si="5"/>
        <v>27243565</v>
      </c>
      <c r="W46" s="57">
        <f t="shared" si="5"/>
        <v>413738292</v>
      </c>
      <c r="X46" s="57">
        <f t="shared" si="5"/>
        <v>352352172</v>
      </c>
      <c r="Y46" s="57">
        <f t="shared" si="5"/>
        <v>61386120</v>
      </c>
      <c r="Z46" s="58">
        <f>+IF(X46&lt;&gt;0,+(Y46/X46)*100,0)</f>
        <v>17.421808315119453</v>
      </c>
      <c r="AA46" s="55">
        <f>SUM(AA44:AA45)</f>
        <v>175721808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44853868</v>
      </c>
      <c r="D48" s="71">
        <f>SUM(D46:D47)</f>
        <v>0</v>
      </c>
      <c r="E48" s="72">
        <f t="shared" si="6"/>
        <v>352352168</v>
      </c>
      <c r="F48" s="73">
        <f t="shared" si="6"/>
        <v>175721808</v>
      </c>
      <c r="G48" s="73">
        <f t="shared" si="6"/>
        <v>190218551</v>
      </c>
      <c r="H48" s="74">
        <f t="shared" si="6"/>
        <v>14438301</v>
      </c>
      <c r="I48" s="74">
        <f t="shared" si="6"/>
        <v>28367853</v>
      </c>
      <c r="J48" s="74">
        <f t="shared" si="6"/>
        <v>233024705</v>
      </c>
      <c r="K48" s="74">
        <f t="shared" si="6"/>
        <v>10349332</v>
      </c>
      <c r="L48" s="74">
        <f t="shared" si="6"/>
        <v>13900273</v>
      </c>
      <c r="M48" s="73">
        <f t="shared" si="6"/>
        <v>18272754</v>
      </c>
      <c r="N48" s="73">
        <f t="shared" si="6"/>
        <v>42522359</v>
      </c>
      <c r="O48" s="74">
        <f t="shared" si="6"/>
        <v>-14636925</v>
      </c>
      <c r="P48" s="74">
        <f t="shared" si="6"/>
        <v>25701831</v>
      </c>
      <c r="Q48" s="74">
        <f t="shared" si="6"/>
        <v>99882757</v>
      </c>
      <c r="R48" s="74">
        <f t="shared" si="6"/>
        <v>110947663</v>
      </c>
      <c r="S48" s="74">
        <f t="shared" si="6"/>
        <v>24874605</v>
      </c>
      <c r="T48" s="73">
        <f t="shared" si="6"/>
        <v>2368960</v>
      </c>
      <c r="U48" s="73">
        <f t="shared" si="6"/>
        <v>0</v>
      </c>
      <c r="V48" s="74">
        <f t="shared" si="6"/>
        <v>27243565</v>
      </c>
      <c r="W48" s="74">
        <f t="shared" si="6"/>
        <v>413738292</v>
      </c>
      <c r="X48" s="74">
        <f t="shared" si="6"/>
        <v>352352172</v>
      </c>
      <c r="Y48" s="74">
        <f t="shared" si="6"/>
        <v>61386120</v>
      </c>
      <c r="Z48" s="75">
        <f>+IF(X48&lt;&gt;0,+(Y48/X48)*100,0)</f>
        <v>17.421808315119453</v>
      </c>
      <c r="AA48" s="76">
        <f>SUM(AA46:AA47)</f>
        <v>175721808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2015-08-05T08:56:45Z</dcterms:created>
  <dcterms:modified xsi:type="dcterms:W3CDTF">2015-08-05T08:57:23Z</dcterms:modified>
  <cp:category/>
  <cp:version/>
  <cp:contentType/>
  <cp:contentStatus/>
</cp:coreProperties>
</file>