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DC37" sheetId="2" r:id="rId2"/>
    <sheet name="NW403" sheetId="3" r:id="rId3"/>
    <sheet name="NW384" sheetId="4" r:id="rId4"/>
    <sheet name="DC40" sheetId="5" r:id="rId5"/>
    <sheet name="DC39" sheetId="6" r:id="rId6"/>
    <sheet name="NW394" sheetId="7" r:id="rId7"/>
    <sheet name="NW397" sheetId="8" r:id="rId8"/>
    <sheet name="NW374" sheetId="9" r:id="rId9"/>
    <sheet name="NW396" sheetId="10" r:id="rId10"/>
    <sheet name="NW372" sheetId="11" r:id="rId11"/>
    <sheet name="NW383" sheetId="12" r:id="rId12"/>
    <sheet name="NW393" sheetId="13" r:id="rId13"/>
    <sheet name="NW404" sheetId="14" r:id="rId14"/>
    <sheet name="NW371" sheetId="15" r:id="rId15"/>
    <sheet name="NW375" sheetId="16" r:id="rId16"/>
    <sheet name="NW392" sheetId="17" r:id="rId17"/>
    <sheet name="DC38" sheetId="18" r:id="rId18"/>
    <sheet name="NW385" sheetId="19" r:id="rId19"/>
    <sheet name="NW381" sheetId="20" r:id="rId20"/>
    <sheet name="NW373" sheetId="21" r:id="rId21"/>
    <sheet name="NW402" sheetId="22" r:id="rId22"/>
    <sheet name="NW382" sheetId="23" r:id="rId23"/>
    <sheet name="NW401" sheetId="24" r:id="rId24"/>
  </sheets>
  <definedNames>
    <definedName name="_xlnm.Print_Area" localSheetId="1">'DC37'!$A$1:$AA$57</definedName>
    <definedName name="_xlnm.Print_Area" localSheetId="17">'DC38'!$A$1:$AA$57</definedName>
    <definedName name="_xlnm.Print_Area" localSheetId="5">'DC39'!$A$1:$AA$57</definedName>
    <definedName name="_xlnm.Print_Area" localSheetId="4">'DC40'!$A$1:$AA$57</definedName>
    <definedName name="_xlnm.Print_Area" localSheetId="14">'NW371'!$A$1:$AA$57</definedName>
    <definedName name="_xlnm.Print_Area" localSheetId="10">'NW372'!$A$1:$AA$57</definedName>
    <definedName name="_xlnm.Print_Area" localSheetId="20">'NW373'!$A$1:$AA$57</definedName>
    <definedName name="_xlnm.Print_Area" localSheetId="8">'NW374'!$A$1:$AA$57</definedName>
    <definedName name="_xlnm.Print_Area" localSheetId="15">'NW375'!$A$1:$AA$57</definedName>
    <definedName name="_xlnm.Print_Area" localSheetId="19">'NW381'!$A$1:$AA$57</definedName>
    <definedName name="_xlnm.Print_Area" localSheetId="22">'NW382'!$A$1:$AA$57</definedName>
    <definedName name="_xlnm.Print_Area" localSheetId="11">'NW383'!$A$1:$AA$57</definedName>
    <definedName name="_xlnm.Print_Area" localSheetId="3">'NW384'!$A$1:$AA$57</definedName>
    <definedName name="_xlnm.Print_Area" localSheetId="18">'NW385'!$A$1:$AA$57</definedName>
    <definedName name="_xlnm.Print_Area" localSheetId="16">'NW392'!$A$1:$AA$57</definedName>
    <definedName name="_xlnm.Print_Area" localSheetId="12">'NW393'!$A$1:$AA$57</definedName>
    <definedName name="_xlnm.Print_Area" localSheetId="6">'NW394'!$A$1:$AA$57</definedName>
    <definedName name="_xlnm.Print_Area" localSheetId="9">'NW396'!$A$1:$AA$57</definedName>
    <definedName name="_xlnm.Print_Area" localSheetId="7">'NW397'!$A$1:$AA$57</definedName>
    <definedName name="_xlnm.Print_Area" localSheetId="23">'NW401'!$A$1:$AA$57</definedName>
    <definedName name="_xlnm.Print_Area" localSheetId="21">'NW402'!$A$1:$AA$57</definedName>
    <definedName name="_xlnm.Print_Area" localSheetId="2">'NW403'!$A$1:$AA$57</definedName>
    <definedName name="_xlnm.Print_Area" localSheetId="13">'NW404'!$A$1:$AA$57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<sst xmlns="http://schemas.openxmlformats.org/spreadsheetml/2006/main" count="1824" uniqueCount="98">
  <si>
    <t>North West: Bojanala Platinum(DC37) - Table C4 Quarterly Budget Statement - Financial Performance (revenue and expenditure)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</si>
  <si>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</si>
  <si>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</si>
  <si>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</si>
  <si>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</si>
  <si>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</si>
  <si>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</si>
  <si>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</si>
  <si>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</si>
  <si>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</si>
  <si>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</si>
  <si>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</si>
  <si>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</si>
  <si>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</si>
  <si>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</si>
  <si>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</si>
  <si>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</si>
  <si>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</si>
  <si>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</si>
  <si>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</si>
  <si>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</si>
  <si>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</si>
  <si>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</si>
  <si>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</si>
  <si>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</si>
  <si>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</si>
  <si>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</si>
  <si>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</si>
  <si>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</si>
  <si>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</si>
  <si>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</si>
  <si>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</si>
  <si>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</si>
  <si>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</si>
  <si>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</si>
  <si>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</si>
  <si>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</si>
  <si>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</si>
  <si>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</si>
  <si>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</si>
  <si>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</si>
  <si>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</si>
  <si>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</si>
  <si>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</si>
  <si>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</si>
  <si>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</si>
  <si>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</si>
  <si>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</si>
  <si>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</si>
  <si>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</si>
  <si>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</si>
  <si>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</si>
  <si>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</si>
  <si>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</si>
  <si>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</si>
  <si>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</si>
  <si>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</si>
  <si>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</si>
  <si>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</si>
  <si>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</si>
  <si>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</si>
  <si>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</si>
  <si>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</si>
  <si>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</si>
  <si>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</si>
  <si>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</si>
  <si>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</si>
  <si>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</si>
  <si>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</si>
  <si>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</si>
  <si>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</si>
  <si>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</si>
  <si>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</si>
  <si>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</si>
  <si>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 West: City Of Matlosana(NW403) - Table C4 Quarterly Budget Statement - Financial Performance (revenue and expenditure) for 4th Quarter ended 30 June 2015 (Figures Finalised as at 2015/07/31)</t>
  </si>
  <si>
    <t>North West: Ditsobotla(NW384) - Table C4 Quarterly Budget Statement - Financial Performance (revenue and expenditure) for 4th Quarter ended 30 June 2015 (Figures Finalised as at 2015/07/31)</t>
  </si>
  <si>
    <t>North West: Dr Kenneth Kaunda(DC40) - Table C4 Quarterly Budget Statement - Financial Performance (revenue and expenditure) for 4th Quarter ended 30 June 2015 (Figures Finalised as at 2015/07/31)</t>
  </si>
  <si>
    <t>North West: Dr Ruth Segomotsi Mompati(DC39) - Table C4 Quarterly Budget Statement - Financial Performance (revenue and expenditure) for 4th Quarter ended 30 June 2015 (Figures Finalised as at 2015/07/31)</t>
  </si>
  <si>
    <t>North West: Greater Taung(NW394) - Table C4 Quarterly Budget Statement - Financial Performance (revenue and expenditure) for 4th Quarter ended 30 June 2015 (Figures Finalised as at 2015/07/31)</t>
  </si>
  <si>
    <t>North West: Kagisano-Molopo(NW397) - Table C4 Quarterly Budget Statement - Financial Performance (revenue and expenditure) for 4th Quarter ended 30 June 2015 (Figures Finalised as at 2015/07/31)</t>
  </si>
  <si>
    <t>North West: Kgetlengrivier(NW374) - Table C4 Quarterly Budget Statement - Financial Performance (revenue and expenditure) for 4th Quarter ended 30 June 2015 (Figures Finalised as at 2015/07/31)</t>
  </si>
  <si>
    <t>North West: Lekwa-Teemane(NW396) - Table C4 Quarterly Budget Statement - Financial Performance (revenue and expenditure) for 4th Quarter ended 30 June 2015 (Figures Finalised as at 2015/07/31)</t>
  </si>
  <si>
    <t>North West: Madibeng(NW372) - Table C4 Quarterly Budget Statement - Financial Performance (revenue and expenditure) for 4th Quarter ended 30 June 2015 (Figures Finalised as at 2015/07/31)</t>
  </si>
  <si>
    <t>North West: Mafikeng(NW383) - Table C4 Quarterly Budget Statement - Financial Performance (revenue and expenditure) for 4th Quarter ended 30 June 2015 (Figures Finalised as at 2015/07/31)</t>
  </si>
  <si>
    <t>North West: Mamusa(NW393) - Table C4 Quarterly Budget Statement - Financial Performance (revenue and expenditure) for 4th Quarter ended 30 June 2015 (Figures Finalised as at 2015/07/31)</t>
  </si>
  <si>
    <t>North West: Maquassi Hills(NW404) - Table C4 Quarterly Budget Statement - Financial Performance (revenue and expenditure) for 4th Quarter ended 30 June 2015 (Figures Finalised as at 2015/07/31)</t>
  </si>
  <si>
    <t>North West: Moretele(NW371) - Table C4 Quarterly Budget Statement - Financial Performance (revenue and expenditure) for 4th Quarter ended 30 June 2015 (Figures Finalised as at 2015/07/31)</t>
  </si>
  <si>
    <t>North West: Moses Kotane(NW375) - Table C4 Quarterly Budget Statement - Financial Performance (revenue and expenditure) for 4th Quarter ended 30 June 2015 (Figures Finalised as at 2015/07/31)</t>
  </si>
  <si>
    <t>North West: Naledi (Nw)(NW392) - Table C4 Quarterly Budget Statement - Financial Performance (revenue and expenditure) for 4th Quarter ended 30 June 2015 (Figures Finalised as at 2015/07/31)</t>
  </si>
  <si>
    <t>North West: Ngaka Modiri Molema(DC38) - Table C4 Quarterly Budget Statement - Financial Performance (revenue and expenditure) for 4th Quarter ended 30 June 2015 (Figures Finalised as at 2015/07/31)</t>
  </si>
  <si>
    <t>North West: Ramotshere Moiloa(NW385) - Table C4 Quarterly Budget Statement - Financial Performance (revenue and expenditure) for 4th Quarter ended 30 June 2015 (Figures Finalised as at 2015/07/31)</t>
  </si>
  <si>
    <t>North West: Ratlou(NW381) - Table C4 Quarterly Budget Statement - Financial Performance (revenue and expenditure) for 4th Quarter ended 30 June 2015 (Figures Finalised as at 2015/07/31)</t>
  </si>
  <si>
    <t>North West: Rustenburg(NW373) - Table C4 Quarterly Budget Statement - Financial Performance (revenue and expenditure) for 4th Quarter ended 30 June 2015 (Figures Finalised as at 2015/07/31)</t>
  </si>
  <si>
    <t>North West: Tlokwe(NW402) - Table C4 Quarterly Budget Statement - Financial Performance (revenue and expenditure) for 4th Quarter ended 30 June 2015 (Figures Finalised as at 2015/07/31)</t>
  </si>
  <si>
    <t>North West: Tswaing(NW382) - Table C4 Quarterly Budget Statement - Financial Performance (revenue and expenditure) for 4th Quarter ended 30 June 2015 (Figures Finalised as at 2015/07/31)</t>
  </si>
  <si>
    <t>North West: Ventersdorp(NW401) - Table C4 Quarterly Budget Statement - Financial Performance (revenue and expenditure) for 4th Quarter ended 30 June 2015 (Figures Finalised as at 2015/07/31)</t>
  </si>
  <si>
    <t>Summary - Table C4 Quarterly Budget Statement - Financial Performance (revenue and expenditure) for 4th Quarter ended 30 June 2015 (Figures Finalised as at 2015/07/31)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</si>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</sst>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865081790</v>
      </c>
      <c r="D5" s="6">
        <v>0</v>
      </c>
      <c r="E5" s="7">
        <v>1378425935</v>
      </c>
      <c r="F5" s="8">
        <v>1396761339</v>
      </c>
      <c r="G5" s="8">
        <v>162007276</v>
      </c>
      <c r="H5" s="8">
        <v>159243426</v>
      </c>
      <c r="I5" s="8">
        <v>122578390</v>
      </c>
      <c r="J5" s="8">
        <v>443829092</v>
      </c>
      <c r="K5" s="8">
        <v>82277303</v>
      </c>
      <c r="L5" s="8">
        <v>151772385</v>
      </c>
      <c r="M5" s="8">
        <v>111781568</v>
      </c>
      <c r="N5" s="8">
        <v>345831256</v>
      </c>
      <c r="O5" s="8">
        <v>103108227</v>
      </c>
      <c r="P5" s="8">
        <v>108013273</v>
      </c>
      <c r="Q5" s="8">
        <v>122432392</v>
      </c>
      <c r="R5" s="8">
        <v>333553892</v>
      </c>
      <c r="S5" s="8">
        <v>121991261</v>
      </c>
      <c r="T5" s="8">
        <v>110782378</v>
      </c>
      <c r="U5" s="8">
        <v>122829137</v>
      </c>
      <c r="V5" s="8">
        <v>355602776</v>
      </c>
      <c r="W5" s="8">
        <v>1478817016</v>
      </c>
      <c r="X5" s="8">
        <v>1378426153</v>
      </c>
      <c r="Y5" s="8">
        <v>100390863</v>
      </c>
      <c r="Z5" s="2">
        <v>7.28</v>
      </c>
      <c r="AA5" s="6">
        <v>1396761339</v>
      </c>
    </row>
    <row r="6" spans="1:27" ht="13.5">
      <c r="A6" s="23" t="s">
        <v>33</v>
      </c>
      <c r="B6" s="24"/>
      <c r="C6" s="6">
        <v>15468681</v>
      </c>
      <c r="D6" s="6">
        <v>0</v>
      </c>
      <c r="E6" s="7">
        <v>15586359</v>
      </c>
      <c r="F6" s="8">
        <v>13290000</v>
      </c>
      <c r="G6" s="8">
        <v>1508756</v>
      </c>
      <c r="H6" s="8">
        <v>1630460</v>
      </c>
      <c r="I6" s="8">
        <v>1828302</v>
      </c>
      <c r="J6" s="8">
        <v>4967518</v>
      </c>
      <c r="K6" s="8">
        <v>1821399</v>
      </c>
      <c r="L6" s="8">
        <v>2028221</v>
      </c>
      <c r="M6" s="8">
        <v>149059</v>
      </c>
      <c r="N6" s="8">
        <v>3998679</v>
      </c>
      <c r="O6" s="8">
        <v>2170342</v>
      </c>
      <c r="P6" s="8">
        <v>2093460</v>
      </c>
      <c r="Q6" s="8">
        <v>2123384</v>
      </c>
      <c r="R6" s="8">
        <v>6387186</v>
      </c>
      <c r="S6" s="8">
        <v>2123384</v>
      </c>
      <c r="T6" s="8">
        <v>2254314</v>
      </c>
      <c r="U6" s="8">
        <v>2176827</v>
      </c>
      <c r="V6" s="8">
        <v>6554525</v>
      </c>
      <c r="W6" s="8">
        <v>21907908</v>
      </c>
      <c r="X6" s="8">
        <v>15586359</v>
      </c>
      <c r="Y6" s="8">
        <v>6321549</v>
      </c>
      <c r="Z6" s="2">
        <v>40.56</v>
      </c>
      <c r="AA6" s="6">
        <v>13290000</v>
      </c>
    </row>
    <row r="7" spans="1:27" ht="13.5">
      <c r="A7" s="25" t="s">
        <v>34</v>
      </c>
      <c r="B7" s="24"/>
      <c r="C7" s="6">
        <v>2812887581</v>
      </c>
      <c r="D7" s="6">
        <v>0</v>
      </c>
      <c r="E7" s="7">
        <v>4013429629</v>
      </c>
      <c r="F7" s="8">
        <v>4073857976</v>
      </c>
      <c r="G7" s="8">
        <v>336718227</v>
      </c>
      <c r="H7" s="8">
        <v>332930925</v>
      </c>
      <c r="I7" s="8">
        <v>247056353</v>
      </c>
      <c r="J7" s="8">
        <v>916705505</v>
      </c>
      <c r="K7" s="8">
        <v>330353721</v>
      </c>
      <c r="L7" s="8">
        <v>276898259</v>
      </c>
      <c r="M7" s="8">
        <v>255317146</v>
      </c>
      <c r="N7" s="8">
        <v>862569126</v>
      </c>
      <c r="O7" s="8">
        <v>277753861</v>
      </c>
      <c r="P7" s="8">
        <v>272811196</v>
      </c>
      <c r="Q7" s="8">
        <v>286007947</v>
      </c>
      <c r="R7" s="8">
        <v>836573004</v>
      </c>
      <c r="S7" s="8">
        <v>280366105</v>
      </c>
      <c r="T7" s="8">
        <v>261862811</v>
      </c>
      <c r="U7" s="8">
        <v>390299103</v>
      </c>
      <c r="V7" s="8">
        <v>932528019</v>
      </c>
      <c r="W7" s="8">
        <v>3548375654</v>
      </c>
      <c r="X7" s="8">
        <v>3977389262</v>
      </c>
      <c r="Y7" s="8">
        <v>-429013608</v>
      </c>
      <c r="Z7" s="2">
        <v>-10.79</v>
      </c>
      <c r="AA7" s="6">
        <v>4073857976</v>
      </c>
    </row>
    <row r="8" spans="1:27" ht="13.5">
      <c r="A8" s="25" t="s">
        <v>35</v>
      </c>
      <c r="B8" s="24"/>
      <c r="C8" s="6">
        <v>949203541</v>
      </c>
      <c r="D8" s="6">
        <v>0</v>
      </c>
      <c r="E8" s="7">
        <v>1522651617</v>
      </c>
      <c r="F8" s="8">
        <v>1507318397</v>
      </c>
      <c r="G8" s="8">
        <v>70728114</v>
      </c>
      <c r="H8" s="8">
        <v>98446490</v>
      </c>
      <c r="I8" s="8">
        <v>94472034</v>
      </c>
      <c r="J8" s="8">
        <v>263646638</v>
      </c>
      <c r="K8" s="8">
        <v>100784261</v>
      </c>
      <c r="L8" s="8">
        <v>99934058</v>
      </c>
      <c r="M8" s="8">
        <v>92621872</v>
      </c>
      <c r="N8" s="8">
        <v>293340191</v>
      </c>
      <c r="O8" s="8">
        <v>122535738</v>
      </c>
      <c r="P8" s="8">
        <v>109030852</v>
      </c>
      <c r="Q8" s="8">
        <v>72923234</v>
      </c>
      <c r="R8" s="8">
        <v>304489824</v>
      </c>
      <c r="S8" s="8">
        <v>93038013</v>
      </c>
      <c r="T8" s="8">
        <v>141690437</v>
      </c>
      <c r="U8" s="8">
        <v>113507178</v>
      </c>
      <c r="V8" s="8">
        <v>348235628</v>
      </c>
      <c r="W8" s="8">
        <v>1209712281</v>
      </c>
      <c r="X8" s="8">
        <v>1522650750</v>
      </c>
      <c r="Y8" s="8">
        <v>-312938469</v>
      </c>
      <c r="Z8" s="2">
        <v>-20.55</v>
      </c>
      <c r="AA8" s="6">
        <v>1507318397</v>
      </c>
    </row>
    <row r="9" spans="1:27" ht="13.5">
      <c r="A9" s="25" t="s">
        <v>36</v>
      </c>
      <c r="B9" s="24"/>
      <c r="C9" s="6">
        <v>283811626</v>
      </c>
      <c r="D9" s="6">
        <v>0</v>
      </c>
      <c r="E9" s="7">
        <v>417161536</v>
      </c>
      <c r="F9" s="8">
        <v>488479796</v>
      </c>
      <c r="G9" s="8">
        <v>20327175</v>
      </c>
      <c r="H9" s="8">
        <v>32124715</v>
      </c>
      <c r="I9" s="8">
        <v>31591542</v>
      </c>
      <c r="J9" s="8">
        <v>84043432</v>
      </c>
      <c r="K9" s="8">
        <v>30555298</v>
      </c>
      <c r="L9" s="8">
        <v>32094792</v>
      </c>
      <c r="M9" s="8">
        <v>27587893</v>
      </c>
      <c r="N9" s="8">
        <v>90237983</v>
      </c>
      <c r="O9" s="8">
        <v>30559631</v>
      </c>
      <c r="P9" s="8">
        <v>32415299</v>
      </c>
      <c r="Q9" s="8">
        <v>29037673</v>
      </c>
      <c r="R9" s="8">
        <v>92012603</v>
      </c>
      <c r="S9" s="8">
        <v>32750196</v>
      </c>
      <c r="T9" s="8">
        <v>46254118</v>
      </c>
      <c r="U9" s="8">
        <v>27190131</v>
      </c>
      <c r="V9" s="8">
        <v>106194445</v>
      </c>
      <c r="W9" s="8">
        <v>372488463</v>
      </c>
      <c r="X9" s="8">
        <v>417161043</v>
      </c>
      <c r="Y9" s="8">
        <v>-44672580</v>
      </c>
      <c r="Z9" s="2">
        <v>-10.71</v>
      </c>
      <c r="AA9" s="6">
        <v>488479796</v>
      </c>
    </row>
    <row r="10" spans="1:27" ht="13.5">
      <c r="A10" s="25" t="s">
        <v>37</v>
      </c>
      <c r="B10" s="24"/>
      <c r="C10" s="6">
        <v>277638522</v>
      </c>
      <c r="D10" s="6">
        <v>0</v>
      </c>
      <c r="E10" s="7">
        <v>344385582</v>
      </c>
      <c r="F10" s="26">
        <v>419144007</v>
      </c>
      <c r="G10" s="26">
        <v>27635442</v>
      </c>
      <c r="H10" s="26">
        <v>29388372</v>
      </c>
      <c r="I10" s="26">
        <v>29530088</v>
      </c>
      <c r="J10" s="26">
        <v>86553902</v>
      </c>
      <c r="K10" s="26">
        <v>31301534</v>
      </c>
      <c r="L10" s="26">
        <v>31058793</v>
      </c>
      <c r="M10" s="26">
        <v>27953597</v>
      </c>
      <c r="N10" s="26">
        <v>90313924</v>
      </c>
      <c r="O10" s="26">
        <v>29851143</v>
      </c>
      <c r="P10" s="26">
        <v>27262609</v>
      </c>
      <c r="Q10" s="26">
        <v>30818541</v>
      </c>
      <c r="R10" s="26">
        <v>87932293</v>
      </c>
      <c r="S10" s="26">
        <v>30402274</v>
      </c>
      <c r="T10" s="26">
        <v>59026509</v>
      </c>
      <c r="U10" s="26">
        <v>31030105</v>
      </c>
      <c r="V10" s="26">
        <v>120458888</v>
      </c>
      <c r="W10" s="26">
        <v>385259007</v>
      </c>
      <c r="X10" s="26">
        <v>344385065</v>
      </c>
      <c r="Y10" s="26">
        <v>40873942</v>
      </c>
      <c r="Z10" s="27">
        <v>11.87</v>
      </c>
      <c r="AA10" s="28">
        <v>419144007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172002859</v>
      </c>
      <c r="F11" s="8">
        <v>7188630</v>
      </c>
      <c r="G11" s="8">
        <v>3587287</v>
      </c>
      <c r="H11" s="8">
        <v>4600512</v>
      </c>
      <c r="I11" s="8">
        <v>2616990</v>
      </c>
      <c r="J11" s="8">
        <v>10804789</v>
      </c>
      <c r="K11" s="8">
        <v>6126721</v>
      </c>
      <c r="L11" s="8">
        <v>2111072</v>
      </c>
      <c r="M11" s="8">
        <v>4439903</v>
      </c>
      <c r="N11" s="8">
        <v>12677696</v>
      </c>
      <c r="O11" s="8">
        <v>3036889</v>
      </c>
      <c r="P11" s="8">
        <v>1756009</v>
      </c>
      <c r="Q11" s="8">
        <v>3153983</v>
      </c>
      <c r="R11" s="8">
        <v>7946881</v>
      </c>
      <c r="S11" s="8">
        <v>4507602</v>
      </c>
      <c r="T11" s="8">
        <v>3394994</v>
      </c>
      <c r="U11" s="8">
        <v>2908240</v>
      </c>
      <c r="V11" s="8">
        <v>10810836</v>
      </c>
      <c r="W11" s="8">
        <v>42240202</v>
      </c>
      <c r="X11" s="8">
        <v>172002482</v>
      </c>
      <c r="Y11" s="8">
        <v>-129762280</v>
      </c>
      <c r="Z11" s="2">
        <v>-75.44</v>
      </c>
      <c r="AA11" s="6">
        <v>7188630</v>
      </c>
    </row>
    <row r="12" spans="1:27" ht="13.5">
      <c r="A12" s="25" t="s">
        <v>39</v>
      </c>
      <c r="B12" s="29"/>
      <c r="C12" s="6">
        <v>20484560</v>
      </c>
      <c r="D12" s="6">
        <v>0</v>
      </c>
      <c r="E12" s="7">
        <v>37210287</v>
      </c>
      <c r="F12" s="8">
        <v>35529535</v>
      </c>
      <c r="G12" s="8">
        <v>2335275</v>
      </c>
      <c r="H12" s="8">
        <v>2217717</v>
      </c>
      <c r="I12" s="8">
        <v>2305928</v>
      </c>
      <c r="J12" s="8">
        <v>6858920</v>
      </c>
      <c r="K12" s="8">
        <v>2693993</v>
      </c>
      <c r="L12" s="8">
        <v>2020709</v>
      </c>
      <c r="M12" s="8">
        <v>1997522</v>
      </c>
      <c r="N12" s="8">
        <v>6712224</v>
      </c>
      <c r="O12" s="8">
        <v>2300996</v>
      </c>
      <c r="P12" s="8">
        <v>2237923</v>
      </c>
      <c r="Q12" s="8">
        <v>2387403</v>
      </c>
      <c r="R12" s="8">
        <v>6926322</v>
      </c>
      <c r="S12" s="8">
        <v>2419532</v>
      </c>
      <c r="T12" s="8">
        <v>2184547</v>
      </c>
      <c r="U12" s="8">
        <v>3828171</v>
      </c>
      <c r="V12" s="8">
        <v>8432250</v>
      </c>
      <c r="W12" s="8">
        <v>28929716</v>
      </c>
      <c r="X12" s="8">
        <v>40871618</v>
      </c>
      <c r="Y12" s="8">
        <v>-11941902</v>
      </c>
      <c r="Z12" s="2">
        <v>-29.22</v>
      </c>
      <c r="AA12" s="6">
        <v>35529535</v>
      </c>
    </row>
    <row r="13" spans="1:27" ht="13.5">
      <c r="A13" s="23" t="s">
        <v>40</v>
      </c>
      <c r="B13" s="29"/>
      <c r="C13" s="6">
        <v>121848272</v>
      </c>
      <c r="D13" s="6">
        <v>0</v>
      </c>
      <c r="E13" s="7">
        <v>97183638</v>
      </c>
      <c r="F13" s="8">
        <v>100005221</v>
      </c>
      <c r="G13" s="8">
        <v>5515639</v>
      </c>
      <c r="H13" s="8">
        <v>9394164</v>
      </c>
      <c r="I13" s="8">
        <v>6400297</v>
      </c>
      <c r="J13" s="8">
        <v>21310100</v>
      </c>
      <c r="K13" s="8">
        <v>7578911</v>
      </c>
      <c r="L13" s="8">
        <v>9260273</v>
      </c>
      <c r="M13" s="8">
        <v>17641603</v>
      </c>
      <c r="N13" s="8">
        <v>34480787</v>
      </c>
      <c r="O13" s="8">
        <v>-2864008</v>
      </c>
      <c r="P13" s="8">
        <v>15678487</v>
      </c>
      <c r="Q13" s="8">
        <v>10336720</v>
      </c>
      <c r="R13" s="8">
        <v>23151199</v>
      </c>
      <c r="S13" s="8">
        <v>6778319</v>
      </c>
      <c r="T13" s="8">
        <v>9143162</v>
      </c>
      <c r="U13" s="8">
        <v>14740193</v>
      </c>
      <c r="V13" s="8">
        <v>30661674</v>
      </c>
      <c r="W13" s="8">
        <v>109603760</v>
      </c>
      <c r="X13" s="8">
        <v>97183348</v>
      </c>
      <c r="Y13" s="8">
        <v>12420412</v>
      </c>
      <c r="Z13" s="2">
        <v>12.78</v>
      </c>
      <c r="AA13" s="6">
        <v>100005221</v>
      </c>
    </row>
    <row r="14" spans="1:27" ht="13.5">
      <c r="A14" s="23" t="s">
        <v>41</v>
      </c>
      <c r="B14" s="29"/>
      <c r="C14" s="6">
        <v>274649607</v>
      </c>
      <c r="D14" s="6">
        <v>0</v>
      </c>
      <c r="E14" s="7">
        <v>343725663</v>
      </c>
      <c r="F14" s="8">
        <v>386141772</v>
      </c>
      <c r="G14" s="8">
        <v>30716568</v>
      </c>
      <c r="H14" s="8">
        <v>27027725</v>
      </c>
      <c r="I14" s="8">
        <v>31710403</v>
      </c>
      <c r="J14" s="8">
        <v>89454696</v>
      </c>
      <c r="K14" s="8">
        <v>34180907</v>
      </c>
      <c r="L14" s="8">
        <v>35334654</v>
      </c>
      <c r="M14" s="8">
        <v>39441876</v>
      </c>
      <c r="N14" s="8">
        <v>108957437</v>
      </c>
      <c r="O14" s="8">
        <v>39969273</v>
      </c>
      <c r="P14" s="8">
        <v>36657088</v>
      </c>
      <c r="Q14" s="8">
        <v>38675763</v>
      </c>
      <c r="R14" s="8">
        <v>115302124</v>
      </c>
      <c r="S14" s="8">
        <v>42318412</v>
      </c>
      <c r="T14" s="8">
        <v>39039839</v>
      </c>
      <c r="U14" s="8">
        <v>39748130</v>
      </c>
      <c r="V14" s="8">
        <v>121106381</v>
      </c>
      <c r="W14" s="8">
        <v>434820638</v>
      </c>
      <c r="X14" s="8">
        <v>343725507</v>
      </c>
      <c r="Y14" s="8">
        <v>91095131</v>
      </c>
      <c r="Z14" s="2">
        <v>26.5</v>
      </c>
      <c r="AA14" s="6">
        <v>386141772</v>
      </c>
    </row>
    <row r="15" spans="1:27" ht="13.5">
      <c r="A15" s="23" t="s">
        <v>42</v>
      </c>
      <c r="B15" s="29"/>
      <c r="C15" s="6">
        <v>1649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1266</v>
      </c>
      <c r="T15" s="8">
        <v>-156</v>
      </c>
      <c r="U15" s="8">
        <v>0</v>
      </c>
      <c r="V15" s="8">
        <v>1110</v>
      </c>
      <c r="W15" s="8">
        <v>1110</v>
      </c>
      <c r="X15" s="8"/>
      <c r="Y15" s="8">
        <v>1110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121178508</v>
      </c>
      <c r="D16" s="6">
        <v>0</v>
      </c>
      <c r="E16" s="7">
        <v>66573711</v>
      </c>
      <c r="F16" s="8">
        <v>52230213</v>
      </c>
      <c r="G16" s="8">
        <v>3545467</v>
      </c>
      <c r="H16" s="8">
        <v>2541628</v>
      </c>
      <c r="I16" s="8">
        <v>2451728</v>
      </c>
      <c r="J16" s="8">
        <v>8538823</v>
      </c>
      <c r="K16" s="8">
        <v>2333814</v>
      </c>
      <c r="L16" s="8">
        <v>2293296</v>
      </c>
      <c r="M16" s="8">
        <v>5158810</v>
      </c>
      <c r="N16" s="8">
        <v>9785920</v>
      </c>
      <c r="O16" s="8">
        <v>3939945</v>
      </c>
      <c r="P16" s="8">
        <v>2584033</v>
      </c>
      <c r="Q16" s="8">
        <v>4922695</v>
      </c>
      <c r="R16" s="8">
        <v>11446673</v>
      </c>
      <c r="S16" s="8">
        <v>2495202</v>
      </c>
      <c r="T16" s="8">
        <v>5928059</v>
      </c>
      <c r="U16" s="8">
        <v>6954000</v>
      </c>
      <c r="V16" s="8">
        <v>15377261</v>
      </c>
      <c r="W16" s="8">
        <v>45148677</v>
      </c>
      <c r="X16" s="8">
        <v>66573702</v>
      </c>
      <c r="Y16" s="8">
        <v>-21425025</v>
      </c>
      <c r="Z16" s="2">
        <v>-32.18</v>
      </c>
      <c r="AA16" s="6">
        <v>52230213</v>
      </c>
    </row>
    <row r="17" spans="1:27" ht="13.5">
      <c r="A17" s="23" t="s">
        <v>44</v>
      </c>
      <c r="B17" s="29"/>
      <c r="C17" s="6">
        <v>58444480</v>
      </c>
      <c r="D17" s="6">
        <v>0</v>
      </c>
      <c r="E17" s="7">
        <v>108090084</v>
      </c>
      <c r="F17" s="8">
        <v>66790382</v>
      </c>
      <c r="G17" s="8">
        <v>2202589</v>
      </c>
      <c r="H17" s="8">
        <v>4443572</v>
      </c>
      <c r="I17" s="8">
        <v>4625875</v>
      </c>
      <c r="J17" s="8">
        <v>11272036</v>
      </c>
      <c r="K17" s="8">
        <v>4617887</v>
      </c>
      <c r="L17" s="8">
        <v>8004645</v>
      </c>
      <c r="M17" s="8">
        <v>2928642</v>
      </c>
      <c r="N17" s="8">
        <v>15551174</v>
      </c>
      <c r="O17" s="8">
        <v>3432790</v>
      </c>
      <c r="P17" s="8">
        <v>8142813</v>
      </c>
      <c r="Q17" s="8">
        <v>4720907</v>
      </c>
      <c r="R17" s="8">
        <v>16296510</v>
      </c>
      <c r="S17" s="8">
        <v>2124383</v>
      </c>
      <c r="T17" s="8">
        <v>4591398</v>
      </c>
      <c r="U17" s="8">
        <v>8631786</v>
      </c>
      <c r="V17" s="8">
        <v>15347567</v>
      </c>
      <c r="W17" s="8">
        <v>58467287</v>
      </c>
      <c r="X17" s="8">
        <v>65879612</v>
      </c>
      <c r="Y17" s="8">
        <v>-7412325</v>
      </c>
      <c r="Z17" s="2">
        <v>-11.25</v>
      </c>
      <c r="AA17" s="6">
        <v>66790382</v>
      </c>
    </row>
    <row r="18" spans="1:27" ht="13.5">
      <c r="A18" s="25" t="s">
        <v>45</v>
      </c>
      <c r="B18" s="24"/>
      <c r="C18" s="6">
        <v>31250857</v>
      </c>
      <c r="D18" s="6">
        <v>0</v>
      </c>
      <c r="E18" s="7">
        <v>44475992</v>
      </c>
      <c r="F18" s="8">
        <v>35325634</v>
      </c>
      <c r="G18" s="8">
        <v>3093571</v>
      </c>
      <c r="H18" s="8">
        <v>1994663</v>
      </c>
      <c r="I18" s="8">
        <v>-779142</v>
      </c>
      <c r="J18" s="8">
        <v>4309092</v>
      </c>
      <c r="K18" s="8">
        <v>7879995</v>
      </c>
      <c r="L18" s="8">
        <v>-543148</v>
      </c>
      <c r="M18" s="8">
        <v>-185558</v>
      </c>
      <c r="N18" s="8">
        <v>7151289</v>
      </c>
      <c r="O18" s="8">
        <v>1187594</v>
      </c>
      <c r="P18" s="8">
        <v>-103921</v>
      </c>
      <c r="Q18" s="8">
        <v>3688268</v>
      </c>
      <c r="R18" s="8">
        <v>4771941</v>
      </c>
      <c r="S18" s="8">
        <v>-4474003</v>
      </c>
      <c r="T18" s="8">
        <v>2807705</v>
      </c>
      <c r="U18" s="8">
        <v>10476331</v>
      </c>
      <c r="V18" s="8">
        <v>8810033</v>
      </c>
      <c r="W18" s="8">
        <v>25042355</v>
      </c>
      <c r="X18" s="8">
        <v>44475994</v>
      </c>
      <c r="Y18" s="8">
        <v>-19433639</v>
      </c>
      <c r="Z18" s="2">
        <v>-43.69</v>
      </c>
      <c r="AA18" s="6">
        <v>35325634</v>
      </c>
    </row>
    <row r="19" spans="1:27" ht="13.5">
      <c r="A19" s="23" t="s">
        <v>46</v>
      </c>
      <c r="B19" s="29"/>
      <c r="C19" s="6">
        <v>3153127627</v>
      </c>
      <c r="D19" s="6">
        <v>0</v>
      </c>
      <c r="E19" s="7">
        <v>4012623885</v>
      </c>
      <c r="F19" s="8">
        <v>4072304574</v>
      </c>
      <c r="G19" s="8">
        <v>1183709862</v>
      </c>
      <c r="H19" s="8">
        <v>313936685</v>
      </c>
      <c r="I19" s="8">
        <v>4972104</v>
      </c>
      <c r="J19" s="8">
        <v>1502618651</v>
      </c>
      <c r="K19" s="8">
        <v>170476306</v>
      </c>
      <c r="L19" s="8">
        <v>620419753</v>
      </c>
      <c r="M19" s="8">
        <v>454536696</v>
      </c>
      <c r="N19" s="8">
        <v>1245432755</v>
      </c>
      <c r="O19" s="8">
        <v>169497651</v>
      </c>
      <c r="P19" s="8">
        <v>53819965</v>
      </c>
      <c r="Q19" s="8">
        <v>667585899</v>
      </c>
      <c r="R19" s="8">
        <v>890903515</v>
      </c>
      <c r="S19" s="8">
        <v>103573622</v>
      </c>
      <c r="T19" s="8">
        <v>201537867</v>
      </c>
      <c r="U19" s="8">
        <v>176959665</v>
      </c>
      <c r="V19" s="8">
        <v>482071154</v>
      </c>
      <c r="W19" s="8">
        <v>4121026075</v>
      </c>
      <c r="X19" s="8">
        <v>4016454389</v>
      </c>
      <c r="Y19" s="8">
        <v>104571686</v>
      </c>
      <c r="Z19" s="2">
        <v>2.6</v>
      </c>
      <c r="AA19" s="6">
        <v>4072304574</v>
      </c>
    </row>
    <row r="20" spans="1:27" ht="13.5">
      <c r="A20" s="23" t="s">
        <v>47</v>
      </c>
      <c r="B20" s="29"/>
      <c r="C20" s="6">
        <v>277804775</v>
      </c>
      <c r="D20" s="6">
        <v>0</v>
      </c>
      <c r="E20" s="7">
        <v>315962830</v>
      </c>
      <c r="F20" s="26">
        <v>425367489</v>
      </c>
      <c r="G20" s="26">
        <v>17052985</v>
      </c>
      <c r="H20" s="26">
        <v>32742503</v>
      </c>
      <c r="I20" s="26">
        <v>15547978</v>
      </c>
      <c r="J20" s="26">
        <v>65343466</v>
      </c>
      <c r="K20" s="26">
        <v>14889658</v>
      </c>
      <c r="L20" s="26">
        <v>18561912</v>
      </c>
      <c r="M20" s="26">
        <v>14970634</v>
      </c>
      <c r="N20" s="26">
        <v>48422204</v>
      </c>
      <c r="O20" s="26">
        <v>20469964</v>
      </c>
      <c r="P20" s="26">
        <v>28888210</v>
      </c>
      <c r="Q20" s="26">
        <v>17353375</v>
      </c>
      <c r="R20" s="26">
        <v>66711549</v>
      </c>
      <c r="S20" s="26">
        <v>34038874</v>
      </c>
      <c r="T20" s="26">
        <v>20262601</v>
      </c>
      <c r="U20" s="26">
        <v>30031607</v>
      </c>
      <c r="V20" s="26">
        <v>84333082</v>
      </c>
      <c r="W20" s="26">
        <v>264810301</v>
      </c>
      <c r="X20" s="26">
        <v>385820370</v>
      </c>
      <c r="Y20" s="26">
        <v>-121010069</v>
      </c>
      <c r="Z20" s="27">
        <v>-31.36</v>
      </c>
      <c r="AA20" s="28">
        <v>425367489</v>
      </c>
    </row>
    <row r="21" spans="1:27" ht="13.5">
      <c r="A21" s="23" t="s">
        <v>48</v>
      </c>
      <c r="B21" s="29"/>
      <c r="C21" s="6">
        <v>16980935</v>
      </c>
      <c r="D21" s="6">
        <v>0</v>
      </c>
      <c r="E21" s="7">
        <v>42796115</v>
      </c>
      <c r="F21" s="8">
        <v>47562115</v>
      </c>
      <c r="G21" s="8">
        <v>35524</v>
      </c>
      <c r="H21" s="8">
        <v>158931</v>
      </c>
      <c r="I21" s="30">
        <v>50300</v>
      </c>
      <c r="J21" s="8">
        <v>244755</v>
      </c>
      <c r="K21" s="8">
        <v>91300</v>
      </c>
      <c r="L21" s="8">
        <v>40300</v>
      </c>
      <c r="M21" s="8">
        <v>61800</v>
      </c>
      <c r="N21" s="8">
        <v>193400</v>
      </c>
      <c r="O21" s="8">
        <v>131800</v>
      </c>
      <c r="P21" s="30">
        <v>18300</v>
      </c>
      <c r="Q21" s="8">
        <v>4029547</v>
      </c>
      <c r="R21" s="8">
        <v>4179647</v>
      </c>
      <c r="S21" s="8">
        <v>43160</v>
      </c>
      <c r="T21" s="8">
        <v>-18419</v>
      </c>
      <c r="U21" s="8">
        <v>1141410</v>
      </c>
      <c r="V21" s="8">
        <v>1166151</v>
      </c>
      <c r="W21" s="30">
        <v>5783953</v>
      </c>
      <c r="X21" s="8">
        <v>43136111</v>
      </c>
      <c r="Y21" s="8">
        <v>-37352158</v>
      </c>
      <c r="Z21" s="2">
        <v>-86.59</v>
      </c>
      <c r="AA21" s="6">
        <v>47562115</v>
      </c>
    </row>
    <row r="22" spans="1:27" ht="24.75" customHeight="1">
      <c r="A22" s="31" t="s">
        <v>49</v>
      </c>
      <c r="B22" s="32"/>
      <c r="C22" s="33">
        <f aca="true" t="shared" si="0" ref="C22:Y22">SUM(C5:C21)</f>
        <v>9279863011</v>
      </c>
      <c r="D22" s="33">
        <f>SUM(D5:D21)</f>
        <v>0</v>
      </c>
      <c r="E22" s="34">
        <f t="shared" si="0"/>
        <v>12932285722</v>
      </c>
      <c r="F22" s="35">
        <f t="shared" si="0"/>
        <v>13127297080</v>
      </c>
      <c r="G22" s="35">
        <f t="shared" si="0"/>
        <v>1870719757</v>
      </c>
      <c r="H22" s="35">
        <f t="shared" si="0"/>
        <v>1052822488</v>
      </c>
      <c r="I22" s="35">
        <f t="shared" si="0"/>
        <v>596959170</v>
      </c>
      <c r="J22" s="35">
        <f t="shared" si="0"/>
        <v>3520501415</v>
      </c>
      <c r="K22" s="35">
        <f t="shared" si="0"/>
        <v>827963008</v>
      </c>
      <c r="L22" s="35">
        <f t="shared" si="0"/>
        <v>1291289974</v>
      </c>
      <c r="M22" s="35">
        <f t="shared" si="0"/>
        <v>1056403063</v>
      </c>
      <c r="N22" s="35">
        <f t="shared" si="0"/>
        <v>3175656045</v>
      </c>
      <c r="O22" s="35">
        <f t="shared" si="0"/>
        <v>807081836</v>
      </c>
      <c r="P22" s="35">
        <f t="shared" si="0"/>
        <v>701305596</v>
      </c>
      <c r="Q22" s="35">
        <f t="shared" si="0"/>
        <v>1300197731</v>
      </c>
      <c r="R22" s="35">
        <f t="shared" si="0"/>
        <v>2808585163</v>
      </c>
      <c r="S22" s="35">
        <f t="shared" si="0"/>
        <v>754497602</v>
      </c>
      <c r="T22" s="35">
        <f t="shared" si="0"/>
        <v>910742164</v>
      </c>
      <c r="U22" s="35">
        <f t="shared" si="0"/>
        <v>982452014</v>
      </c>
      <c r="V22" s="35">
        <f t="shared" si="0"/>
        <v>2647691780</v>
      </c>
      <c r="W22" s="35">
        <f t="shared" si="0"/>
        <v>12152434403</v>
      </c>
      <c r="X22" s="35">
        <f t="shared" si="0"/>
        <v>12931721765</v>
      </c>
      <c r="Y22" s="35">
        <f t="shared" si="0"/>
        <v>-779287362</v>
      </c>
      <c r="Z22" s="36">
        <f>+IF(X22&lt;&gt;0,+(Y22/X22)*100,0)</f>
        <v>-6.026168642981161</v>
      </c>
      <c r="AA22" s="33">
        <f>SUM(AA5:AA21)</f>
        <v>13127297080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2644503139</v>
      </c>
      <c r="D25" s="6">
        <v>0</v>
      </c>
      <c r="E25" s="7">
        <v>3046327117</v>
      </c>
      <c r="F25" s="8">
        <v>3336702866</v>
      </c>
      <c r="G25" s="8">
        <v>268965479</v>
      </c>
      <c r="H25" s="8">
        <v>277788831</v>
      </c>
      <c r="I25" s="8">
        <v>260671053</v>
      </c>
      <c r="J25" s="8">
        <v>807425363</v>
      </c>
      <c r="K25" s="8">
        <v>244574738</v>
      </c>
      <c r="L25" s="8">
        <v>321968233</v>
      </c>
      <c r="M25" s="8">
        <v>283727015</v>
      </c>
      <c r="N25" s="8">
        <v>850269986</v>
      </c>
      <c r="O25" s="8">
        <v>322630225</v>
      </c>
      <c r="P25" s="8">
        <v>269580962</v>
      </c>
      <c r="Q25" s="8">
        <v>270308752</v>
      </c>
      <c r="R25" s="8">
        <v>862519939</v>
      </c>
      <c r="S25" s="8">
        <v>273607200</v>
      </c>
      <c r="T25" s="8">
        <v>270632460</v>
      </c>
      <c r="U25" s="8">
        <v>265291942</v>
      </c>
      <c r="V25" s="8">
        <v>809531602</v>
      </c>
      <c r="W25" s="8">
        <v>3329746890</v>
      </c>
      <c r="X25" s="8">
        <v>3362037939</v>
      </c>
      <c r="Y25" s="8">
        <v>-32291049</v>
      </c>
      <c r="Z25" s="2">
        <v>-0.96</v>
      </c>
      <c r="AA25" s="6">
        <v>3336702866</v>
      </c>
    </row>
    <row r="26" spans="1:27" ht="13.5">
      <c r="A26" s="25" t="s">
        <v>52</v>
      </c>
      <c r="B26" s="24"/>
      <c r="C26" s="6">
        <v>204462847</v>
      </c>
      <c r="D26" s="6">
        <v>0</v>
      </c>
      <c r="E26" s="7">
        <v>291771010</v>
      </c>
      <c r="F26" s="8">
        <v>261675614</v>
      </c>
      <c r="G26" s="8">
        <v>21400518</v>
      </c>
      <c r="H26" s="8">
        <v>20643447</v>
      </c>
      <c r="I26" s="8">
        <v>21308218</v>
      </c>
      <c r="J26" s="8">
        <v>63352183</v>
      </c>
      <c r="K26" s="8">
        <v>18682279</v>
      </c>
      <c r="L26" s="8">
        <v>21389368</v>
      </c>
      <c r="M26" s="8">
        <v>25811006</v>
      </c>
      <c r="N26" s="8">
        <v>65882653</v>
      </c>
      <c r="O26" s="8">
        <v>23127766</v>
      </c>
      <c r="P26" s="8">
        <v>20609169</v>
      </c>
      <c r="Q26" s="8">
        <v>21622386</v>
      </c>
      <c r="R26" s="8">
        <v>65359321</v>
      </c>
      <c r="S26" s="8">
        <v>27959327</v>
      </c>
      <c r="T26" s="8">
        <v>28032607</v>
      </c>
      <c r="U26" s="8">
        <v>21772276</v>
      </c>
      <c r="V26" s="8">
        <v>77764210</v>
      </c>
      <c r="W26" s="8">
        <v>272358367</v>
      </c>
      <c r="X26" s="8">
        <v>291770803</v>
      </c>
      <c r="Y26" s="8">
        <v>-19412436</v>
      </c>
      <c r="Z26" s="2">
        <v>-6.65</v>
      </c>
      <c r="AA26" s="6">
        <v>261675614</v>
      </c>
    </row>
    <row r="27" spans="1:27" ht="13.5">
      <c r="A27" s="25" t="s">
        <v>53</v>
      </c>
      <c r="B27" s="24"/>
      <c r="C27" s="6">
        <v>1130539769</v>
      </c>
      <c r="D27" s="6">
        <v>0</v>
      </c>
      <c r="E27" s="7">
        <v>1018116094</v>
      </c>
      <c r="F27" s="8">
        <v>1136389596</v>
      </c>
      <c r="G27" s="8">
        <v>10647764</v>
      </c>
      <c r="H27" s="8">
        <v>33989823</v>
      </c>
      <c r="I27" s="8">
        <v>31785887</v>
      </c>
      <c r="J27" s="8">
        <v>76423474</v>
      </c>
      <c r="K27" s="8">
        <v>2964191</v>
      </c>
      <c r="L27" s="8">
        <v>126573733</v>
      </c>
      <c r="M27" s="8">
        <v>85361474</v>
      </c>
      <c r="N27" s="8">
        <v>214899398</v>
      </c>
      <c r="O27" s="8">
        <v>117348913</v>
      </c>
      <c r="P27" s="8">
        <v>87940307</v>
      </c>
      <c r="Q27" s="8">
        <v>87916732</v>
      </c>
      <c r="R27" s="8">
        <v>293205952</v>
      </c>
      <c r="S27" s="8">
        <v>83594147</v>
      </c>
      <c r="T27" s="8">
        <v>87885595</v>
      </c>
      <c r="U27" s="8">
        <v>-286101119</v>
      </c>
      <c r="V27" s="8">
        <v>-114621377</v>
      </c>
      <c r="W27" s="8">
        <v>469907447</v>
      </c>
      <c r="X27" s="8">
        <v>1018115413</v>
      </c>
      <c r="Y27" s="8">
        <v>-548207966</v>
      </c>
      <c r="Z27" s="2">
        <v>-53.85</v>
      </c>
      <c r="AA27" s="6">
        <v>1136389596</v>
      </c>
    </row>
    <row r="28" spans="1:27" ht="13.5">
      <c r="A28" s="25" t="s">
        <v>54</v>
      </c>
      <c r="B28" s="24"/>
      <c r="C28" s="6">
        <v>1733242579</v>
      </c>
      <c r="D28" s="6">
        <v>0</v>
      </c>
      <c r="E28" s="7">
        <v>1456611170</v>
      </c>
      <c r="F28" s="8">
        <v>1566166158</v>
      </c>
      <c r="G28" s="8">
        <v>35176673</v>
      </c>
      <c r="H28" s="8">
        <v>35176671</v>
      </c>
      <c r="I28" s="8">
        <v>34794043</v>
      </c>
      <c r="J28" s="8">
        <v>105147387</v>
      </c>
      <c r="K28" s="8">
        <v>107588482</v>
      </c>
      <c r="L28" s="8">
        <v>33869895</v>
      </c>
      <c r="M28" s="8">
        <v>278053468</v>
      </c>
      <c r="N28" s="8">
        <v>419511845</v>
      </c>
      <c r="O28" s="8">
        <v>71923219</v>
      </c>
      <c r="P28" s="8">
        <v>57237712</v>
      </c>
      <c r="Q28" s="8">
        <v>45671204</v>
      </c>
      <c r="R28" s="8">
        <v>174832135</v>
      </c>
      <c r="S28" s="8">
        <v>158800814</v>
      </c>
      <c r="T28" s="8">
        <v>44039452</v>
      </c>
      <c r="U28" s="8">
        <v>27434332</v>
      </c>
      <c r="V28" s="8">
        <v>230274598</v>
      </c>
      <c r="W28" s="8">
        <v>929765965</v>
      </c>
      <c r="X28" s="8">
        <v>1456610974</v>
      </c>
      <c r="Y28" s="8">
        <v>-526845009</v>
      </c>
      <c r="Z28" s="2">
        <v>-36.17</v>
      </c>
      <c r="AA28" s="6">
        <v>1566166158</v>
      </c>
    </row>
    <row r="29" spans="1:27" ht="13.5">
      <c r="A29" s="25" t="s">
        <v>55</v>
      </c>
      <c r="B29" s="24"/>
      <c r="C29" s="6">
        <v>213598651</v>
      </c>
      <c r="D29" s="6">
        <v>0</v>
      </c>
      <c r="E29" s="7">
        <v>147148530</v>
      </c>
      <c r="F29" s="8">
        <v>143224841</v>
      </c>
      <c r="G29" s="8">
        <v>3719583</v>
      </c>
      <c r="H29" s="8">
        <v>2180531</v>
      </c>
      <c r="I29" s="8">
        <v>28365216</v>
      </c>
      <c r="J29" s="8">
        <v>34265330</v>
      </c>
      <c r="K29" s="8">
        <v>9463231</v>
      </c>
      <c r="L29" s="8">
        <v>6626499</v>
      </c>
      <c r="M29" s="8">
        <v>37312416</v>
      </c>
      <c r="N29" s="8">
        <v>53402146</v>
      </c>
      <c r="O29" s="8">
        <v>11306544</v>
      </c>
      <c r="P29" s="8">
        <v>15502161</v>
      </c>
      <c r="Q29" s="8">
        <v>11886166</v>
      </c>
      <c r="R29" s="8">
        <v>38694871</v>
      </c>
      <c r="S29" s="8">
        <v>1825739</v>
      </c>
      <c r="T29" s="8">
        <v>11373725</v>
      </c>
      <c r="U29" s="8">
        <v>36406395</v>
      </c>
      <c r="V29" s="8">
        <v>49605859</v>
      </c>
      <c r="W29" s="8">
        <v>175968206</v>
      </c>
      <c r="X29" s="8">
        <v>147254194</v>
      </c>
      <c r="Y29" s="8">
        <v>28714012</v>
      </c>
      <c r="Z29" s="2">
        <v>19.5</v>
      </c>
      <c r="AA29" s="6">
        <v>143224841</v>
      </c>
    </row>
    <row r="30" spans="1:27" ht="13.5">
      <c r="A30" s="25" t="s">
        <v>56</v>
      </c>
      <c r="B30" s="24"/>
      <c r="C30" s="6">
        <v>2968720346</v>
      </c>
      <c r="D30" s="6">
        <v>0</v>
      </c>
      <c r="E30" s="7">
        <v>3357495079</v>
      </c>
      <c r="F30" s="8">
        <v>3777483703</v>
      </c>
      <c r="G30" s="8">
        <v>376409962</v>
      </c>
      <c r="H30" s="8">
        <v>343689985</v>
      </c>
      <c r="I30" s="8">
        <v>297686585</v>
      </c>
      <c r="J30" s="8">
        <v>1017786532</v>
      </c>
      <c r="K30" s="8">
        <v>217745711</v>
      </c>
      <c r="L30" s="8">
        <v>268687645</v>
      </c>
      <c r="M30" s="8">
        <v>291395938</v>
      </c>
      <c r="N30" s="8">
        <v>777829294</v>
      </c>
      <c r="O30" s="8">
        <v>264154296</v>
      </c>
      <c r="P30" s="8">
        <v>282663107</v>
      </c>
      <c r="Q30" s="8">
        <v>304151242</v>
      </c>
      <c r="R30" s="8">
        <v>850968645</v>
      </c>
      <c r="S30" s="8">
        <v>362988021</v>
      </c>
      <c r="T30" s="8">
        <v>207801919</v>
      </c>
      <c r="U30" s="8">
        <v>364790938</v>
      </c>
      <c r="V30" s="8">
        <v>935580878</v>
      </c>
      <c r="W30" s="8">
        <v>3582165349</v>
      </c>
      <c r="X30" s="8">
        <v>3722064168</v>
      </c>
      <c r="Y30" s="8">
        <v>-139898819</v>
      </c>
      <c r="Z30" s="2">
        <v>-3.76</v>
      </c>
      <c r="AA30" s="6">
        <v>3777483703</v>
      </c>
    </row>
    <row r="31" spans="1:27" ht="13.5">
      <c r="A31" s="25" t="s">
        <v>57</v>
      </c>
      <c r="B31" s="24"/>
      <c r="C31" s="6">
        <v>352651388</v>
      </c>
      <c r="D31" s="6">
        <v>0</v>
      </c>
      <c r="E31" s="7">
        <v>434019855</v>
      </c>
      <c r="F31" s="8">
        <v>476394803</v>
      </c>
      <c r="G31" s="8">
        <v>17004151</v>
      </c>
      <c r="H31" s="8">
        <v>27921587</v>
      </c>
      <c r="I31" s="8">
        <v>40609926</v>
      </c>
      <c r="J31" s="8">
        <v>85535664</v>
      </c>
      <c r="K31" s="8">
        <v>39445377</v>
      </c>
      <c r="L31" s="8">
        <v>35080529</v>
      </c>
      <c r="M31" s="8">
        <v>40581129</v>
      </c>
      <c r="N31" s="8">
        <v>115107035</v>
      </c>
      <c r="O31" s="8">
        <v>24063798</v>
      </c>
      <c r="P31" s="8">
        <v>31255514</v>
      </c>
      <c r="Q31" s="8">
        <v>38276390</v>
      </c>
      <c r="R31" s="8">
        <v>93595702</v>
      </c>
      <c r="S31" s="8">
        <v>24991819</v>
      </c>
      <c r="T31" s="8">
        <v>24381798</v>
      </c>
      <c r="U31" s="8">
        <v>70425940</v>
      </c>
      <c r="V31" s="8">
        <v>119799557</v>
      </c>
      <c r="W31" s="8">
        <v>414037958</v>
      </c>
      <c r="X31" s="8">
        <v>442371368</v>
      </c>
      <c r="Y31" s="8">
        <v>-28333410</v>
      </c>
      <c r="Z31" s="2">
        <v>-6.4</v>
      </c>
      <c r="AA31" s="6">
        <v>476394803</v>
      </c>
    </row>
    <row r="32" spans="1:27" ht="13.5">
      <c r="A32" s="25" t="s">
        <v>58</v>
      </c>
      <c r="B32" s="24"/>
      <c r="C32" s="6">
        <v>647590245</v>
      </c>
      <c r="D32" s="6">
        <v>0</v>
      </c>
      <c r="E32" s="7">
        <v>688224310</v>
      </c>
      <c r="F32" s="8">
        <v>718988970</v>
      </c>
      <c r="G32" s="8">
        <v>35616093</v>
      </c>
      <c r="H32" s="8">
        <v>76504989</v>
      </c>
      <c r="I32" s="8">
        <v>55382643</v>
      </c>
      <c r="J32" s="8">
        <v>167503725</v>
      </c>
      <c r="K32" s="8">
        <v>58847866</v>
      </c>
      <c r="L32" s="8">
        <v>75972352</v>
      </c>
      <c r="M32" s="8">
        <v>75483784</v>
      </c>
      <c r="N32" s="8">
        <v>210304002</v>
      </c>
      <c r="O32" s="8">
        <v>55480829</v>
      </c>
      <c r="P32" s="8">
        <v>47174477</v>
      </c>
      <c r="Q32" s="8">
        <v>56228805</v>
      </c>
      <c r="R32" s="8">
        <v>158884111</v>
      </c>
      <c r="S32" s="8">
        <v>54336834</v>
      </c>
      <c r="T32" s="8">
        <v>58931308</v>
      </c>
      <c r="U32" s="8">
        <v>158679107</v>
      </c>
      <c r="V32" s="8">
        <v>271947249</v>
      </c>
      <c r="W32" s="8">
        <v>808639087</v>
      </c>
      <c r="X32" s="8">
        <v>748925038</v>
      </c>
      <c r="Y32" s="8">
        <v>59714049</v>
      </c>
      <c r="Z32" s="2">
        <v>7.97</v>
      </c>
      <c r="AA32" s="6">
        <v>718988970</v>
      </c>
    </row>
    <row r="33" spans="1:27" ht="13.5">
      <c r="A33" s="25" t="s">
        <v>59</v>
      </c>
      <c r="B33" s="24"/>
      <c r="C33" s="6">
        <v>296127807</v>
      </c>
      <c r="D33" s="6">
        <v>0</v>
      </c>
      <c r="E33" s="7">
        <v>418307686</v>
      </c>
      <c r="F33" s="8">
        <v>445047235</v>
      </c>
      <c r="G33" s="8">
        <v>13325717</v>
      </c>
      <c r="H33" s="8">
        <v>39183121</v>
      </c>
      <c r="I33" s="8">
        <v>10042544</v>
      </c>
      <c r="J33" s="8">
        <v>62551382</v>
      </c>
      <c r="K33" s="8">
        <v>8319759</v>
      </c>
      <c r="L33" s="8">
        <v>37304407</v>
      </c>
      <c r="M33" s="8">
        <v>37488126</v>
      </c>
      <c r="N33" s="8">
        <v>83112292</v>
      </c>
      <c r="O33" s="8">
        <v>34903163</v>
      </c>
      <c r="P33" s="8">
        <v>21831209</v>
      </c>
      <c r="Q33" s="8">
        <v>33285447</v>
      </c>
      <c r="R33" s="8">
        <v>90019819</v>
      </c>
      <c r="S33" s="8">
        <v>46756349</v>
      </c>
      <c r="T33" s="8">
        <v>23992213</v>
      </c>
      <c r="U33" s="8">
        <v>30125611</v>
      </c>
      <c r="V33" s="8">
        <v>100874173</v>
      </c>
      <c r="W33" s="8">
        <v>336557666</v>
      </c>
      <c r="X33" s="8">
        <v>425340886</v>
      </c>
      <c r="Y33" s="8">
        <v>-88783220</v>
      </c>
      <c r="Z33" s="2">
        <v>-20.87</v>
      </c>
      <c r="AA33" s="6">
        <v>445047235</v>
      </c>
    </row>
    <row r="34" spans="1:27" ht="13.5">
      <c r="A34" s="25" t="s">
        <v>60</v>
      </c>
      <c r="B34" s="24"/>
      <c r="C34" s="6">
        <v>1570107253</v>
      </c>
      <c r="D34" s="6">
        <v>0</v>
      </c>
      <c r="E34" s="7">
        <v>2624445669</v>
      </c>
      <c r="F34" s="8">
        <v>2149003386</v>
      </c>
      <c r="G34" s="8">
        <v>111797950</v>
      </c>
      <c r="H34" s="8">
        <v>135165432</v>
      </c>
      <c r="I34" s="8">
        <v>134707666</v>
      </c>
      <c r="J34" s="8">
        <v>381671048</v>
      </c>
      <c r="K34" s="8">
        <v>143577276</v>
      </c>
      <c r="L34" s="8">
        <v>149003480</v>
      </c>
      <c r="M34" s="8">
        <v>207588131</v>
      </c>
      <c r="N34" s="8">
        <v>500168887</v>
      </c>
      <c r="O34" s="8">
        <v>156668604</v>
      </c>
      <c r="P34" s="8">
        <v>103366082</v>
      </c>
      <c r="Q34" s="8">
        <v>155464679</v>
      </c>
      <c r="R34" s="8">
        <v>415499365</v>
      </c>
      <c r="S34" s="8">
        <v>121874870</v>
      </c>
      <c r="T34" s="8">
        <v>221035645</v>
      </c>
      <c r="U34" s="8">
        <v>227427017</v>
      </c>
      <c r="V34" s="8">
        <v>570337532</v>
      </c>
      <c r="W34" s="8">
        <v>1867676832</v>
      </c>
      <c r="X34" s="8">
        <v>1745922477</v>
      </c>
      <c r="Y34" s="8">
        <v>121754355</v>
      </c>
      <c r="Z34" s="2">
        <v>6.97</v>
      </c>
      <c r="AA34" s="6">
        <v>2149003386</v>
      </c>
    </row>
    <row r="35" spans="1:27" ht="13.5">
      <c r="A35" s="23" t="s">
        <v>61</v>
      </c>
      <c r="B35" s="29"/>
      <c r="C35" s="6">
        <v>10930792</v>
      </c>
      <c r="D35" s="6">
        <v>0</v>
      </c>
      <c r="E35" s="7">
        <v>120000</v>
      </c>
      <c r="F35" s="8">
        <v>120000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-5000</v>
      </c>
      <c r="N35" s="8">
        <v>-5000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75772</v>
      </c>
      <c r="U35" s="8">
        <v>0</v>
      </c>
      <c r="V35" s="8">
        <v>75772</v>
      </c>
      <c r="W35" s="8">
        <v>70772</v>
      </c>
      <c r="X35" s="8">
        <v>120000</v>
      </c>
      <c r="Y35" s="8">
        <v>-49228</v>
      </c>
      <c r="Z35" s="2">
        <v>-41.02</v>
      </c>
      <c r="AA35" s="6">
        <v>120000</v>
      </c>
    </row>
    <row r="36" spans="1:27" ht="12.75">
      <c r="A36" s="40" t="s">
        <v>62</v>
      </c>
      <c r="B36" s="32"/>
      <c r="C36" s="33">
        <f aca="true" t="shared" si="1" ref="C36:Y36">SUM(C25:C35)</f>
        <v>11772474816</v>
      </c>
      <c r="D36" s="33">
        <f>SUM(D25:D35)</f>
        <v>0</v>
      </c>
      <c r="E36" s="34">
        <f t="shared" si="1"/>
        <v>13482586520</v>
      </c>
      <c r="F36" s="35">
        <f t="shared" si="1"/>
        <v>14011197172</v>
      </c>
      <c r="G36" s="35">
        <f t="shared" si="1"/>
        <v>894063890</v>
      </c>
      <c r="H36" s="35">
        <f t="shared" si="1"/>
        <v>992244417</v>
      </c>
      <c r="I36" s="35">
        <f t="shared" si="1"/>
        <v>915353781</v>
      </c>
      <c r="J36" s="35">
        <f t="shared" si="1"/>
        <v>2801662088</v>
      </c>
      <c r="K36" s="35">
        <f t="shared" si="1"/>
        <v>851208910</v>
      </c>
      <c r="L36" s="35">
        <f t="shared" si="1"/>
        <v>1076476141</v>
      </c>
      <c r="M36" s="35">
        <f t="shared" si="1"/>
        <v>1362797487</v>
      </c>
      <c r="N36" s="35">
        <f t="shared" si="1"/>
        <v>3290482538</v>
      </c>
      <c r="O36" s="35">
        <f t="shared" si="1"/>
        <v>1081607357</v>
      </c>
      <c r="P36" s="35">
        <f t="shared" si="1"/>
        <v>937160700</v>
      </c>
      <c r="Q36" s="35">
        <f t="shared" si="1"/>
        <v>1024811803</v>
      </c>
      <c r="R36" s="35">
        <f t="shared" si="1"/>
        <v>3043579860</v>
      </c>
      <c r="S36" s="35">
        <f t="shared" si="1"/>
        <v>1156735120</v>
      </c>
      <c r="T36" s="35">
        <f t="shared" si="1"/>
        <v>978182494</v>
      </c>
      <c r="U36" s="35">
        <f t="shared" si="1"/>
        <v>916252439</v>
      </c>
      <c r="V36" s="35">
        <f t="shared" si="1"/>
        <v>3051170053</v>
      </c>
      <c r="W36" s="35">
        <f t="shared" si="1"/>
        <v>12186894539</v>
      </c>
      <c r="X36" s="35">
        <f t="shared" si="1"/>
        <v>13360533260</v>
      </c>
      <c r="Y36" s="35">
        <f t="shared" si="1"/>
        <v>-1173638721</v>
      </c>
      <c r="Z36" s="36">
        <f>+IF(X36&lt;&gt;0,+(Y36/X36)*100,0)</f>
        <v>-8.784370340319784</v>
      </c>
      <c r="AA36" s="33">
        <f>SUM(AA25:AA35)</f>
        <v>14011197172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-2492611805</v>
      </c>
      <c r="D38" s="46">
        <f>+D22-D36</f>
        <v>0</v>
      </c>
      <c r="E38" s="47">
        <f t="shared" si="2"/>
        <v>-550300798</v>
      </c>
      <c r="F38" s="48">
        <f t="shared" si="2"/>
        <v>-883900092</v>
      </c>
      <c r="G38" s="48">
        <f t="shared" si="2"/>
        <v>976655867</v>
      </c>
      <c r="H38" s="48">
        <f t="shared" si="2"/>
        <v>60578071</v>
      </c>
      <c r="I38" s="48">
        <f t="shared" si="2"/>
        <v>-318394611</v>
      </c>
      <c r="J38" s="48">
        <f t="shared" si="2"/>
        <v>718839327</v>
      </c>
      <c r="K38" s="48">
        <f t="shared" si="2"/>
        <v>-23245902</v>
      </c>
      <c r="L38" s="48">
        <f t="shared" si="2"/>
        <v>214813833</v>
      </c>
      <c r="M38" s="48">
        <f t="shared" si="2"/>
        <v>-306394424</v>
      </c>
      <c r="N38" s="48">
        <f t="shared" si="2"/>
        <v>-114826493</v>
      </c>
      <c r="O38" s="48">
        <f t="shared" si="2"/>
        <v>-274525521</v>
      </c>
      <c r="P38" s="48">
        <f t="shared" si="2"/>
        <v>-235855104</v>
      </c>
      <c r="Q38" s="48">
        <f t="shared" si="2"/>
        <v>275385928</v>
      </c>
      <c r="R38" s="48">
        <f t="shared" si="2"/>
        <v>-234994697</v>
      </c>
      <c r="S38" s="48">
        <f t="shared" si="2"/>
        <v>-402237518</v>
      </c>
      <c r="T38" s="48">
        <f t="shared" si="2"/>
        <v>-67440330</v>
      </c>
      <c r="U38" s="48">
        <f t="shared" si="2"/>
        <v>66199575</v>
      </c>
      <c r="V38" s="48">
        <f t="shared" si="2"/>
        <v>-403478273</v>
      </c>
      <c r="W38" s="48">
        <f t="shared" si="2"/>
        <v>-34460136</v>
      </c>
      <c r="X38" s="48">
        <f>IF(F22=F36,0,X22-X36)</f>
        <v>-428811495</v>
      </c>
      <c r="Y38" s="48">
        <f t="shared" si="2"/>
        <v>394351359</v>
      </c>
      <c r="Z38" s="49">
        <f>+IF(X38&lt;&gt;0,+(Y38/X38)*100,0)</f>
        <v>-91.96380311586563</v>
      </c>
      <c r="AA38" s="46">
        <f>+AA22-AA36</f>
        <v>-883900092</v>
      </c>
    </row>
    <row r="39" spans="1:27" ht="13.5">
      <c r="A39" s="23" t="s">
        <v>64</v>
      </c>
      <c r="B39" s="29"/>
      <c r="C39" s="6">
        <v>1879635291</v>
      </c>
      <c r="D39" s="6">
        <v>0</v>
      </c>
      <c r="E39" s="7">
        <v>1874955906</v>
      </c>
      <c r="F39" s="8">
        <v>1771445504</v>
      </c>
      <c r="G39" s="8">
        <v>94785620</v>
      </c>
      <c r="H39" s="8">
        <v>70475576</v>
      </c>
      <c r="I39" s="8">
        <v>22308948</v>
      </c>
      <c r="J39" s="8">
        <v>187570144</v>
      </c>
      <c r="K39" s="8">
        <v>28684527</v>
      </c>
      <c r="L39" s="8">
        <v>158831995</v>
      </c>
      <c r="M39" s="8">
        <v>42251069</v>
      </c>
      <c r="N39" s="8">
        <v>229767591</v>
      </c>
      <c r="O39" s="8">
        <v>109779470</v>
      </c>
      <c r="P39" s="8">
        <v>26740176</v>
      </c>
      <c r="Q39" s="8">
        <v>158953304</v>
      </c>
      <c r="R39" s="8">
        <v>295472950</v>
      </c>
      <c r="S39" s="8">
        <v>89792486</v>
      </c>
      <c r="T39" s="8">
        <v>13267907</v>
      </c>
      <c r="U39" s="8">
        <v>130508771</v>
      </c>
      <c r="V39" s="8">
        <v>233569164</v>
      </c>
      <c r="W39" s="8">
        <v>946379849</v>
      </c>
      <c r="X39" s="8">
        <v>1869862012</v>
      </c>
      <c r="Y39" s="8">
        <v>-923482163</v>
      </c>
      <c r="Z39" s="2">
        <v>-49.39</v>
      </c>
      <c r="AA39" s="6">
        <v>1771445504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-204145350</v>
      </c>
      <c r="Y40" s="26">
        <v>204145350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72816187</v>
      </c>
      <c r="D41" s="50">
        <v>0</v>
      </c>
      <c r="E41" s="7">
        <v>-352865754</v>
      </c>
      <c r="F41" s="8">
        <v>0</v>
      </c>
      <c r="G41" s="51">
        <v>3968916</v>
      </c>
      <c r="H41" s="51">
        <v>3018848</v>
      </c>
      <c r="I41" s="51">
        <v>2376309</v>
      </c>
      <c r="J41" s="8">
        <v>9364073</v>
      </c>
      <c r="K41" s="51">
        <v>0</v>
      </c>
      <c r="L41" s="51">
        <v>5154883</v>
      </c>
      <c r="M41" s="8">
        <v>0</v>
      </c>
      <c r="N41" s="51">
        <v>5154883</v>
      </c>
      <c r="O41" s="51">
        <v>158413</v>
      </c>
      <c r="P41" s="51">
        <v>1674459</v>
      </c>
      <c r="Q41" s="8">
        <v>4714152</v>
      </c>
      <c r="R41" s="51">
        <v>6547024</v>
      </c>
      <c r="S41" s="51">
        <v>2241451</v>
      </c>
      <c r="T41" s="8">
        <v>216949</v>
      </c>
      <c r="U41" s="51">
        <v>0</v>
      </c>
      <c r="V41" s="51">
        <v>2458400</v>
      </c>
      <c r="W41" s="51">
        <v>23524380</v>
      </c>
      <c r="X41" s="8">
        <v>-114417457</v>
      </c>
      <c r="Y41" s="51">
        <v>137941837</v>
      </c>
      <c r="Z41" s="52">
        <v>-120.56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-540160327</v>
      </c>
      <c r="D42" s="55">
        <f>SUM(D38:D41)</f>
        <v>0</v>
      </c>
      <c r="E42" s="56">
        <f t="shared" si="3"/>
        <v>971789354</v>
      </c>
      <c r="F42" s="57">
        <f t="shared" si="3"/>
        <v>887545412</v>
      </c>
      <c r="G42" s="57">
        <f t="shared" si="3"/>
        <v>1075410403</v>
      </c>
      <c r="H42" s="57">
        <f t="shared" si="3"/>
        <v>134072495</v>
      </c>
      <c r="I42" s="57">
        <f t="shared" si="3"/>
        <v>-293709354</v>
      </c>
      <c r="J42" s="57">
        <f t="shared" si="3"/>
        <v>915773544</v>
      </c>
      <c r="K42" s="57">
        <f t="shared" si="3"/>
        <v>5438625</v>
      </c>
      <c r="L42" s="57">
        <f t="shared" si="3"/>
        <v>378800711</v>
      </c>
      <c r="M42" s="57">
        <f t="shared" si="3"/>
        <v>-264143355</v>
      </c>
      <c r="N42" s="57">
        <f t="shared" si="3"/>
        <v>120095981</v>
      </c>
      <c r="O42" s="57">
        <f t="shared" si="3"/>
        <v>-164587638</v>
      </c>
      <c r="P42" s="57">
        <f t="shared" si="3"/>
        <v>-207440469</v>
      </c>
      <c r="Q42" s="57">
        <f t="shared" si="3"/>
        <v>439053384</v>
      </c>
      <c r="R42" s="57">
        <f t="shared" si="3"/>
        <v>67025277</v>
      </c>
      <c r="S42" s="57">
        <f t="shared" si="3"/>
        <v>-310203581</v>
      </c>
      <c r="T42" s="57">
        <f t="shared" si="3"/>
        <v>-53955474</v>
      </c>
      <c r="U42" s="57">
        <f t="shared" si="3"/>
        <v>196708346</v>
      </c>
      <c r="V42" s="57">
        <f t="shared" si="3"/>
        <v>-167450709</v>
      </c>
      <c r="W42" s="57">
        <f t="shared" si="3"/>
        <v>935444093</v>
      </c>
      <c r="X42" s="57">
        <f t="shared" si="3"/>
        <v>1122487710</v>
      </c>
      <c r="Y42" s="57">
        <f t="shared" si="3"/>
        <v>-187043617</v>
      </c>
      <c r="Z42" s="58">
        <f>+IF(X42&lt;&gt;0,+(Y42/X42)*100,0)</f>
        <v>-16.663310906094463</v>
      </c>
      <c r="AA42" s="55">
        <f>SUM(AA38:AA41)</f>
        <v>887545412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-540160327</v>
      </c>
      <c r="D44" s="63">
        <f>+D42-D43</f>
        <v>0</v>
      </c>
      <c r="E44" s="64">
        <f t="shared" si="4"/>
        <v>971789354</v>
      </c>
      <c r="F44" s="65">
        <f t="shared" si="4"/>
        <v>887545412</v>
      </c>
      <c r="G44" s="65">
        <f t="shared" si="4"/>
        <v>1075410403</v>
      </c>
      <c r="H44" s="65">
        <f t="shared" si="4"/>
        <v>134072495</v>
      </c>
      <c r="I44" s="65">
        <f t="shared" si="4"/>
        <v>-293709354</v>
      </c>
      <c r="J44" s="65">
        <f t="shared" si="4"/>
        <v>915773544</v>
      </c>
      <c r="K44" s="65">
        <f t="shared" si="4"/>
        <v>5438625</v>
      </c>
      <c r="L44" s="65">
        <f t="shared" si="4"/>
        <v>378800711</v>
      </c>
      <c r="M44" s="65">
        <f t="shared" si="4"/>
        <v>-264143355</v>
      </c>
      <c r="N44" s="65">
        <f t="shared" si="4"/>
        <v>120095981</v>
      </c>
      <c r="O44" s="65">
        <f t="shared" si="4"/>
        <v>-164587638</v>
      </c>
      <c r="P44" s="65">
        <f t="shared" si="4"/>
        <v>-207440469</v>
      </c>
      <c r="Q44" s="65">
        <f t="shared" si="4"/>
        <v>439053384</v>
      </c>
      <c r="R44" s="65">
        <f t="shared" si="4"/>
        <v>67025277</v>
      </c>
      <c r="S44" s="65">
        <f t="shared" si="4"/>
        <v>-310203581</v>
      </c>
      <c r="T44" s="65">
        <f t="shared" si="4"/>
        <v>-53955474</v>
      </c>
      <c r="U44" s="65">
        <f t="shared" si="4"/>
        <v>196708346</v>
      </c>
      <c r="V44" s="65">
        <f t="shared" si="4"/>
        <v>-167450709</v>
      </c>
      <c r="W44" s="65">
        <f t="shared" si="4"/>
        <v>935444093</v>
      </c>
      <c r="X44" s="65">
        <f t="shared" si="4"/>
        <v>1122487710</v>
      </c>
      <c r="Y44" s="65">
        <f t="shared" si="4"/>
        <v>-187043617</v>
      </c>
      <c r="Z44" s="66">
        <f>+IF(X44&lt;&gt;0,+(Y44/X44)*100,0)</f>
        <v>-16.663310906094463</v>
      </c>
      <c r="AA44" s="63">
        <f>+AA42-AA43</f>
        <v>887545412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-540160327</v>
      </c>
      <c r="D46" s="55">
        <f>SUM(D44:D45)</f>
        <v>0</v>
      </c>
      <c r="E46" s="56">
        <f t="shared" si="5"/>
        <v>971789354</v>
      </c>
      <c r="F46" s="57">
        <f t="shared" si="5"/>
        <v>887545412</v>
      </c>
      <c r="G46" s="57">
        <f t="shared" si="5"/>
        <v>1075410403</v>
      </c>
      <c r="H46" s="57">
        <f t="shared" si="5"/>
        <v>134072495</v>
      </c>
      <c r="I46" s="57">
        <f t="shared" si="5"/>
        <v>-293709354</v>
      </c>
      <c r="J46" s="57">
        <f t="shared" si="5"/>
        <v>915773544</v>
      </c>
      <c r="K46" s="57">
        <f t="shared" si="5"/>
        <v>5438625</v>
      </c>
      <c r="L46" s="57">
        <f t="shared" si="5"/>
        <v>378800711</v>
      </c>
      <c r="M46" s="57">
        <f t="shared" si="5"/>
        <v>-264143355</v>
      </c>
      <c r="N46" s="57">
        <f t="shared" si="5"/>
        <v>120095981</v>
      </c>
      <c r="O46" s="57">
        <f t="shared" si="5"/>
        <v>-164587638</v>
      </c>
      <c r="P46" s="57">
        <f t="shared" si="5"/>
        <v>-207440469</v>
      </c>
      <c r="Q46" s="57">
        <f t="shared" si="5"/>
        <v>439053384</v>
      </c>
      <c r="R46" s="57">
        <f t="shared" si="5"/>
        <v>67025277</v>
      </c>
      <c r="S46" s="57">
        <f t="shared" si="5"/>
        <v>-310203581</v>
      </c>
      <c r="T46" s="57">
        <f t="shared" si="5"/>
        <v>-53955474</v>
      </c>
      <c r="U46" s="57">
        <f t="shared" si="5"/>
        <v>196708346</v>
      </c>
      <c r="V46" s="57">
        <f t="shared" si="5"/>
        <v>-167450709</v>
      </c>
      <c r="W46" s="57">
        <f t="shared" si="5"/>
        <v>935444093</v>
      </c>
      <c r="X46" s="57">
        <f t="shared" si="5"/>
        <v>1122487710</v>
      </c>
      <c r="Y46" s="57">
        <f t="shared" si="5"/>
        <v>-187043617</v>
      </c>
      <c r="Z46" s="58">
        <f>+IF(X46&lt;&gt;0,+(Y46/X46)*100,0)</f>
        <v>-16.663310906094463</v>
      </c>
      <c r="AA46" s="55">
        <f>SUM(AA44:AA45)</f>
        <v>887545412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-540160327</v>
      </c>
      <c r="D48" s="71">
        <f>SUM(D46:D47)</f>
        <v>0</v>
      </c>
      <c r="E48" s="72">
        <f t="shared" si="6"/>
        <v>971789354</v>
      </c>
      <c r="F48" s="73">
        <f t="shared" si="6"/>
        <v>887545412</v>
      </c>
      <c r="G48" s="73">
        <f t="shared" si="6"/>
        <v>1075410403</v>
      </c>
      <c r="H48" s="74">
        <f t="shared" si="6"/>
        <v>134072495</v>
      </c>
      <c r="I48" s="74">
        <f t="shared" si="6"/>
        <v>-293709354</v>
      </c>
      <c r="J48" s="74">
        <f t="shared" si="6"/>
        <v>915773544</v>
      </c>
      <c r="K48" s="74">
        <f t="shared" si="6"/>
        <v>5438625</v>
      </c>
      <c r="L48" s="74">
        <f t="shared" si="6"/>
        <v>378800711</v>
      </c>
      <c r="M48" s="73">
        <f t="shared" si="6"/>
        <v>-264143355</v>
      </c>
      <c r="N48" s="73">
        <f t="shared" si="6"/>
        <v>120095981</v>
      </c>
      <c r="O48" s="74">
        <f t="shared" si="6"/>
        <v>-164587638</v>
      </c>
      <c r="P48" s="74">
        <f t="shared" si="6"/>
        <v>-207440469</v>
      </c>
      <c r="Q48" s="74">
        <f t="shared" si="6"/>
        <v>439053384</v>
      </c>
      <c r="R48" s="74">
        <f t="shared" si="6"/>
        <v>67025277</v>
      </c>
      <c r="S48" s="74">
        <f t="shared" si="6"/>
        <v>-310203581</v>
      </c>
      <c r="T48" s="73">
        <f t="shared" si="6"/>
        <v>-53955474</v>
      </c>
      <c r="U48" s="73">
        <f t="shared" si="6"/>
        <v>196708346</v>
      </c>
      <c r="V48" s="74">
        <f t="shared" si="6"/>
        <v>-167450709</v>
      </c>
      <c r="W48" s="74">
        <f t="shared" si="6"/>
        <v>935444093</v>
      </c>
      <c r="X48" s="74">
        <f t="shared" si="6"/>
        <v>1122487710</v>
      </c>
      <c r="Y48" s="74">
        <f t="shared" si="6"/>
        <v>-187043617</v>
      </c>
      <c r="Z48" s="75">
        <f>+IF(X48&lt;&gt;0,+(Y48/X48)*100,0)</f>
        <v>-16.663310906094463</v>
      </c>
      <c r="AA48" s="76">
        <f>SUM(AA46:AA47)</f>
        <v>887545412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13151617</v>
      </c>
      <c r="D5" s="6">
        <v>0</v>
      </c>
      <c r="E5" s="7">
        <v>13261000</v>
      </c>
      <c r="F5" s="8">
        <v>14062000</v>
      </c>
      <c r="G5" s="8">
        <v>4778352</v>
      </c>
      <c r="H5" s="8">
        <v>838802</v>
      </c>
      <c r="I5" s="8">
        <v>839537</v>
      </c>
      <c r="J5" s="8">
        <v>6456691</v>
      </c>
      <c r="K5" s="8">
        <v>823440</v>
      </c>
      <c r="L5" s="8">
        <v>855558</v>
      </c>
      <c r="M5" s="8">
        <v>840091</v>
      </c>
      <c r="N5" s="8">
        <v>2519089</v>
      </c>
      <c r="O5" s="8">
        <v>838248</v>
      </c>
      <c r="P5" s="8">
        <v>836540</v>
      </c>
      <c r="Q5" s="8">
        <v>840397</v>
      </c>
      <c r="R5" s="8">
        <v>2515185</v>
      </c>
      <c r="S5" s="8">
        <v>850506</v>
      </c>
      <c r="T5" s="8">
        <v>-624658</v>
      </c>
      <c r="U5" s="8">
        <v>821515</v>
      </c>
      <c r="V5" s="8">
        <v>1047363</v>
      </c>
      <c r="W5" s="8">
        <v>12538328</v>
      </c>
      <c r="X5" s="8">
        <v>13261029</v>
      </c>
      <c r="Y5" s="8">
        <v>-722701</v>
      </c>
      <c r="Z5" s="2">
        <v>-5.45</v>
      </c>
      <c r="AA5" s="6">
        <v>14062000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49470243</v>
      </c>
      <c r="D7" s="6">
        <v>0</v>
      </c>
      <c r="E7" s="7">
        <v>48448000</v>
      </c>
      <c r="F7" s="8">
        <v>50061248</v>
      </c>
      <c r="G7" s="8">
        <v>3952449</v>
      </c>
      <c r="H7" s="8">
        <v>3189543</v>
      </c>
      <c r="I7" s="8">
        <v>4346371</v>
      </c>
      <c r="J7" s="8">
        <v>11488363</v>
      </c>
      <c r="K7" s="8">
        <v>4175459</v>
      </c>
      <c r="L7" s="8">
        <v>5051406</v>
      </c>
      <c r="M7" s="8">
        <v>4032223</v>
      </c>
      <c r="N7" s="8">
        <v>13259088</v>
      </c>
      <c r="O7" s="8">
        <v>5970228</v>
      </c>
      <c r="P7" s="8">
        <v>3663849</v>
      </c>
      <c r="Q7" s="8">
        <v>3622106</v>
      </c>
      <c r="R7" s="8">
        <v>13256183</v>
      </c>
      <c r="S7" s="8">
        <v>6214023</v>
      </c>
      <c r="T7" s="8">
        <v>2013051</v>
      </c>
      <c r="U7" s="8">
        <v>3712708</v>
      </c>
      <c r="V7" s="8">
        <v>11939782</v>
      </c>
      <c r="W7" s="8">
        <v>49943416</v>
      </c>
      <c r="X7" s="8">
        <v>48448113</v>
      </c>
      <c r="Y7" s="8">
        <v>1495303</v>
      </c>
      <c r="Z7" s="2">
        <v>3.09</v>
      </c>
      <c r="AA7" s="6">
        <v>50061248</v>
      </c>
    </row>
    <row r="8" spans="1:27" ht="13.5">
      <c r="A8" s="25" t="s">
        <v>35</v>
      </c>
      <c r="B8" s="24"/>
      <c r="C8" s="6">
        <v>32736253</v>
      </c>
      <c r="D8" s="6">
        <v>0</v>
      </c>
      <c r="E8" s="7">
        <v>29592000</v>
      </c>
      <c r="F8" s="8">
        <v>29474090</v>
      </c>
      <c r="G8" s="8">
        <v>-1934432</v>
      </c>
      <c r="H8" s="8">
        <v>1557574</v>
      </c>
      <c r="I8" s="8">
        <v>3128294</v>
      </c>
      <c r="J8" s="8">
        <v>2751436</v>
      </c>
      <c r="K8" s="8">
        <v>1760571</v>
      </c>
      <c r="L8" s="8">
        <v>-1992804</v>
      </c>
      <c r="M8" s="8">
        <v>5022518</v>
      </c>
      <c r="N8" s="8">
        <v>4790285</v>
      </c>
      <c r="O8" s="8">
        <v>7659477</v>
      </c>
      <c r="P8" s="8">
        <v>1795157</v>
      </c>
      <c r="Q8" s="8">
        <v>2159204</v>
      </c>
      <c r="R8" s="8">
        <v>11613838</v>
      </c>
      <c r="S8" s="8">
        <v>2456984</v>
      </c>
      <c r="T8" s="8">
        <v>1992920</v>
      </c>
      <c r="U8" s="8">
        <v>3901455</v>
      </c>
      <c r="V8" s="8">
        <v>8351359</v>
      </c>
      <c r="W8" s="8">
        <v>27506918</v>
      </c>
      <c r="X8" s="8">
        <v>29591519</v>
      </c>
      <c r="Y8" s="8">
        <v>-2084601</v>
      </c>
      <c r="Z8" s="2">
        <v>-7.04</v>
      </c>
      <c r="AA8" s="6">
        <v>29474090</v>
      </c>
    </row>
    <row r="9" spans="1:27" ht="13.5">
      <c r="A9" s="25" t="s">
        <v>36</v>
      </c>
      <c r="B9" s="24"/>
      <c r="C9" s="6">
        <v>27216941</v>
      </c>
      <c r="D9" s="6">
        <v>0</v>
      </c>
      <c r="E9" s="7">
        <v>17304000</v>
      </c>
      <c r="F9" s="8">
        <v>29257970</v>
      </c>
      <c r="G9" s="8">
        <v>2521805</v>
      </c>
      <c r="H9" s="8">
        <v>2522708</v>
      </c>
      <c r="I9" s="8">
        <v>2522279</v>
      </c>
      <c r="J9" s="8">
        <v>7566792</v>
      </c>
      <c r="K9" s="8">
        <v>1815495</v>
      </c>
      <c r="L9" s="8">
        <v>3213807</v>
      </c>
      <c r="M9" s="8">
        <v>2523778</v>
      </c>
      <c r="N9" s="8">
        <v>7553080</v>
      </c>
      <c r="O9" s="8">
        <v>2518763</v>
      </c>
      <c r="P9" s="8">
        <v>2522069</v>
      </c>
      <c r="Q9" s="8">
        <v>2520731</v>
      </c>
      <c r="R9" s="8">
        <v>7561563</v>
      </c>
      <c r="S9" s="8">
        <v>2525225</v>
      </c>
      <c r="T9" s="8">
        <v>2518646</v>
      </c>
      <c r="U9" s="8">
        <v>2526227</v>
      </c>
      <c r="V9" s="8">
        <v>7570098</v>
      </c>
      <c r="W9" s="8">
        <v>30251533</v>
      </c>
      <c r="X9" s="8">
        <v>17303500</v>
      </c>
      <c r="Y9" s="8">
        <v>12948033</v>
      </c>
      <c r="Z9" s="2">
        <v>74.83</v>
      </c>
      <c r="AA9" s="6">
        <v>29257970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12228000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12227760</v>
      </c>
      <c r="Y10" s="26">
        <v>-12227760</v>
      </c>
      <c r="Z10" s="27">
        <v>-100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958938</v>
      </c>
      <c r="D12" s="6">
        <v>0</v>
      </c>
      <c r="E12" s="7">
        <v>1255000</v>
      </c>
      <c r="F12" s="8">
        <v>845152</v>
      </c>
      <c r="G12" s="8">
        <v>32687</v>
      </c>
      <c r="H12" s="8">
        <v>36451</v>
      </c>
      <c r="I12" s="8">
        <v>48080</v>
      </c>
      <c r="J12" s="8">
        <v>117218</v>
      </c>
      <c r="K12" s="8">
        <v>35495</v>
      </c>
      <c r="L12" s="8">
        <v>41001</v>
      </c>
      <c r="M12" s="8">
        <v>160938</v>
      </c>
      <c r="N12" s="8">
        <v>237434</v>
      </c>
      <c r="O12" s="8">
        <v>40794</v>
      </c>
      <c r="P12" s="8">
        <v>47551</v>
      </c>
      <c r="Q12" s="8">
        <v>47696</v>
      </c>
      <c r="R12" s="8">
        <v>136041</v>
      </c>
      <c r="S12" s="8">
        <v>39344</v>
      </c>
      <c r="T12" s="8">
        <v>43005</v>
      </c>
      <c r="U12" s="8">
        <v>131371</v>
      </c>
      <c r="V12" s="8">
        <v>213720</v>
      </c>
      <c r="W12" s="8">
        <v>704413</v>
      </c>
      <c r="X12" s="8">
        <v>1255151</v>
      </c>
      <c r="Y12" s="8">
        <v>-550738</v>
      </c>
      <c r="Z12" s="2">
        <v>-43.88</v>
      </c>
      <c r="AA12" s="6">
        <v>845152</v>
      </c>
    </row>
    <row r="13" spans="1:27" ht="13.5">
      <c r="A13" s="23" t="s">
        <v>40</v>
      </c>
      <c r="B13" s="29"/>
      <c r="C13" s="6">
        <v>229241</v>
      </c>
      <c r="D13" s="6">
        <v>0</v>
      </c>
      <c r="E13" s="7">
        <v>23000</v>
      </c>
      <c r="F13" s="8">
        <v>23170</v>
      </c>
      <c r="G13" s="8">
        <v>3832</v>
      </c>
      <c r="H13" s="8">
        <v>0</v>
      </c>
      <c r="I13" s="8">
        <v>0</v>
      </c>
      <c r="J13" s="8">
        <v>3832</v>
      </c>
      <c r="K13" s="8">
        <v>5511</v>
      </c>
      <c r="L13" s="8">
        <v>-19614</v>
      </c>
      <c r="M13" s="8">
        <v>1561</v>
      </c>
      <c r="N13" s="8">
        <v>-12542</v>
      </c>
      <c r="O13" s="8">
        <v>5052</v>
      </c>
      <c r="P13" s="8">
        <v>0</v>
      </c>
      <c r="Q13" s="8">
        <v>3854</v>
      </c>
      <c r="R13" s="8">
        <v>8906</v>
      </c>
      <c r="S13" s="8">
        <v>0</v>
      </c>
      <c r="T13" s="8">
        <v>6082</v>
      </c>
      <c r="U13" s="8">
        <v>234305</v>
      </c>
      <c r="V13" s="8">
        <v>240387</v>
      </c>
      <c r="W13" s="8">
        <v>240583</v>
      </c>
      <c r="X13" s="8">
        <v>23170</v>
      </c>
      <c r="Y13" s="8">
        <v>217413</v>
      </c>
      <c r="Z13" s="2">
        <v>938.34</v>
      </c>
      <c r="AA13" s="6">
        <v>23170</v>
      </c>
    </row>
    <row r="14" spans="1:27" ht="13.5">
      <c r="A14" s="23" t="s">
        <v>41</v>
      </c>
      <c r="B14" s="29"/>
      <c r="C14" s="6">
        <v>19021446</v>
      </c>
      <c r="D14" s="6">
        <v>0</v>
      </c>
      <c r="E14" s="7">
        <v>18191000</v>
      </c>
      <c r="F14" s="8">
        <v>22615000</v>
      </c>
      <c r="G14" s="8">
        <v>1820442</v>
      </c>
      <c r="H14" s="8">
        <v>1814898</v>
      </c>
      <c r="I14" s="8">
        <v>1870714</v>
      </c>
      <c r="J14" s="8">
        <v>5506054</v>
      </c>
      <c r="K14" s="8">
        <v>1932924</v>
      </c>
      <c r="L14" s="8">
        <v>1912574</v>
      </c>
      <c r="M14" s="8">
        <v>1956220</v>
      </c>
      <c r="N14" s="8">
        <v>5801718</v>
      </c>
      <c r="O14" s="8">
        <v>1931052</v>
      </c>
      <c r="P14" s="8">
        <v>2025145</v>
      </c>
      <c r="Q14" s="8">
        <v>1951818</v>
      </c>
      <c r="R14" s="8">
        <v>5908015</v>
      </c>
      <c r="S14" s="8">
        <v>1913312</v>
      </c>
      <c r="T14" s="8">
        <v>2156390</v>
      </c>
      <c r="U14" s="8">
        <v>2027065</v>
      </c>
      <c r="V14" s="8">
        <v>6096767</v>
      </c>
      <c r="W14" s="8">
        <v>23312554</v>
      </c>
      <c r="X14" s="8">
        <v>18191240</v>
      </c>
      <c r="Y14" s="8">
        <v>5121314</v>
      </c>
      <c r="Z14" s="2">
        <v>28.15</v>
      </c>
      <c r="AA14" s="6">
        <v>22615000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2809150</v>
      </c>
      <c r="D16" s="6">
        <v>0</v>
      </c>
      <c r="E16" s="7">
        <v>7802000</v>
      </c>
      <c r="F16" s="8">
        <v>7801689</v>
      </c>
      <c r="G16" s="8">
        <v>0</v>
      </c>
      <c r="H16" s="8">
        <v>26780</v>
      </c>
      <c r="I16" s="8">
        <v>11900</v>
      </c>
      <c r="J16" s="8">
        <v>38680</v>
      </c>
      <c r="K16" s="8">
        <v>700</v>
      </c>
      <c r="L16" s="8">
        <v>13800</v>
      </c>
      <c r="M16" s="8">
        <v>0</v>
      </c>
      <c r="N16" s="8">
        <v>14500</v>
      </c>
      <c r="O16" s="8">
        <v>2250</v>
      </c>
      <c r="P16" s="8">
        <v>18548</v>
      </c>
      <c r="Q16" s="8">
        <v>30900</v>
      </c>
      <c r="R16" s="8">
        <v>51698</v>
      </c>
      <c r="S16" s="8">
        <v>15350</v>
      </c>
      <c r="T16" s="8">
        <v>23100</v>
      </c>
      <c r="U16" s="8">
        <v>21107</v>
      </c>
      <c r="V16" s="8">
        <v>59557</v>
      </c>
      <c r="W16" s="8">
        <v>164435</v>
      </c>
      <c r="X16" s="8">
        <v>7802000</v>
      </c>
      <c r="Y16" s="8">
        <v>-7637565</v>
      </c>
      <c r="Z16" s="2">
        <v>-97.89</v>
      </c>
      <c r="AA16" s="6">
        <v>7801689</v>
      </c>
    </row>
    <row r="17" spans="1:27" ht="13.5">
      <c r="A17" s="23" t="s">
        <v>44</v>
      </c>
      <c r="B17" s="29"/>
      <c r="C17" s="6">
        <v>3600</v>
      </c>
      <c r="D17" s="6">
        <v>0</v>
      </c>
      <c r="E17" s="7">
        <v>3790</v>
      </c>
      <c r="F17" s="8">
        <v>3980</v>
      </c>
      <c r="G17" s="8">
        <v>300</v>
      </c>
      <c r="H17" s="8">
        <v>300</v>
      </c>
      <c r="I17" s="8">
        <v>300</v>
      </c>
      <c r="J17" s="8">
        <v>900</v>
      </c>
      <c r="K17" s="8">
        <v>300</v>
      </c>
      <c r="L17" s="8">
        <v>300</v>
      </c>
      <c r="M17" s="8">
        <v>300</v>
      </c>
      <c r="N17" s="8">
        <v>900</v>
      </c>
      <c r="O17" s="8">
        <v>300</v>
      </c>
      <c r="P17" s="8">
        <v>300</v>
      </c>
      <c r="Q17" s="8">
        <v>300</v>
      </c>
      <c r="R17" s="8">
        <v>900</v>
      </c>
      <c r="S17" s="8">
        <v>300</v>
      </c>
      <c r="T17" s="8">
        <v>300</v>
      </c>
      <c r="U17" s="8">
        <v>300</v>
      </c>
      <c r="V17" s="8">
        <v>900</v>
      </c>
      <c r="W17" s="8">
        <v>3600</v>
      </c>
      <c r="X17" s="8">
        <v>3980</v>
      </c>
      <c r="Y17" s="8">
        <v>-380</v>
      </c>
      <c r="Z17" s="2">
        <v>-9.55</v>
      </c>
      <c r="AA17" s="6">
        <v>3980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35553538</v>
      </c>
      <c r="D19" s="6">
        <v>0</v>
      </c>
      <c r="E19" s="7">
        <v>46900528</v>
      </c>
      <c r="F19" s="8">
        <v>54211460</v>
      </c>
      <c r="G19" s="8">
        <v>14544606</v>
      </c>
      <c r="H19" s="8">
        <v>1431394</v>
      </c>
      <c r="I19" s="8">
        <v>527138</v>
      </c>
      <c r="J19" s="8">
        <v>16503138</v>
      </c>
      <c r="K19" s="8">
        <v>0</v>
      </c>
      <c r="L19" s="8">
        <v>371000</v>
      </c>
      <c r="M19" s="8">
        <v>800000</v>
      </c>
      <c r="N19" s="8">
        <v>1171000</v>
      </c>
      <c r="O19" s="8">
        <v>0</v>
      </c>
      <c r="P19" s="8">
        <v>371000</v>
      </c>
      <c r="Q19" s="8">
        <v>0</v>
      </c>
      <c r="R19" s="8">
        <v>371000</v>
      </c>
      <c r="S19" s="8">
        <v>0</v>
      </c>
      <c r="T19" s="8">
        <v>11033000</v>
      </c>
      <c r="U19" s="8">
        <v>20583305</v>
      </c>
      <c r="V19" s="8">
        <v>31616305</v>
      </c>
      <c r="W19" s="8">
        <v>49661443</v>
      </c>
      <c r="X19" s="8">
        <v>46901000</v>
      </c>
      <c r="Y19" s="8">
        <v>2760443</v>
      </c>
      <c r="Z19" s="2">
        <v>5.89</v>
      </c>
      <c r="AA19" s="6">
        <v>54211460</v>
      </c>
    </row>
    <row r="20" spans="1:27" ht="13.5">
      <c r="A20" s="23" t="s">
        <v>47</v>
      </c>
      <c r="B20" s="29"/>
      <c r="C20" s="6">
        <v>4611146</v>
      </c>
      <c r="D20" s="6">
        <v>0</v>
      </c>
      <c r="E20" s="7">
        <v>3898000</v>
      </c>
      <c r="F20" s="26">
        <v>8454405</v>
      </c>
      <c r="G20" s="26">
        <v>82958</v>
      </c>
      <c r="H20" s="26">
        <v>670197</v>
      </c>
      <c r="I20" s="26">
        <v>165587</v>
      </c>
      <c r="J20" s="26">
        <v>918742</v>
      </c>
      <c r="K20" s="26">
        <v>345829</v>
      </c>
      <c r="L20" s="26">
        <v>45575</v>
      </c>
      <c r="M20" s="26">
        <v>250509</v>
      </c>
      <c r="N20" s="26">
        <v>641913</v>
      </c>
      <c r="O20" s="26">
        <v>164018</v>
      </c>
      <c r="P20" s="26">
        <v>873656</v>
      </c>
      <c r="Q20" s="26">
        <v>132767</v>
      </c>
      <c r="R20" s="26">
        <v>1170441</v>
      </c>
      <c r="S20" s="26">
        <v>1043322</v>
      </c>
      <c r="T20" s="26">
        <v>261343</v>
      </c>
      <c r="U20" s="26">
        <v>2548942</v>
      </c>
      <c r="V20" s="26">
        <v>3853607</v>
      </c>
      <c r="W20" s="26">
        <v>6584703</v>
      </c>
      <c r="X20" s="26">
        <v>3898000</v>
      </c>
      <c r="Y20" s="26">
        <v>2686703</v>
      </c>
      <c r="Z20" s="27">
        <v>68.93</v>
      </c>
      <c r="AA20" s="28">
        <v>8454405</v>
      </c>
    </row>
    <row r="21" spans="1:27" ht="13.5">
      <c r="A21" s="23" t="s">
        <v>48</v>
      </c>
      <c r="B21" s="29"/>
      <c r="C21" s="6">
        <v>68739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185830852</v>
      </c>
      <c r="D22" s="33">
        <f>SUM(D5:D21)</f>
        <v>0</v>
      </c>
      <c r="E22" s="34">
        <f t="shared" si="0"/>
        <v>198906318</v>
      </c>
      <c r="F22" s="35">
        <f t="shared" si="0"/>
        <v>216810164</v>
      </c>
      <c r="G22" s="35">
        <f t="shared" si="0"/>
        <v>25802999</v>
      </c>
      <c r="H22" s="35">
        <f t="shared" si="0"/>
        <v>12088647</v>
      </c>
      <c r="I22" s="35">
        <f t="shared" si="0"/>
        <v>13460200</v>
      </c>
      <c r="J22" s="35">
        <f t="shared" si="0"/>
        <v>51351846</v>
      </c>
      <c r="K22" s="35">
        <f t="shared" si="0"/>
        <v>10895724</v>
      </c>
      <c r="L22" s="35">
        <f t="shared" si="0"/>
        <v>9492603</v>
      </c>
      <c r="M22" s="35">
        <f t="shared" si="0"/>
        <v>15588138</v>
      </c>
      <c r="N22" s="35">
        <f t="shared" si="0"/>
        <v>35976465</v>
      </c>
      <c r="O22" s="35">
        <f t="shared" si="0"/>
        <v>19130182</v>
      </c>
      <c r="P22" s="35">
        <f t="shared" si="0"/>
        <v>12153815</v>
      </c>
      <c r="Q22" s="35">
        <f t="shared" si="0"/>
        <v>11309773</v>
      </c>
      <c r="R22" s="35">
        <f t="shared" si="0"/>
        <v>42593770</v>
      </c>
      <c r="S22" s="35">
        <f t="shared" si="0"/>
        <v>15058366</v>
      </c>
      <c r="T22" s="35">
        <f t="shared" si="0"/>
        <v>19423179</v>
      </c>
      <c r="U22" s="35">
        <f t="shared" si="0"/>
        <v>36508300</v>
      </c>
      <c r="V22" s="35">
        <f t="shared" si="0"/>
        <v>70989845</v>
      </c>
      <c r="W22" s="35">
        <f t="shared" si="0"/>
        <v>200911926</v>
      </c>
      <c r="X22" s="35">
        <f t="shared" si="0"/>
        <v>198906462</v>
      </c>
      <c r="Y22" s="35">
        <f t="shared" si="0"/>
        <v>2005464</v>
      </c>
      <c r="Z22" s="36">
        <f>+IF(X22&lt;&gt;0,+(Y22/X22)*100,0)</f>
        <v>1.0082447698456372</v>
      </c>
      <c r="AA22" s="33">
        <f>SUM(AA5:AA21)</f>
        <v>216810164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39291553</v>
      </c>
      <c r="D25" s="6">
        <v>0</v>
      </c>
      <c r="E25" s="7">
        <v>50866439</v>
      </c>
      <c r="F25" s="8">
        <v>62816276</v>
      </c>
      <c r="G25" s="8">
        <v>3764996</v>
      </c>
      <c r="H25" s="8">
        <v>3888238</v>
      </c>
      <c r="I25" s="8">
        <v>3509543</v>
      </c>
      <c r="J25" s="8">
        <v>11162777</v>
      </c>
      <c r="K25" s="8">
        <v>3720079</v>
      </c>
      <c r="L25" s="8">
        <v>3960297</v>
      </c>
      <c r="M25" s="8">
        <v>3682416</v>
      </c>
      <c r="N25" s="8">
        <v>11362792</v>
      </c>
      <c r="O25" s="8">
        <v>3455319</v>
      </c>
      <c r="P25" s="8">
        <v>3574450</v>
      </c>
      <c r="Q25" s="8">
        <v>3716758</v>
      </c>
      <c r="R25" s="8">
        <v>10746527</v>
      </c>
      <c r="S25" s="8">
        <v>3486477</v>
      </c>
      <c r="T25" s="8">
        <v>3642359</v>
      </c>
      <c r="U25" s="8">
        <v>4705613</v>
      </c>
      <c r="V25" s="8">
        <v>11834449</v>
      </c>
      <c r="W25" s="8">
        <v>45106545</v>
      </c>
      <c r="X25" s="8">
        <v>50865991</v>
      </c>
      <c r="Y25" s="8">
        <v>-5759446</v>
      </c>
      <c r="Z25" s="2">
        <v>-11.32</v>
      </c>
      <c r="AA25" s="6">
        <v>62816276</v>
      </c>
    </row>
    <row r="26" spans="1:27" ht="13.5">
      <c r="A26" s="25" t="s">
        <v>52</v>
      </c>
      <c r="B26" s="24"/>
      <c r="C26" s="6">
        <v>4467796</v>
      </c>
      <c r="D26" s="6">
        <v>0</v>
      </c>
      <c r="E26" s="7">
        <v>3953246</v>
      </c>
      <c r="F26" s="8">
        <v>3952545</v>
      </c>
      <c r="G26" s="8">
        <v>305545</v>
      </c>
      <c r="H26" s="8">
        <v>305545</v>
      </c>
      <c r="I26" s="8">
        <v>324530</v>
      </c>
      <c r="J26" s="8">
        <v>935620</v>
      </c>
      <c r="K26" s="8">
        <v>329331</v>
      </c>
      <c r="L26" s="8">
        <v>329331</v>
      </c>
      <c r="M26" s="8">
        <v>329331</v>
      </c>
      <c r="N26" s="8">
        <v>987993</v>
      </c>
      <c r="O26" s="8">
        <v>329331</v>
      </c>
      <c r="P26" s="8">
        <v>329331</v>
      </c>
      <c r="Q26" s="8">
        <v>329331</v>
      </c>
      <c r="R26" s="8">
        <v>987993</v>
      </c>
      <c r="S26" s="8">
        <v>329331</v>
      </c>
      <c r="T26" s="8">
        <v>329331</v>
      </c>
      <c r="U26" s="8">
        <v>347378</v>
      </c>
      <c r="V26" s="8">
        <v>1006040</v>
      </c>
      <c r="W26" s="8">
        <v>3917646</v>
      </c>
      <c r="X26" s="8">
        <v>3952546</v>
      </c>
      <c r="Y26" s="8">
        <v>-34900</v>
      </c>
      <c r="Z26" s="2">
        <v>-0.88</v>
      </c>
      <c r="AA26" s="6">
        <v>3952545</v>
      </c>
    </row>
    <row r="27" spans="1:27" ht="13.5">
      <c r="A27" s="25" t="s">
        <v>53</v>
      </c>
      <c r="B27" s="24"/>
      <c r="C27" s="6">
        <v>50019496</v>
      </c>
      <c r="D27" s="6">
        <v>0</v>
      </c>
      <c r="E27" s="7">
        <v>41415905</v>
      </c>
      <c r="F27" s="8">
        <v>36231663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41415386</v>
      </c>
      <c r="Y27" s="8">
        <v>-41415386</v>
      </c>
      <c r="Z27" s="2">
        <v>-100</v>
      </c>
      <c r="AA27" s="6">
        <v>36231663</v>
      </c>
    </row>
    <row r="28" spans="1:27" ht="13.5">
      <c r="A28" s="25" t="s">
        <v>54</v>
      </c>
      <c r="B28" s="24"/>
      <c r="C28" s="6">
        <v>31464008</v>
      </c>
      <c r="D28" s="6">
        <v>0</v>
      </c>
      <c r="E28" s="7">
        <v>29825976</v>
      </c>
      <c r="F28" s="8">
        <v>34650000</v>
      </c>
      <c r="G28" s="8">
        <v>0</v>
      </c>
      <c r="H28" s="8">
        <v>0</v>
      </c>
      <c r="I28" s="8">
        <v>61794</v>
      </c>
      <c r="J28" s="8">
        <v>61794</v>
      </c>
      <c r="K28" s="8">
        <v>0</v>
      </c>
      <c r="L28" s="8">
        <v>0</v>
      </c>
      <c r="M28" s="8">
        <v>0</v>
      </c>
      <c r="N28" s="8">
        <v>0</v>
      </c>
      <c r="O28" s="8">
        <v>97004</v>
      </c>
      <c r="P28" s="8">
        <v>191154</v>
      </c>
      <c r="Q28" s="8">
        <v>0</v>
      </c>
      <c r="R28" s="8">
        <v>288158</v>
      </c>
      <c r="S28" s="8">
        <v>97066</v>
      </c>
      <c r="T28" s="8">
        <v>0</v>
      </c>
      <c r="U28" s="8">
        <v>-349954</v>
      </c>
      <c r="V28" s="8">
        <v>-252888</v>
      </c>
      <c r="W28" s="8">
        <v>97064</v>
      </c>
      <c r="X28" s="8">
        <v>29825474</v>
      </c>
      <c r="Y28" s="8">
        <v>-29728410</v>
      </c>
      <c r="Z28" s="2">
        <v>-99.67</v>
      </c>
      <c r="AA28" s="6">
        <v>34650000</v>
      </c>
    </row>
    <row r="29" spans="1:27" ht="13.5">
      <c r="A29" s="25" t="s">
        <v>55</v>
      </c>
      <c r="B29" s="24"/>
      <c r="C29" s="6">
        <v>174226</v>
      </c>
      <c r="D29" s="6">
        <v>0</v>
      </c>
      <c r="E29" s="7">
        <v>590000</v>
      </c>
      <c r="F29" s="8">
        <v>424700</v>
      </c>
      <c r="G29" s="8">
        <v>0</v>
      </c>
      <c r="H29" s="8">
        <v>0</v>
      </c>
      <c r="I29" s="8">
        <v>19447</v>
      </c>
      <c r="J29" s="8">
        <v>19447</v>
      </c>
      <c r="K29" s="8">
        <v>0</v>
      </c>
      <c r="L29" s="8">
        <v>0</v>
      </c>
      <c r="M29" s="8">
        <v>0</v>
      </c>
      <c r="N29" s="8">
        <v>0</v>
      </c>
      <c r="O29" s="8">
        <v>58400</v>
      </c>
      <c r="P29" s="8">
        <v>19477</v>
      </c>
      <c r="Q29" s="8">
        <v>0</v>
      </c>
      <c r="R29" s="8">
        <v>77877</v>
      </c>
      <c r="S29" s="8">
        <v>58430</v>
      </c>
      <c r="T29" s="8">
        <v>0</v>
      </c>
      <c r="U29" s="8">
        <v>691077</v>
      </c>
      <c r="V29" s="8">
        <v>749507</v>
      </c>
      <c r="W29" s="8">
        <v>846831</v>
      </c>
      <c r="X29" s="8">
        <v>590000</v>
      </c>
      <c r="Y29" s="8">
        <v>256831</v>
      </c>
      <c r="Z29" s="2">
        <v>43.53</v>
      </c>
      <c r="AA29" s="6">
        <v>424700</v>
      </c>
    </row>
    <row r="30" spans="1:27" ht="13.5">
      <c r="A30" s="25" t="s">
        <v>56</v>
      </c>
      <c r="B30" s="24"/>
      <c r="C30" s="6">
        <v>51277572</v>
      </c>
      <c r="D30" s="6">
        <v>0</v>
      </c>
      <c r="E30" s="7">
        <v>54391000</v>
      </c>
      <c r="F30" s="8">
        <v>54391128</v>
      </c>
      <c r="G30" s="8">
        <v>6734629</v>
      </c>
      <c r="H30" s="8">
        <v>7353281</v>
      </c>
      <c r="I30" s="8">
        <v>7276720</v>
      </c>
      <c r="J30" s="8">
        <v>21364630</v>
      </c>
      <c r="K30" s="8">
        <v>6826326</v>
      </c>
      <c r="L30" s="8">
        <v>6014377</v>
      </c>
      <c r="M30" s="8">
        <v>6128713</v>
      </c>
      <c r="N30" s="8">
        <v>18969416</v>
      </c>
      <c r="O30" s="8">
        <v>3670506</v>
      </c>
      <c r="P30" s="8">
        <v>-7573242</v>
      </c>
      <c r="Q30" s="8">
        <v>7271631</v>
      </c>
      <c r="R30" s="8">
        <v>3368895</v>
      </c>
      <c r="S30" s="8">
        <v>5367691</v>
      </c>
      <c r="T30" s="8">
        <v>3749977</v>
      </c>
      <c r="U30" s="8">
        <v>343067</v>
      </c>
      <c r="V30" s="8">
        <v>9460735</v>
      </c>
      <c r="W30" s="8">
        <v>53163676</v>
      </c>
      <c r="X30" s="8">
        <v>54391128</v>
      </c>
      <c r="Y30" s="8">
        <v>-1227452</v>
      </c>
      <c r="Z30" s="2">
        <v>-2.26</v>
      </c>
      <c r="AA30" s="6">
        <v>54391128</v>
      </c>
    </row>
    <row r="31" spans="1:27" ht="13.5">
      <c r="A31" s="25" t="s">
        <v>57</v>
      </c>
      <c r="B31" s="24"/>
      <c r="C31" s="6">
        <v>4823727</v>
      </c>
      <c r="D31" s="6">
        <v>0</v>
      </c>
      <c r="E31" s="7">
        <v>1799809</v>
      </c>
      <c r="F31" s="8">
        <v>12200219</v>
      </c>
      <c r="G31" s="8">
        <v>330202</v>
      </c>
      <c r="H31" s="8">
        <v>165514</v>
      </c>
      <c r="I31" s="8">
        <v>885364</v>
      </c>
      <c r="J31" s="8">
        <v>1381080</v>
      </c>
      <c r="K31" s="8">
        <v>767048</v>
      </c>
      <c r="L31" s="8">
        <v>302751</v>
      </c>
      <c r="M31" s="8">
        <v>263457</v>
      </c>
      <c r="N31" s="8">
        <v>1333256</v>
      </c>
      <c r="O31" s="8">
        <v>359821</v>
      </c>
      <c r="P31" s="8">
        <v>281925</v>
      </c>
      <c r="Q31" s="8">
        <v>365124</v>
      </c>
      <c r="R31" s="8">
        <v>1006870</v>
      </c>
      <c r="S31" s="8">
        <v>200744</v>
      </c>
      <c r="T31" s="8">
        <v>150322</v>
      </c>
      <c r="U31" s="8">
        <v>674124</v>
      </c>
      <c r="V31" s="8">
        <v>1025190</v>
      </c>
      <c r="W31" s="8">
        <v>4746396</v>
      </c>
      <c r="X31" s="8">
        <v>1800000</v>
      </c>
      <c r="Y31" s="8">
        <v>2946396</v>
      </c>
      <c r="Z31" s="2">
        <v>163.69</v>
      </c>
      <c r="AA31" s="6">
        <v>12200219</v>
      </c>
    </row>
    <row r="32" spans="1:27" ht="13.5">
      <c r="A32" s="25" t="s">
        <v>58</v>
      </c>
      <c r="B32" s="24"/>
      <c r="C32" s="6">
        <v>5398457</v>
      </c>
      <c r="D32" s="6">
        <v>0</v>
      </c>
      <c r="E32" s="7">
        <v>6299800</v>
      </c>
      <c r="F32" s="8">
        <v>5805000</v>
      </c>
      <c r="G32" s="8">
        <v>-93574</v>
      </c>
      <c r="H32" s="8">
        <v>202252</v>
      </c>
      <c r="I32" s="8">
        <v>677169</v>
      </c>
      <c r="J32" s="8">
        <v>785847</v>
      </c>
      <c r="K32" s="8">
        <v>231112</v>
      </c>
      <c r="L32" s="8">
        <v>632638</v>
      </c>
      <c r="M32" s="8">
        <v>498904</v>
      </c>
      <c r="N32" s="8">
        <v>1362654</v>
      </c>
      <c r="O32" s="8">
        <v>1154179</v>
      </c>
      <c r="P32" s="8">
        <v>326970</v>
      </c>
      <c r="Q32" s="8">
        <v>542988</v>
      </c>
      <c r="R32" s="8">
        <v>2024137</v>
      </c>
      <c r="S32" s="8">
        <v>840470</v>
      </c>
      <c r="T32" s="8">
        <v>512604</v>
      </c>
      <c r="U32" s="8">
        <v>1598088</v>
      </c>
      <c r="V32" s="8">
        <v>2951162</v>
      </c>
      <c r="W32" s="8">
        <v>7123800</v>
      </c>
      <c r="X32" s="8">
        <v>6300000</v>
      </c>
      <c r="Y32" s="8">
        <v>823800</v>
      </c>
      <c r="Z32" s="2">
        <v>13.08</v>
      </c>
      <c r="AA32" s="6">
        <v>5805000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18545500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18545000</v>
      </c>
      <c r="Y33" s="8">
        <v>-18545000</v>
      </c>
      <c r="Z33" s="2">
        <v>-100</v>
      </c>
      <c r="AA33" s="6">
        <v>0</v>
      </c>
    </row>
    <row r="34" spans="1:27" ht="13.5">
      <c r="A34" s="25" t="s">
        <v>60</v>
      </c>
      <c r="B34" s="24"/>
      <c r="C34" s="6">
        <v>47382389</v>
      </c>
      <c r="D34" s="6">
        <v>0</v>
      </c>
      <c r="E34" s="7">
        <v>34639618</v>
      </c>
      <c r="F34" s="8">
        <v>59117313</v>
      </c>
      <c r="G34" s="8">
        <v>3591527</v>
      </c>
      <c r="H34" s="8">
        <v>1983085</v>
      </c>
      <c r="I34" s="8">
        <v>2989507</v>
      </c>
      <c r="J34" s="8">
        <v>8564119</v>
      </c>
      <c r="K34" s="8">
        <v>4157905</v>
      </c>
      <c r="L34" s="8">
        <v>2451489</v>
      </c>
      <c r="M34" s="8">
        <v>2671750</v>
      </c>
      <c r="N34" s="8">
        <v>9281144</v>
      </c>
      <c r="O34" s="8">
        <v>3481981</v>
      </c>
      <c r="P34" s="8">
        <v>4141123</v>
      </c>
      <c r="Q34" s="8">
        <v>3108415</v>
      </c>
      <c r="R34" s="8">
        <v>10731519</v>
      </c>
      <c r="S34" s="8">
        <v>3674107</v>
      </c>
      <c r="T34" s="8">
        <v>3398142</v>
      </c>
      <c r="U34" s="8">
        <v>4735399</v>
      </c>
      <c r="V34" s="8">
        <v>11807648</v>
      </c>
      <c r="W34" s="8">
        <v>40384430</v>
      </c>
      <c r="X34" s="8">
        <v>34641430</v>
      </c>
      <c r="Y34" s="8">
        <v>5743000</v>
      </c>
      <c r="Z34" s="2">
        <v>16.58</v>
      </c>
      <c r="AA34" s="6">
        <v>59117313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234299224</v>
      </c>
      <c r="D36" s="33">
        <f>SUM(D25:D35)</f>
        <v>0</v>
      </c>
      <c r="E36" s="34">
        <f t="shared" si="1"/>
        <v>242327293</v>
      </c>
      <c r="F36" s="35">
        <f t="shared" si="1"/>
        <v>269588844</v>
      </c>
      <c r="G36" s="35">
        <f t="shared" si="1"/>
        <v>14633325</v>
      </c>
      <c r="H36" s="35">
        <f t="shared" si="1"/>
        <v>13897915</v>
      </c>
      <c r="I36" s="35">
        <f t="shared" si="1"/>
        <v>15744074</v>
      </c>
      <c r="J36" s="35">
        <f t="shared" si="1"/>
        <v>44275314</v>
      </c>
      <c r="K36" s="35">
        <f t="shared" si="1"/>
        <v>16031801</v>
      </c>
      <c r="L36" s="35">
        <f t="shared" si="1"/>
        <v>13690883</v>
      </c>
      <c r="M36" s="35">
        <f t="shared" si="1"/>
        <v>13574571</v>
      </c>
      <c r="N36" s="35">
        <f t="shared" si="1"/>
        <v>43297255</v>
      </c>
      <c r="O36" s="35">
        <f t="shared" si="1"/>
        <v>12606541</v>
      </c>
      <c r="P36" s="35">
        <f t="shared" si="1"/>
        <v>1291188</v>
      </c>
      <c r="Q36" s="35">
        <f t="shared" si="1"/>
        <v>15334247</v>
      </c>
      <c r="R36" s="35">
        <f t="shared" si="1"/>
        <v>29231976</v>
      </c>
      <c r="S36" s="35">
        <f t="shared" si="1"/>
        <v>14054316</v>
      </c>
      <c r="T36" s="35">
        <f t="shared" si="1"/>
        <v>11782735</v>
      </c>
      <c r="U36" s="35">
        <f t="shared" si="1"/>
        <v>12744792</v>
      </c>
      <c r="V36" s="35">
        <f t="shared" si="1"/>
        <v>38581843</v>
      </c>
      <c r="W36" s="35">
        <f t="shared" si="1"/>
        <v>155386388</v>
      </c>
      <c r="X36" s="35">
        <f t="shared" si="1"/>
        <v>242326955</v>
      </c>
      <c r="Y36" s="35">
        <f t="shared" si="1"/>
        <v>-86940567</v>
      </c>
      <c r="Z36" s="36">
        <f>+IF(X36&lt;&gt;0,+(Y36/X36)*100,0)</f>
        <v>-35.87738186203842</v>
      </c>
      <c r="AA36" s="33">
        <f>SUM(AA25:AA35)</f>
        <v>269588844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-48468372</v>
      </c>
      <c r="D38" s="46">
        <f>+D22-D36</f>
        <v>0</v>
      </c>
      <c r="E38" s="47">
        <f t="shared" si="2"/>
        <v>-43420975</v>
      </c>
      <c r="F38" s="48">
        <f t="shared" si="2"/>
        <v>-52778680</v>
      </c>
      <c r="G38" s="48">
        <f t="shared" si="2"/>
        <v>11169674</v>
      </c>
      <c r="H38" s="48">
        <f t="shared" si="2"/>
        <v>-1809268</v>
      </c>
      <c r="I38" s="48">
        <f t="shared" si="2"/>
        <v>-2283874</v>
      </c>
      <c r="J38" s="48">
        <f t="shared" si="2"/>
        <v>7076532</v>
      </c>
      <c r="K38" s="48">
        <f t="shared" si="2"/>
        <v>-5136077</v>
      </c>
      <c r="L38" s="48">
        <f t="shared" si="2"/>
        <v>-4198280</v>
      </c>
      <c r="M38" s="48">
        <f t="shared" si="2"/>
        <v>2013567</v>
      </c>
      <c r="N38" s="48">
        <f t="shared" si="2"/>
        <v>-7320790</v>
      </c>
      <c r="O38" s="48">
        <f t="shared" si="2"/>
        <v>6523641</v>
      </c>
      <c r="P38" s="48">
        <f t="shared" si="2"/>
        <v>10862627</v>
      </c>
      <c r="Q38" s="48">
        <f t="shared" si="2"/>
        <v>-4024474</v>
      </c>
      <c r="R38" s="48">
        <f t="shared" si="2"/>
        <v>13361794</v>
      </c>
      <c r="S38" s="48">
        <f t="shared" si="2"/>
        <v>1004050</v>
      </c>
      <c r="T38" s="48">
        <f t="shared" si="2"/>
        <v>7640444</v>
      </c>
      <c r="U38" s="48">
        <f t="shared" si="2"/>
        <v>23763508</v>
      </c>
      <c r="V38" s="48">
        <f t="shared" si="2"/>
        <v>32408002</v>
      </c>
      <c r="W38" s="48">
        <f t="shared" si="2"/>
        <v>45525538</v>
      </c>
      <c r="X38" s="48">
        <f>IF(F22=F36,0,X22-X36)</f>
        <v>-43420493</v>
      </c>
      <c r="Y38" s="48">
        <f t="shared" si="2"/>
        <v>88946031</v>
      </c>
      <c r="Z38" s="49">
        <f>+IF(X38&lt;&gt;0,+(Y38/X38)*100,0)</f>
        <v>-204.84804490819576</v>
      </c>
      <c r="AA38" s="46">
        <f>+AA22-AA36</f>
        <v>-52778680</v>
      </c>
    </row>
    <row r="39" spans="1:27" ht="13.5">
      <c r="A39" s="23" t="s">
        <v>64</v>
      </c>
      <c r="B39" s="29"/>
      <c r="C39" s="6">
        <v>16287968</v>
      </c>
      <c r="D39" s="6">
        <v>0</v>
      </c>
      <c r="E39" s="7">
        <v>26604000</v>
      </c>
      <c r="F39" s="8">
        <v>20651000</v>
      </c>
      <c r="G39" s="8">
        <v>4000000</v>
      </c>
      <c r="H39" s="8">
        <v>1000000</v>
      </c>
      <c r="I39" s="8">
        <v>0</v>
      </c>
      <c r="J39" s="8">
        <v>5000000</v>
      </c>
      <c r="K39" s="8">
        <v>1200000</v>
      </c>
      <c r="L39" s="8">
        <v>1000000</v>
      </c>
      <c r="M39" s="8">
        <v>0</v>
      </c>
      <c r="N39" s="8">
        <v>2200000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609089</v>
      </c>
      <c r="V39" s="8">
        <v>609089</v>
      </c>
      <c r="W39" s="8">
        <v>7809089</v>
      </c>
      <c r="X39" s="8">
        <v>26604000</v>
      </c>
      <c r="Y39" s="8">
        <v>-18794911</v>
      </c>
      <c r="Z39" s="2">
        <v>-70.65</v>
      </c>
      <c r="AA39" s="6">
        <v>20651000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-32180404</v>
      </c>
      <c r="D42" s="55">
        <f>SUM(D38:D41)</f>
        <v>0</v>
      </c>
      <c r="E42" s="56">
        <f t="shared" si="3"/>
        <v>-16816975</v>
      </c>
      <c r="F42" s="57">
        <f t="shared" si="3"/>
        <v>-32127680</v>
      </c>
      <c r="G42" s="57">
        <f t="shared" si="3"/>
        <v>15169674</v>
      </c>
      <c r="H42" s="57">
        <f t="shared" si="3"/>
        <v>-809268</v>
      </c>
      <c r="I42" s="57">
        <f t="shared" si="3"/>
        <v>-2283874</v>
      </c>
      <c r="J42" s="57">
        <f t="shared" si="3"/>
        <v>12076532</v>
      </c>
      <c r="K42" s="57">
        <f t="shared" si="3"/>
        <v>-3936077</v>
      </c>
      <c r="L42" s="57">
        <f t="shared" si="3"/>
        <v>-3198280</v>
      </c>
      <c r="M42" s="57">
        <f t="shared" si="3"/>
        <v>2013567</v>
      </c>
      <c r="N42" s="57">
        <f t="shared" si="3"/>
        <v>-5120790</v>
      </c>
      <c r="O42" s="57">
        <f t="shared" si="3"/>
        <v>6523641</v>
      </c>
      <c r="P42" s="57">
        <f t="shared" si="3"/>
        <v>10862627</v>
      </c>
      <c r="Q42" s="57">
        <f t="shared" si="3"/>
        <v>-4024474</v>
      </c>
      <c r="R42" s="57">
        <f t="shared" si="3"/>
        <v>13361794</v>
      </c>
      <c r="S42" s="57">
        <f t="shared" si="3"/>
        <v>1004050</v>
      </c>
      <c r="T42" s="57">
        <f t="shared" si="3"/>
        <v>7640444</v>
      </c>
      <c r="U42" s="57">
        <f t="shared" si="3"/>
        <v>24372597</v>
      </c>
      <c r="V42" s="57">
        <f t="shared" si="3"/>
        <v>33017091</v>
      </c>
      <c r="W42" s="57">
        <f t="shared" si="3"/>
        <v>53334627</v>
      </c>
      <c r="X42" s="57">
        <f t="shared" si="3"/>
        <v>-16816493</v>
      </c>
      <c r="Y42" s="57">
        <f t="shared" si="3"/>
        <v>70151120</v>
      </c>
      <c r="Z42" s="58">
        <f>+IF(X42&lt;&gt;0,+(Y42/X42)*100,0)</f>
        <v>-417.1566568606189</v>
      </c>
      <c r="AA42" s="55">
        <f>SUM(AA38:AA41)</f>
        <v>-32127680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-32180404</v>
      </c>
      <c r="D44" s="63">
        <f>+D42-D43</f>
        <v>0</v>
      </c>
      <c r="E44" s="64">
        <f t="shared" si="4"/>
        <v>-16816975</v>
      </c>
      <c r="F44" s="65">
        <f t="shared" si="4"/>
        <v>-32127680</v>
      </c>
      <c r="G44" s="65">
        <f t="shared" si="4"/>
        <v>15169674</v>
      </c>
      <c r="H44" s="65">
        <f t="shared" si="4"/>
        <v>-809268</v>
      </c>
      <c r="I44" s="65">
        <f t="shared" si="4"/>
        <v>-2283874</v>
      </c>
      <c r="J44" s="65">
        <f t="shared" si="4"/>
        <v>12076532</v>
      </c>
      <c r="K44" s="65">
        <f t="shared" si="4"/>
        <v>-3936077</v>
      </c>
      <c r="L44" s="65">
        <f t="shared" si="4"/>
        <v>-3198280</v>
      </c>
      <c r="M44" s="65">
        <f t="shared" si="4"/>
        <v>2013567</v>
      </c>
      <c r="N44" s="65">
        <f t="shared" si="4"/>
        <v>-5120790</v>
      </c>
      <c r="O44" s="65">
        <f t="shared" si="4"/>
        <v>6523641</v>
      </c>
      <c r="P44" s="65">
        <f t="shared" si="4"/>
        <v>10862627</v>
      </c>
      <c r="Q44" s="65">
        <f t="shared" si="4"/>
        <v>-4024474</v>
      </c>
      <c r="R44" s="65">
        <f t="shared" si="4"/>
        <v>13361794</v>
      </c>
      <c r="S44" s="65">
        <f t="shared" si="4"/>
        <v>1004050</v>
      </c>
      <c r="T44" s="65">
        <f t="shared" si="4"/>
        <v>7640444</v>
      </c>
      <c r="U44" s="65">
        <f t="shared" si="4"/>
        <v>24372597</v>
      </c>
      <c r="V44" s="65">
        <f t="shared" si="4"/>
        <v>33017091</v>
      </c>
      <c r="W44" s="65">
        <f t="shared" si="4"/>
        <v>53334627</v>
      </c>
      <c r="X44" s="65">
        <f t="shared" si="4"/>
        <v>-16816493</v>
      </c>
      <c r="Y44" s="65">
        <f t="shared" si="4"/>
        <v>70151120</v>
      </c>
      <c r="Z44" s="66">
        <f>+IF(X44&lt;&gt;0,+(Y44/X44)*100,0)</f>
        <v>-417.1566568606189</v>
      </c>
      <c r="AA44" s="63">
        <f>+AA42-AA43</f>
        <v>-32127680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-32180404</v>
      </c>
      <c r="D46" s="55">
        <f>SUM(D44:D45)</f>
        <v>0</v>
      </c>
      <c r="E46" s="56">
        <f t="shared" si="5"/>
        <v>-16816975</v>
      </c>
      <c r="F46" s="57">
        <f t="shared" si="5"/>
        <v>-32127680</v>
      </c>
      <c r="G46" s="57">
        <f t="shared" si="5"/>
        <v>15169674</v>
      </c>
      <c r="H46" s="57">
        <f t="shared" si="5"/>
        <v>-809268</v>
      </c>
      <c r="I46" s="57">
        <f t="shared" si="5"/>
        <v>-2283874</v>
      </c>
      <c r="J46" s="57">
        <f t="shared" si="5"/>
        <v>12076532</v>
      </c>
      <c r="K46" s="57">
        <f t="shared" si="5"/>
        <v>-3936077</v>
      </c>
      <c r="L46" s="57">
        <f t="shared" si="5"/>
        <v>-3198280</v>
      </c>
      <c r="M46" s="57">
        <f t="shared" si="5"/>
        <v>2013567</v>
      </c>
      <c r="N46" s="57">
        <f t="shared" si="5"/>
        <v>-5120790</v>
      </c>
      <c r="O46" s="57">
        <f t="shared" si="5"/>
        <v>6523641</v>
      </c>
      <c r="P46" s="57">
        <f t="shared" si="5"/>
        <v>10862627</v>
      </c>
      <c r="Q46" s="57">
        <f t="shared" si="5"/>
        <v>-4024474</v>
      </c>
      <c r="R46" s="57">
        <f t="shared" si="5"/>
        <v>13361794</v>
      </c>
      <c r="S46" s="57">
        <f t="shared" si="5"/>
        <v>1004050</v>
      </c>
      <c r="T46" s="57">
        <f t="shared" si="5"/>
        <v>7640444</v>
      </c>
      <c r="U46" s="57">
        <f t="shared" si="5"/>
        <v>24372597</v>
      </c>
      <c r="V46" s="57">
        <f t="shared" si="5"/>
        <v>33017091</v>
      </c>
      <c r="W46" s="57">
        <f t="shared" si="5"/>
        <v>53334627</v>
      </c>
      <c r="X46" s="57">
        <f t="shared" si="5"/>
        <v>-16816493</v>
      </c>
      <c r="Y46" s="57">
        <f t="shared" si="5"/>
        <v>70151120</v>
      </c>
      <c r="Z46" s="58">
        <f>+IF(X46&lt;&gt;0,+(Y46/X46)*100,0)</f>
        <v>-417.1566568606189</v>
      </c>
      <c r="AA46" s="55">
        <f>SUM(AA44:AA45)</f>
        <v>-32127680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-32180404</v>
      </c>
      <c r="D48" s="71">
        <f>SUM(D46:D47)</f>
        <v>0</v>
      </c>
      <c r="E48" s="72">
        <f t="shared" si="6"/>
        <v>-16816975</v>
      </c>
      <c r="F48" s="73">
        <f t="shared" si="6"/>
        <v>-32127680</v>
      </c>
      <c r="G48" s="73">
        <f t="shared" si="6"/>
        <v>15169674</v>
      </c>
      <c r="H48" s="74">
        <f t="shared" si="6"/>
        <v>-809268</v>
      </c>
      <c r="I48" s="74">
        <f t="shared" si="6"/>
        <v>-2283874</v>
      </c>
      <c r="J48" s="74">
        <f t="shared" si="6"/>
        <v>12076532</v>
      </c>
      <c r="K48" s="74">
        <f t="shared" si="6"/>
        <v>-3936077</v>
      </c>
      <c r="L48" s="74">
        <f t="shared" si="6"/>
        <v>-3198280</v>
      </c>
      <c r="M48" s="73">
        <f t="shared" si="6"/>
        <v>2013567</v>
      </c>
      <c r="N48" s="73">
        <f t="shared" si="6"/>
        <v>-5120790</v>
      </c>
      <c r="O48" s="74">
        <f t="shared" si="6"/>
        <v>6523641</v>
      </c>
      <c r="P48" s="74">
        <f t="shared" si="6"/>
        <v>10862627</v>
      </c>
      <c r="Q48" s="74">
        <f t="shared" si="6"/>
        <v>-4024474</v>
      </c>
      <c r="R48" s="74">
        <f t="shared" si="6"/>
        <v>13361794</v>
      </c>
      <c r="S48" s="74">
        <f t="shared" si="6"/>
        <v>1004050</v>
      </c>
      <c r="T48" s="73">
        <f t="shared" si="6"/>
        <v>7640444</v>
      </c>
      <c r="U48" s="73">
        <f t="shared" si="6"/>
        <v>24372597</v>
      </c>
      <c r="V48" s="74">
        <f t="shared" si="6"/>
        <v>33017091</v>
      </c>
      <c r="W48" s="74">
        <f t="shared" si="6"/>
        <v>53334627</v>
      </c>
      <c r="X48" s="74">
        <f t="shared" si="6"/>
        <v>-16816493</v>
      </c>
      <c r="Y48" s="74">
        <f t="shared" si="6"/>
        <v>70151120</v>
      </c>
      <c r="Z48" s="75">
        <f>+IF(X48&lt;&gt;0,+(Y48/X48)*100,0)</f>
        <v>-417.1566568606189</v>
      </c>
      <c r="AA48" s="76">
        <f>SUM(AA46:AA47)</f>
        <v>-32127680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193598617</v>
      </c>
      <c r="D5" s="6">
        <v>0</v>
      </c>
      <c r="E5" s="7">
        <v>330083730</v>
      </c>
      <c r="F5" s="8">
        <v>330083730</v>
      </c>
      <c r="G5" s="8">
        <v>28014987</v>
      </c>
      <c r="H5" s="8">
        <v>28241818</v>
      </c>
      <c r="I5" s="8">
        <v>28217538</v>
      </c>
      <c r="J5" s="8">
        <v>84474343</v>
      </c>
      <c r="K5" s="8">
        <v>26389000</v>
      </c>
      <c r="L5" s="8">
        <v>25614640</v>
      </c>
      <c r="M5" s="8">
        <v>25938007</v>
      </c>
      <c r="N5" s="8">
        <v>77941647</v>
      </c>
      <c r="O5" s="8">
        <v>21022737</v>
      </c>
      <c r="P5" s="8">
        <v>25860249</v>
      </c>
      <c r="Q5" s="8">
        <v>26023597</v>
      </c>
      <c r="R5" s="8">
        <v>72906583</v>
      </c>
      <c r="S5" s="8">
        <v>24275993</v>
      </c>
      <c r="T5" s="8">
        <v>25527981</v>
      </c>
      <c r="U5" s="8">
        <v>26883314</v>
      </c>
      <c r="V5" s="8">
        <v>76687288</v>
      </c>
      <c r="W5" s="8">
        <v>312009861</v>
      </c>
      <c r="X5" s="8">
        <v>330083734</v>
      </c>
      <c r="Y5" s="8">
        <v>-18073873</v>
      </c>
      <c r="Z5" s="2">
        <v>-5.48</v>
      </c>
      <c r="AA5" s="6">
        <v>330083730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358589938</v>
      </c>
      <c r="D7" s="6">
        <v>0</v>
      </c>
      <c r="E7" s="7">
        <v>450000096</v>
      </c>
      <c r="F7" s="8">
        <v>449999981</v>
      </c>
      <c r="G7" s="8">
        <v>33009825</v>
      </c>
      <c r="H7" s="8">
        <v>26832340</v>
      </c>
      <c r="I7" s="8">
        <v>33713740</v>
      </c>
      <c r="J7" s="8">
        <v>93555905</v>
      </c>
      <c r="K7" s="8">
        <v>29972555</v>
      </c>
      <c r="L7" s="8">
        <v>33136120</v>
      </c>
      <c r="M7" s="8">
        <v>19291604</v>
      </c>
      <c r="N7" s="8">
        <v>82400279</v>
      </c>
      <c r="O7" s="8">
        <v>28731033</v>
      </c>
      <c r="P7" s="8">
        <v>33908628</v>
      </c>
      <c r="Q7" s="8">
        <v>41178976</v>
      </c>
      <c r="R7" s="8">
        <v>103818637</v>
      </c>
      <c r="S7" s="8">
        <v>33960533</v>
      </c>
      <c r="T7" s="8">
        <v>26556216</v>
      </c>
      <c r="U7" s="8">
        <v>27392567</v>
      </c>
      <c r="V7" s="8">
        <v>87909316</v>
      </c>
      <c r="W7" s="8">
        <v>367684137</v>
      </c>
      <c r="X7" s="8">
        <v>450000096</v>
      </c>
      <c r="Y7" s="8">
        <v>-82315959</v>
      </c>
      <c r="Z7" s="2">
        <v>-18.29</v>
      </c>
      <c r="AA7" s="6">
        <v>449999981</v>
      </c>
    </row>
    <row r="8" spans="1:27" ht="13.5">
      <c r="A8" s="25" t="s">
        <v>35</v>
      </c>
      <c r="B8" s="24"/>
      <c r="C8" s="6">
        <v>97920876</v>
      </c>
      <c r="D8" s="6">
        <v>0</v>
      </c>
      <c r="E8" s="7">
        <v>100990070</v>
      </c>
      <c r="F8" s="8">
        <v>100990070</v>
      </c>
      <c r="G8" s="8">
        <v>-1526386</v>
      </c>
      <c r="H8" s="8">
        <v>9295794</v>
      </c>
      <c r="I8" s="8">
        <v>9436558</v>
      </c>
      <c r="J8" s="8">
        <v>17205966</v>
      </c>
      <c r="K8" s="8">
        <v>12023783</v>
      </c>
      <c r="L8" s="8">
        <v>13395926</v>
      </c>
      <c r="M8" s="8">
        <v>9560606</v>
      </c>
      <c r="N8" s="8">
        <v>34980315</v>
      </c>
      <c r="O8" s="8">
        <v>9588856</v>
      </c>
      <c r="P8" s="8">
        <v>17121830</v>
      </c>
      <c r="Q8" s="8">
        <v>-3843295</v>
      </c>
      <c r="R8" s="8">
        <v>22867391</v>
      </c>
      <c r="S8" s="8">
        <v>8033643</v>
      </c>
      <c r="T8" s="8">
        <v>9685111</v>
      </c>
      <c r="U8" s="8">
        <v>10008078</v>
      </c>
      <c r="V8" s="8">
        <v>27726832</v>
      </c>
      <c r="W8" s="8">
        <v>102780504</v>
      </c>
      <c r="X8" s="8">
        <v>100990068</v>
      </c>
      <c r="Y8" s="8">
        <v>1790436</v>
      </c>
      <c r="Z8" s="2">
        <v>1.77</v>
      </c>
      <c r="AA8" s="6">
        <v>100990070</v>
      </c>
    </row>
    <row r="9" spans="1:27" ht="13.5">
      <c r="A9" s="25" t="s">
        <v>36</v>
      </c>
      <c r="B9" s="24"/>
      <c r="C9" s="6">
        <v>30724153</v>
      </c>
      <c r="D9" s="6">
        <v>0</v>
      </c>
      <c r="E9" s="7">
        <v>24633034</v>
      </c>
      <c r="F9" s="8">
        <v>24633034</v>
      </c>
      <c r="G9" s="8">
        <v>-5690062</v>
      </c>
      <c r="H9" s="8">
        <v>2722075</v>
      </c>
      <c r="I9" s="8">
        <v>2658713</v>
      </c>
      <c r="J9" s="8">
        <v>-309274</v>
      </c>
      <c r="K9" s="8">
        <v>2847030</v>
      </c>
      <c r="L9" s="8">
        <v>2740655</v>
      </c>
      <c r="M9" s="8">
        <v>2297462</v>
      </c>
      <c r="N9" s="8">
        <v>7885147</v>
      </c>
      <c r="O9" s="8">
        <v>2315616</v>
      </c>
      <c r="P9" s="8">
        <v>5573710</v>
      </c>
      <c r="Q9" s="8">
        <v>601790</v>
      </c>
      <c r="R9" s="8">
        <v>8491116</v>
      </c>
      <c r="S9" s="8">
        <v>4696886</v>
      </c>
      <c r="T9" s="8">
        <v>2519983</v>
      </c>
      <c r="U9" s="8">
        <v>-318575</v>
      </c>
      <c r="V9" s="8">
        <v>6898294</v>
      </c>
      <c r="W9" s="8">
        <v>22965283</v>
      </c>
      <c r="X9" s="8">
        <v>24633036</v>
      </c>
      <c r="Y9" s="8">
        <v>-1667753</v>
      </c>
      <c r="Z9" s="2">
        <v>-6.77</v>
      </c>
      <c r="AA9" s="6">
        <v>24633034</v>
      </c>
    </row>
    <row r="10" spans="1:27" ht="13.5">
      <c r="A10" s="25" t="s">
        <v>37</v>
      </c>
      <c r="B10" s="24"/>
      <c r="C10" s="6">
        <v>29556103</v>
      </c>
      <c r="D10" s="6">
        <v>0</v>
      </c>
      <c r="E10" s="7">
        <v>25944203</v>
      </c>
      <c r="F10" s="26">
        <v>25944203</v>
      </c>
      <c r="G10" s="26">
        <v>2207620</v>
      </c>
      <c r="H10" s="26">
        <v>2151517</v>
      </c>
      <c r="I10" s="26">
        <v>2151070</v>
      </c>
      <c r="J10" s="26">
        <v>6510207</v>
      </c>
      <c r="K10" s="26">
        <v>2151865</v>
      </c>
      <c r="L10" s="26">
        <v>2150542</v>
      </c>
      <c r="M10" s="26">
        <v>2145234</v>
      </c>
      <c r="N10" s="26">
        <v>6447641</v>
      </c>
      <c r="O10" s="26">
        <v>2141776</v>
      </c>
      <c r="P10" s="26">
        <v>2134994</v>
      </c>
      <c r="Q10" s="26">
        <v>2137701</v>
      </c>
      <c r="R10" s="26">
        <v>6414471</v>
      </c>
      <c r="S10" s="26">
        <v>2140526</v>
      </c>
      <c r="T10" s="26">
        <v>2128978</v>
      </c>
      <c r="U10" s="26">
        <v>2092779</v>
      </c>
      <c r="V10" s="26">
        <v>6362283</v>
      </c>
      <c r="W10" s="26">
        <v>25734602</v>
      </c>
      <c r="X10" s="26">
        <v>25944199</v>
      </c>
      <c r="Y10" s="26">
        <v>-209597</v>
      </c>
      <c r="Z10" s="27">
        <v>-0.81</v>
      </c>
      <c r="AA10" s="28">
        <v>25944203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9662</v>
      </c>
      <c r="U11" s="8">
        <v>36070</v>
      </c>
      <c r="V11" s="8">
        <v>45732</v>
      </c>
      <c r="W11" s="8">
        <v>45732</v>
      </c>
      <c r="X11" s="8"/>
      <c r="Y11" s="8">
        <v>45732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582629</v>
      </c>
      <c r="D12" s="6">
        <v>0</v>
      </c>
      <c r="E12" s="7">
        <v>596277</v>
      </c>
      <c r="F12" s="8">
        <v>596277</v>
      </c>
      <c r="G12" s="8">
        <v>73415</v>
      </c>
      <c r="H12" s="8">
        <v>51497</v>
      </c>
      <c r="I12" s="8">
        <v>46790</v>
      </c>
      <c r="J12" s="8">
        <v>171702</v>
      </c>
      <c r="K12" s="8">
        <v>31303</v>
      </c>
      <c r="L12" s="8">
        <v>19463</v>
      </c>
      <c r="M12" s="8">
        <v>88773</v>
      </c>
      <c r="N12" s="8">
        <v>139539</v>
      </c>
      <c r="O12" s="8">
        <v>33611</v>
      </c>
      <c r="P12" s="8">
        <v>51364</v>
      </c>
      <c r="Q12" s="8">
        <v>37465</v>
      </c>
      <c r="R12" s="8">
        <v>122440</v>
      </c>
      <c r="S12" s="8">
        <v>63917</v>
      </c>
      <c r="T12" s="8">
        <v>69596</v>
      </c>
      <c r="U12" s="8">
        <v>42537</v>
      </c>
      <c r="V12" s="8">
        <v>176050</v>
      </c>
      <c r="W12" s="8">
        <v>609731</v>
      </c>
      <c r="X12" s="8">
        <v>596273</v>
      </c>
      <c r="Y12" s="8">
        <v>13458</v>
      </c>
      <c r="Z12" s="2">
        <v>2.26</v>
      </c>
      <c r="AA12" s="6">
        <v>596277</v>
      </c>
    </row>
    <row r="13" spans="1:27" ht="13.5">
      <c r="A13" s="23" t="s">
        <v>40</v>
      </c>
      <c r="B13" s="29"/>
      <c r="C13" s="6">
        <v>3442116</v>
      </c>
      <c r="D13" s="6">
        <v>0</v>
      </c>
      <c r="E13" s="7">
        <v>3942603</v>
      </c>
      <c r="F13" s="8">
        <v>3942603</v>
      </c>
      <c r="G13" s="8">
        <v>146481</v>
      </c>
      <c r="H13" s="8">
        <v>346564</v>
      </c>
      <c r="I13" s="8">
        <v>320116</v>
      </c>
      <c r="J13" s="8">
        <v>813161</v>
      </c>
      <c r="K13" s="8">
        <v>55750</v>
      </c>
      <c r="L13" s="8">
        <v>193958</v>
      </c>
      <c r="M13" s="8">
        <v>462817</v>
      </c>
      <c r="N13" s="8">
        <v>712525</v>
      </c>
      <c r="O13" s="8">
        <v>240925</v>
      </c>
      <c r="P13" s="8">
        <v>963477</v>
      </c>
      <c r="Q13" s="8">
        <v>778531</v>
      </c>
      <c r="R13" s="8">
        <v>1982933</v>
      </c>
      <c r="S13" s="8">
        <v>34292</v>
      </c>
      <c r="T13" s="8">
        <v>1160479</v>
      </c>
      <c r="U13" s="8">
        <v>-130740</v>
      </c>
      <c r="V13" s="8">
        <v>1064031</v>
      </c>
      <c r="W13" s="8">
        <v>4572650</v>
      </c>
      <c r="X13" s="8">
        <v>3942607</v>
      </c>
      <c r="Y13" s="8">
        <v>630043</v>
      </c>
      <c r="Z13" s="2">
        <v>15.98</v>
      </c>
      <c r="AA13" s="6">
        <v>3942603</v>
      </c>
    </row>
    <row r="14" spans="1:27" ht="13.5">
      <c r="A14" s="23" t="s">
        <v>41</v>
      </c>
      <c r="B14" s="29"/>
      <c r="C14" s="6">
        <v>44417978</v>
      </c>
      <c r="D14" s="6">
        <v>0</v>
      </c>
      <c r="E14" s="7">
        <v>50252601</v>
      </c>
      <c r="F14" s="8">
        <v>50252601</v>
      </c>
      <c r="G14" s="8">
        <v>4282942</v>
      </c>
      <c r="H14" s="8">
        <v>4327983</v>
      </c>
      <c r="I14" s="8">
        <v>2919847</v>
      </c>
      <c r="J14" s="8">
        <v>11530772</v>
      </c>
      <c r="K14" s="8">
        <v>6144671</v>
      </c>
      <c r="L14" s="8">
        <v>3394741</v>
      </c>
      <c r="M14" s="8">
        <v>3648503</v>
      </c>
      <c r="N14" s="8">
        <v>13187915</v>
      </c>
      <c r="O14" s="8">
        <v>6398629</v>
      </c>
      <c r="P14" s="8">
        <v>6538519</v>
      </c>
      <c r="Q14" s="8">
        <v>6761042</v>
      </c>
      <c r="R14" s="8">
        <v>19698190</v>
      </c>
      <c r="S14" s="8">
        <v>6564367</v>
      </c>
      <c r="T14" s="8">
        <v>6949421</v>
      </c>
      <c r="U14" s="8">
        <v>6836859</v>
      </c>
      <c r="V14" s="8">
        <v>20350647</v>
      </c>
      <c r="W14" s="8">
        <v>64767524</v>
      </c>
      <c r="X14" s="8">
        <v>50252605</v>
      </c>
      <c r="Y14" s="8">
        <v>14514919</v>
      </c>
      <c r="Z14" s="2">
        <v>28.88</v>
      </c>
      <c r="AA14" s="6">
        <v>50252601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2469180</v>
      </c>
      <c r="D16" s="6">
        <v>0</v>
      </c>
      <c r="E16" s="7">
        <v>1093599</v>
      </c>
      <c r="F16" s="8">
        <v>1093599</v>
      </c>
      <c r="G16" s="8">
        <v>33795</v>
      </c>
      <c r="H16" s="8">
        <v>46997</v>
      </c>
      <c r="I16" s="8">
        <v>112258</v>
      </c>
      <c r="J16" s="8">
        <v>193050</v>
      </c>
      <c r="K16" s="8">
        <v>80658</v>
      </c>
      <c r="L16" s="8">
        <v>47280</v>
      </c>
      <c r="M16" s="8">
        <v>38748</v>
      </c>
      <c r="N16" s="8">
        <v>166686</v>
      </c>
      <c r="O16" s="8">
        <v>74</v>
      </c>
      <c r="P16" s="8">
        <v>35103</v>
      </c>
      <c r="Q16" s="8">
        <v>48396</v>
      </c>
      <c r="R16" s="8">
        <v>83573</v>
      </c>
      <c r="S16" s="8">
        <v>339630</v>
      </c>
      <c r="T16" s="8">
        <v>84309</v>
      </c>
      <c r="U16" s="8">
        <v>86881</v>
      </c>
      <c r="V16" s="8">
        <v>510820</v>
      </c>
      <c r="W16" s="8">
        <v>954129</v>
      </c>
      <c r="X16" s="8">
        <v>1093596</v>
      </c>
      <c r="Y16" s="8">
        <v>-139467</v>
      </c>
      <c r="Z16" s="2">
        <v>-12.75</v>
      </c>
      <c r="AA16" s="6">
        <v>1093599</v>
      </c>
    </row>
    <row r="17" spans="1:27" ht="13.5">
      <c r="A17" s="23" t="s">
        <v>44</v>
      </c>
      <c r="B17" s="29"/>
      <c r="C17" s="6">
        <v>4554531</v>
      </c>
      <c r="D17" s="6">
        <v>0</v>
      </c>
      <c r="E17" s="7">
        <v>1795951</v>
      </c>
      <c r="F17" s="8">
        <v>1795951</v>
      </c>
      <c r="G17" s="8">
        <v>0</v>
      </c>
      <c r="H17" s="8">
        <v>339556</v>
      </c>
      <c r="I17" s="8">
        <v>0</v>
      </c>
      <c r="J17" s="8">
        <v>339556</v>
      </c>
      <c r="K17" s="8">
        <v>0</v>
      </c>
      <c r="L17" s="8">
        <v>3656956</v>
      </c>
      <c r="M17" s="8">
        <v>114659</v>
      </c>
      <c r="N17" s="8">
        <v>3771615</v>
      </c>
      <c r="O17" s="8">
        <v>150236</v>
      </c>
      <c r="P17" s="8">
        <v>360293</v>
      </c>
      <c r="Q17" s="8">
        <v>195387</v>
      </c>
      <c r="R17" s="8">
        <v>705916</v>
      </c>
      <c r="S17" s="8">
        <v>237914</v>
      </c>
      <c r="T17" s="8">
        <v>209694</v>
      </c>
      <c r="U17" s="8">
        <v>207490</v>
      </c>
      <c r="V17" s="8">
        <v>655098</v>
      </c>
      <c r="W17" s="8">
        <v>5472185</v>
      </c>
      <c r="X17" s="8">
        <v>1795956</v>
      </c>
      <c r="Y17" s="8">
        <v>3676229</v>
      </c>
      <c r="Z17" s="2">
        <v>204.69</v>
      </c>
      <c r="AA17" s="6">
        <v>1795951</v>
      </c>
    </row>
    <row r="18" spans="1:27" ht="13.5">
      <c r="A18" s="25" t="s">
        <v>45</v>
      </c>
      <c r="B18" s="24"/>
      <c r="C18" s="6">
        <v>8963833</v>
      </c>
      <c r="D18" s="6">
        <v>0</v>
      </c>
      <c r="E18" s="7">
        <v>2244610</v>
      </c>
      <c r="F18" s="8">
        <v>2244610</v>
      </c>
      <c r="G18" s="8">
        <v>0</v>
      </c>
      <c r="H18" s="8">
        <v>187181</v>
      </c>
      <c r="I18" s="8">
        <v>0</v>
      </c>
      <c r="J18" s="8">
        <v>187181</v>
      </c>
      <c r="K18" s="8">
        <v>106321</v>
      </c>
      <c r="L18" s="8">
        <v>-1679</v>
      </c>
      <c r="M18" s="8">
        <v>0</v>
      </c>
      <c r="N18" s="8">
        <v>104642</v>
      </c>
      <c r="O18" s="8">
        <v>0</v>
      </c>
      <c r="P18" s="8">
        <v>1104162</v>
      </c>
      <c r="Q18" s="8">
        <v>0</v>
      </c>
      <c r="R18" s="8">
        <v>1104162</v>
      </c>
      <c r="S18" s="8">
        <v>616268</v>
      </c>
      <c r="T18" s="8">
        <v>0</v>
      </c>
      <c r="U18" s="8">
        <v>481305</v>
      </c>
      <c r="V18" s="8">
        <v>1097573</v>
      </c>
      <c r="W18" s="8">
        <v>2493558</v>
      </c>
      <c r="X18" s="8">
        <v>2244612</v>
      </c>
      <c r="Y18" s="8">
        <v>248946</v>
      </c>
      <c r="Z18" s="2">
        <v>11.09</v>
      </c>
      <c r="AA18" s="6">
        <v>2244610</v>
      </c>
    </row>
    <row r="19" spans="1:27" ht="13.5">
      <c r="A19" s="23" t="s">
        <v>46</v>
      </c>
      <c r="B19" s="29"/>
      <c r="C19" s="6">
        <v>324328950</v>
      </c>
      <c r="D19" s="6">
        <v>0</v>
      </c>
      <c r="E19" s="7">
        <v>375958000</v>
      </c>
      <c r="F19" s="8">
        <v>375958000</v>
      </c>
      <c r="G19" s="8">
        <v>0</v>
      </c>
      <c r="H19" s="8">
        <v>0</v>
      </c>
      <c r="I19" s="8">
        <v>0</v>
      </c>
      <c r="J19" s="8">
        <v>0</v>
      </c>
      <c r="K19" s="8">
        <v>141961228</v>
      </c>
      <c r="L19" s="8">
        <v>0</v>
      </c>
      <c r="M19" s="8">
        <v>104993000</v>
      </c>
      <c r="N19" s="8">
        <v>246954228</v>
      </c>
      <c r="O19" s="8">
        <v>0</v>
      </c>
      <c r="P19" s="8">
        <v>0</v>
      </c>
      <c r="Q19" s="8">
        <v>0</v>
      </c>
      <c r="R19" s="8">
        <v>0</v>
      </c>
      <c r="S19" s="8">
        <v>3402772</v>
      </c>
      <c r="T19" s="8">
        <v>80000000</v>
      </c>
      <c r="U19" s="8">
        <v>0</v>
      </c>
      <c r="V19" s="8">
        <v>83402772</v>
      </c>
      <c r="W19" s="8">
        <v>330357000</v>
      </c>
      <c r="X19" s="8">
        <v>375958000</v>
      </c>
      <c r="Y19" s="8">
        <v>-45601000</v>
      </c>
      <c r="Z19" s="2">
        <v>-12.13</v>
      </c>
      <c r="AA19" s="6">
        <v>375958000</v>
      </c>
    </row>
    <row r="20" spans="1:27" ht="13.5">
      <c r="A20" s="23" t="s">
        <v>47</v>
      </c>
      <c r="B20" s="29"/>
      <c r="C20" s="6">
        <v>9995787</v>
      </c>
      <c r="D20" s="6">
        <v>0</v>
      </c>
      <c r="E20" s="7">
        <v>26477234</v>
      </c>
      <c r="F20" s="26">
        <v>26477234</v>
      </c>
      <c r="G20" s="26">
        <v>1286896</v>
      </c>
      <c r="H20" s="26">
        <v>1759175</v>
      </c>
      <c r="I20" s="26">
        <v>407204</v>
      </c>
      <c r="J20" s="26">
        <v>3453275</v>
      </c>
      <c r="K20" s="26">
        <v>1892692</v>
      </c>
      <c r="L20" s="26">
        <v>2506777</v>
      </c>
      <c r="M20" s="26">
        <v>7329</v>
      </c>
      <c r="N20" s="26">
        <v>4406798</v>
      </c>
      <c r="O20" s="26">
        <v>1155899</v>
      </c>
      <c r="P20" s="26">
        <v>740592</v>
      </c>
      <c r="Q20" s="26">
        <v>1270341</v>
      </c>
      <c r="R20" s="26">
        <v>3166832</v>
      </c>
      <c r="S20" s="26">
        <v>520766</v>
      </c>
      <c r="T20" s="26">
        <v>1790594</v>
      </c>
      <c r="U20" s="26">
        <v>3175542</v>
      </c>
      <c r="V20" s="26">
        <v>5486902</v>
      </c>
      <c r="W20" s="26">
        <v>16513807</v>
      </c>
      <c r="X20" s="26">
        <v>26477238</v>
      </c>
      <c r="Y20" s="26">
        <v>-9963431</v>
      </c>
      <c r="Z20" s="27">
        <v>-37.63</v>
      </c>
      <c r="AA20" s="28">
        <v>26477234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1109144691</v>
      </c>
      <c r="D22" s="33">
        <f>SUM(D5:D21)</f>
        <v>0</v>
      </c>
      <c r="E22" s="34">
        <f t="shared" si="0"/>
        <v>1394012008</v>
      </c>
      <c r="F22" s="35">
        <f t="shared" si="0"/>
        <v>1394011893</v>
      </c>
      <c r="G22" s="35">
        <f t="shared" si="0"/>
        <v>61839513</v>
      </c>
      <c r="H22" s="35">
        <f t="shared" si="0"/>
        <v>76302497</v>
      </c>
      <c r="I22" s="35">
        <f t="shared" si="0"/>
        <v>79983834</v>
      </c>
      <c r="J22" s="35">
        <f t="shared" si="0"/>
        <v>218125844</v>
      </c>
      <c r="K22" s="35">
        <f t="shared" si="0"/>
        <v>223656856</v>
      </c>
      <c r="L22" s="35">
        <f t="shared" si="0"/>
        <v>86855379</v>
      </c>
      <c r="M22" s="35">
        <f t="shared" si="0"/>
        <v>168586742</v>
      </c>
      <c r="N22" s="35">
        <f t="shared" si="0"/>
        <v>479098977</v>
      </c>
      <c r="O22" s="35">
        <f t="shared" si="0"/>
        <v>71779392</v>
      </c>
      <c r="P22" s="35">
        <f t="shared" si="0"/>
        <v>94392921</v>
      </c>
      <c r="Q22" s="35">
        <f t="shared" si="0"/>
        <v>75189931</v>
      </c>
      <c r="R22" s="35">
        <f t="shared" si="0"/>
        <v>241362244</v>
      </c>
      <c r="S22" s="35">
        <f t="shared" si="0"/>
        <v>84887507</v>
      </c>
      <c r="T22" s="35">
        <f t="shared" si="0"/>
        <v>156692024</v>
      </c>
      <c r="U22" s="35">
        <f t="shared" si="0"/>
        <v>76794107</v>
      </c>
      <c r="V22" s="35">
        <f t="shared" si="0"/>
        <v>318373638</v>
      </c>
      <c r="W22" s="35">
        <f t="shared" si="0"/>
        <v>1256960703</v>
      </c>
      <c r="X22" s="35">
        <f t="shared" si="0"/>
        <v>1394012020</v>
      </c>
      <c r="Y22" s="35">
        <f t="shared" si="0"/>
        <v>-137051317</v>
      </c>
      <c r="Z22" s="36">
        <f>+IF(X22&lt;&gt;0,+(Y22/X22)*100,0)</f>
        <v>-9.831430076191165</v>
      </c>
      <c r="AA22" s="33">
        <f>SUM(AA5:AA21)</f>
        <v>1394011893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292527381</v>
      </c>
      <c r="D25" s="6">
        <v>0</v>
      </c>
      <c r="E25" s="7">
        <v>308100489</v>
      </c>
      <c r="F25" s="8">
        <v>308100489</v>
      </c>
      <c r="G25" s="8">
        <v>25816336</v>
      </c>
      <c r="H25" s="8">
        <v>25429252</v>
      </c>
      <c r="I25" s="8">
        <v>25521993</v>
      </c>
      <c r="J25" s="8">
        <v>76767581</v>
      </c>
      <c r="K25" s="8">
        <v>26393981</v>
      </c>
      <c r="L25" s="8">
        <v>26419685</v>
      </c>
      <c r="M25" s="8">
        <v>31182566</v>
      </c>
      <c r="N25" s="8">
        <v>83996232</v>
      </c>
      <c r="O25" s="8">
        <v>26750063</v>
      </c>
      <c r="P25" s="8">
        <v>26125966</v>
      </c>
      <c r="Q25" s="8">
        <v>25841283</v>
      </c>
      <c r="R25" s="8">
        <v>78717312</v>
      </c>
      <c r="S25" s="8">
        <v>25169363</v>
      </c>
      <c r="T25" s="8">
        <v>25420633</v>
      </c>
      <c r="U25" s="8">
        <v>27176714</v>
      </c>
      <c r="V25" s="8">
        <v>77766710</v>
      </c>
      <c r="W25" s="8">
        <v>317247835</v>
      </c>
      <c r="X25" s="8">
        <v>308100486</v>
      </c>
      <c r="Y25" s="8">
        <v>9147349</v>
      </c>
      <c r="Z25" s="2">
        <v>2.97</v>
      </c>
      <c r="AA25" s="6">
        <v>308100489</v>
      </c>
    </row>
    <row r="26" spans="1:27" ht="13.5">
      <c r="A26" s="25" t="s">
        <v>52</v>
      </c>
      <c r="B26" s="24"/>
      <c r="C26" s="6">
        <v>23887187</v>
      </c>
      <c r="D26" s="6">
        <v>0</v>
      </c>
      <c r="E26" s="7">
        <v>25799620</v>
      </c>
      <c r="F26" s="8">
        <v>25799620</v>
      </c>
      <c r="G26" s="8">
        <v>1697817</v>
      </c>
      <c r="H26" s="8">
        <v>1751290</v>
      </c>
      <c r="I26" s="8">
        <v>1754201</v>
      </c>
      <c r="J26" s="8">
        <v>5203308</v>
      </c>
      <c r="K26" s="8">
        <v>1811079</v>
      </c>
      <c r="L26" s="8">
        <v>1780906</v>
      </c>
      <c r="M26" s="8">
        <v>1779841</v>
      </c>
      <c r="N26" s="8">
        <v>5371826</v>
      </c>
      <c r="O26" s="8">
        <v>1779841</v>
      </c>
      <c r="P26" s="8">
        <v>1780808</v>
      </c>
      <c r="Q26" s="8">
        <v>0</v>
      </c>
      <c r="R26" s="8">
        <v>3560649</v>
      </c>
      <c r="S26" s="8">
        <v>1781763</v>
      </c>
      <c r="T26" s="8">
        <v>4614764</v>
      </c>
      <c r="U26" s="8">
        <v>1875265</v>
      </c>
      <c r="V26" s="8">
        <v>8271792</v>
      </c>
      <c r="W26" s="8">
        <v>22407575</v>
      </c>
      <c r="X26" s="8">
        <v>25799616</v>
      </c>
      <c r="Y26" s="8">
        <v>-3392041</v>
      </c>
      <c r="Z26" s="2">
        <v>-13.15</v>
      </c>
      <c r="AA26" s="6">
        <v>25799620</v>
      </c>
    </row>
    <row r="27" spans="1:27" ht="13.5">
      <c r="A27" s="25" t="s">
        <v>53</v>
      </c>
      <c r="B27" s="24"/>
      <c r="C27" s="6">
        <v>96083332</v>
      </c>
      <c r="D27" s="6">
        <v>0</v>
      </c>
      <c r="E27" s="7">
        <v>232912783</v>
      </c>
      <c r="F27" s="8">
        <v>232912783</v>
      </c>
      <c r="G27" s="8">
        <v>0</v>
      </c>
      <c r="H27" s="8">
        <v>0</v>
      </c>
      <c r="I27" s="8">
        <v>28286418</v>
      </c>
      <c r="J27" s="8">
        <v>28286418</v>
      </c>
      <c r="K27" s="8">
        <v>0</v>
      </c>
      <c r="L27" s="8">
        <v>0</v>
      </c>
      <c r="M27" s="8">
        <v>8255</v>
      </c>
      <c r="N27" s="8">
        <v>8255</v>
      </c>
      <c r="O27" s="8">
        <v>33838584</v>
      </c>
      <c r="P27" s="8">
        <v>0</v>
      </c>
      <c r="Q27" s="8">
        <v>0</v>
      </c>
      <c r="R27" s="8">
        <v>33838584</v>
      </c>
      <c r="S27" s="8">
        <v>0</v>
      </c>
      <c r="T27" s="8">
        <v>0</v>
      </c>
      <c r="U27" s="8">
        <v>30515912</v>
      </c>
      <c r="V27" s="8">
        <v>30515912</v>
      </c>
      <c r="W27" s="8">
        <v>92649169</v>
      </c>
      <c r="X27" s="8">
        <v>232912780</v>
      </c>
      <c r="Y27" s="8">
        <v>-140263611</v>
      </c>
      <c r="Z27" s="2">
        <v>-60.22</v>
      </c>
      <c r="AA27" s="6">
        <v>232912783</v>
      </c>
    </row>
    <row r="28" spans="1:27" ht="13.5">
      <c r="A28" s="25" t="s">
        <v>54</v>
      </c>
      <c r="B28" s="24"/>
      <c r="C28" s="6">
        <v>397551760</v>
      </c>
      <c r="D28" s="6">
        <v>0</v>
      </c>
      <c r="E28" s="7">
        <v>78340000</v>
      </c>
      <c r="F28" s="8">
        <v>78340000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78340004</v>
      </c>
      <c r="Y28" s="8">
        <v>-78340004</v>
      </c>
      <c r="Z28" s="2">
        <v>-100</v>
      </c>
      <c r="AA28" s="6">
        <v>78340000</v>
      </c>
    </row>
    <row r="29" spans="1:27" ht="13.5">
      <c r="A29" s="25" t="s">
        <v>55</v>
      </c>
      <c r="B29" s="24"/>
      <c r="C29" s="6">
        <v>88809751</v>
      </c>
      <c r="D29" s="6">
        <v>0</v>
      </c>
      <c r="E29" s="7">
        <v>10000000</v>
      </c>
      <c r="F29" s="8">
        <v>0</v>
      </c>
      <c r="G29" s="8">
        <v>0</v>
      </c>
      <c r="H29" s="8">
        <v>0</v>
      </c>
      <c r="I29" s="8">
        <v>21729516</v>
      </c>
      <c r="J29" s="8">
        <v>21729516</v>
      </c>
      <c r="K29" s="8">
        <v>7321902</v>
      </c>
      <c r="L29" s="8">
        <v>0</v>
      </c>
      <c r="M29" s="8">
        <v>14407614</v>
      </c>
      <c r="N29" s="8">
        <v>21729516</v>
      </c>
      <c r="O29" s="8">
        <v>7321902</v>
      </c>
      <c r="P29" s="8">
        <v>6613331</v>
      </c>
      <c r="Q29" s="8">
        <v>7321902</v>
      </c>
      <c r="R29" s="8">
        <v>21257135</v>
      </c>
      <c r="S29" s="8">
        <v>0</v>
      </c>
      <c r="T29" s="8">
        <v>7085712</v>
      </c>
      <c r="U29" s="8">
        <v>0</v>
      </c>
      <c r="V29" s="8">
        <v>7085712</v>
      </c>
      <c r="W29" s="8">
        <v>71801879</v>
      </c>
      <c r="X29" s="8">
        <v>9999996</v>
      </c>
      <c r="Y29" s="8">
        <v>61801883</v>
      </c>
      <c r="Z29" s="2">
        <v>618.02</v>
      </c>
      <c r="AA29" s="6">
        <v>0</v>
      </c>
    </row>
    <row r="30" spans="1:27" ht="13.5">
      <c r="A30" s="25" t="s">
        <v>56</v>
      </c>
      <c r="B30" s="24"/>
      <c r="C30" s="6">
        <v>424503215</v>
      </c>
      <c r="D30" s="6">
        <v>0</v>
      </c>
      <c r="E30" s="7">
        <v>449200000</v>
      </c>
      <c r="F30" s="8">
        <v>463000000</v>
      </c>
      <c r="G30" s="8">
        <v>56300620</v>
      </c>
      <c r="H30" s="8">
        <v>66259758</v>
      </c>
      <c r="I30" s="8">
        <v>30402911</v>
      </c>
      <c r="J30" s="8">
        <v>152963289</v>
      </c>
      <c r="K30" s="8">
        <v>46372371</v>
      </c>
      <c r="L30" s="8">
        <v>44119967</v>
      </c>
      <c r="M30" s="8">
        <v>47923874</v>
      </c>
      <c r="N30" s="8">
        <v>138416212</v>
      </c>
      <c r="O30" s="8">
        <v>22327436</v>
      </c>
      <c r="P30" s="8">
        <v>45840192</v>
      </c>
      <c r="Q30" s="8">
        <v>28461584</v>
      </c>
      <c r="R30" s="8">
        <v>96629212</v>
      </c>
      <c r="S30" s="8">
        <v>14835184</v>
      </c>
      <c r="T30" s="8">
        <v>84747270</v>
      </c>
      <c r="U30" s="8">
        <v>-10008228</v>
      </c>
      <c r="V30" s="8">
        <v>89574226</v>
      </c>
      <c r="W30" s="8">
        <v>477582939</v>
      </c>
      <c r="X30" s="8">
        <v>449199996</v>
      </c>
      <c r="Y30" s="8">
        <v>28382943</v>
      </c>
      <c r="Z30" s="2">
        <v>6.32</v>
      </c>
      <c r="AA30" s="6">
        <v>463000000</v>
      </c>
    </row>
    <row r="31" spans="1:27" ht="13.5">
      <c r="A31" s="25" t="s">
        <v>57</v>
      </c>
      <c r="B31" s="24"/>
      <c r="C31" s="6">
        <v>58467953</v>
      </c>
      <c r="D31" s="6">
        <v>0</v>
      </c>
      <c r="E31" s="7">
        <v>47825000</v>
      </c>
      <c r="F31" s="8">
        <v>48562000</v>
      </c>
      <c r="G31" s="8">
        <v>2311245</v>
      </c>
      <c r="H31" s="8">
        <v>3545296</v>
      </c>
      <c r="I31" s="8">
        <v>4557179</v>
      </c>
      <c r="J31" s="8">
        <v>10413720</v>
      </c>
      <c r="K31" s="8">
        <v>2868821</v>
      </c>
      <c r="L31" s="8">
        <v>4986097</v>
      </c>
      <c r="M31" s="8">
        <v>5873862</v>
      </c>
      <c r="N31" s="8">
        <v>13728780</v>
      </c>
      <c r="O31" s="8">
        <v>1786711</v>
      </c>
      <c r="P31" s="8">
        <v>5443606</v>
      </c>
      <c r="Q31" s="8">
        <v>1559674</v>
      </c>
      <c r="R31" s="8">
        <v>8789991</v>
      </c>
      <c r="S31" s="8">
        <v>3488054</v>
      </c>
      <c r="T31" s="8">
        <v>2153334</v>
      </c>
      <c r="U31" s="8">
        <v>6672954</v>
      </c>
      <c r="V31" s="8">
        <v>12314342</v>
      </c>
      <c r="W31" s="8">
        <v>45246833</v>
      </c>
      <c r="X31" s="8">
        <v>47825003</v>
      </c>
      <c r="Y31" s="8">
        <v>-2578170</v>
      </c>
      <c r="Z31" s="2">
        <v>-5.39</v>
      </c>
      <c r="AA31" s="6">
        <v>48562000</v>
      </c>
    </row>
    <row r="32" spans="1:27" ht="13.5">
      <c r="A32" s="25" t="s">
        <v>58</v>
      </c>
      <c r="B32" s="24"/>
      <c r="C32" s="6">
        <v>135786924</v>
      </c>
      <c r="D32" s="6">
        <v>0</v>
      </c>
      <c r="E32" s="7">
        <v>106200000</v>
      </c>
      <c r="F32" s="8">
        <v>87478390</v>
      </c>
      <c r="G32" s="8">
        <v>2430037</v>
      </c>
      <c r="H32" s="8">
        <v>7570688</v>
      </c>
      <c r="I32" s="8">
        <v>10734859</v>
      </c>
      <c r="J32" s="8">
        <v>20735584</v>
      </c>
      <c r="K32" s="8">
        <v>9872758</v>
      </c>
      <c r="L32" s="8">
        <v>6825644</v>
      </c>
      <c r="M32" s="8">
        <v>8134116</v>
      </c>
      <c r="N32" s="8">
        <v>24832518</v>
      </c>
      <c r="O32" s="8">
        <v>5500943</v>
      </c>
      <c r="P32" s="8">
        <v>9666885</v>
      </c>
      <c r="Q32" s="8">
        <v>4184838</v>
      </c>
      <c r="R32" s="8">
        <v>19352666</v>
      </c>
      <c r="S32" s="8">
        <v>7678480</v>
      </c>
      <c r="T32" s="8">
        <v>13779416</v>
      </c>
      <c r="U32" s="8">
        <v>17418498</v>
      </c>
      <c r="V32" s="8">
        <v>38876394</v>
      </c>
      <c r="W32" s="8">
        <v>103797162</v>
      </c>
      <c r="X32" s="8">
        <v>106200000</v>
      </c>
      <c r="Y32" s="8">
        <v>-2402838</v>
      </c>
      <c r="Z32" s="2">
        <v>-2.26</v>
      </c>
      <c r="AA32" s="6">
        <v>87478390</v>
      </c>
    </row>
    <row r="33" spans="1:27" ht="13.5">
      <c r="A33" s="25" t="s">
        <v>59</v>
      </c>
      <c r="B33" s="24"/>
      <c r="C33" s="6">
        <v>5392418</v>
      </c>
      <c r="D33" s="6">
        <v>0</v>
      </c>
      <c r="E33" s="7">
        <v>15000000</v>
      </c>
      <c r="F33" s="8">
        <v>15000000</v>
      </c>
      <c r="G33" s="8">
        <v>-3836</v>
      </c>
      <c r="H33" s="8">
        <v>4725</v>
      </c>
      <c r="I33" s="8">
        <v>1278689</v>
      </c>
      <c r="J33" s="8">
        <v>1279578</v>
      </c>
      <c r="K33" s="8">
        <v>137307</v>
      </c>
      <c r="L33" s="8">
        <v>906040</v>
      </c>
      <c r="M33" s="8">
        <v>5057305</v>
      </c>
      <c r="N33" s="8">
        <v>6100652</v>
      </c>
      <c r="O33" s="8">
        <v>155564</v>
      </c>
      <c r="P33" s="8">
        <v>1081326</v>
      </c>
      <c r="Q33" s="8">
        <v>1583022</v>
      </c>
      <c r="R33" s="8">
        <v>2819912</v>
      </c>
      <c r="S33" s="8">
        <v>248633</v>
      </c>
      <c r="T33" s="8">
        <v>498268</v>
      </c>
      <c r="U33" s="8">
        <v>2130400</v>
      </c>
      <c r="V33" s="8">
        <v>2877301</v>
      </c>
      <c r="W33" s="8">
        <v>13077443</v>
      </c>
      <c r="X33" s="8">
        <v>15000000</v>
      </c>
      <c r="Y33" s="8">
        <v>-1922557</v>
      </c>
      <c r="Z33" s="2">
        <v>-12.82</v>
      </c>
      <c r="AA33" s="6">
        <v>15000000</v>
      </c>
    </row>
    <row r="34" spans="1:27" ht="13.5">
      <c r="A34" s="25" t="s">
        <v>60</v>
      </c>
      <c r="B34" s="24"/>
      <c r="C34" s="6">
        <v>134605374</v>
      </c>
      <c r="D34" s="6">
        <v>0</v>
      </c>
      <c r="E34" s="7">
        <v>120554003</v>
      </c>
      <c r="F34" s="8">
        <v>124233613</v>
      </c>
      <c r="G34" s="8">
        <v>9226731</v>
      </c>
      <c r="H34" s="8">
        <v>6911620</v>
      </c>
      <c r="I34" s="8">
        <v>10069958</v>
      </c>
      <c r="J34" s="8">
        <v>26208309</v>
      </c>
      <c r="K34" s="8">
        <v>29038159</v>
      </c>
      <c r="L34" s="8">
        <v>15375188</v>
      </c>
      <c r="M34" s="8">
        <v>15013533</v>
      </c>
      <c r="N34" s="8">
        <v>59426880</v>
      </c>
      <c r="O34" s="8">
        <v>7996044</v>
      </c>
      <c r="P34" s="8">
        <v>8438737</v>
      </c>
      <c r="Q34" s="8">
        <v>8138087</v>
      </c>
      <c r="R34" s="8">
        <v>24572868</v>
      </c>
      <c r="S34" s="8">
        <v>5422296</v>
      </c>
      <c r="T34" s="8">
        <v>9005352</v>
      </c>
      <c r="U34" s="8">
        <v>15693615</v>
      </c>
      <c r="V34" s="8">
        <v>30121263</v>
      </c>
      <c r="W34" s="8">
        <v>140329320</v>
      </c>
      <c r="X34" s="8">
        <v>120554004</v>
      </c>
      <c r="Y34" s="8">
        <v>19775316</v>
      </c>
      <c r="Z34" s="2">
        <v>16.4</v>
      </c>
      <c r="AA34" s="6">
        <v>124233613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1657615295</v>
      </c>
      <c r="D36" s="33">
        <f>SUM(D25:D35)</f>
        <v>0</v>
      </c>
      <c r="E36" s="34">
        <f t="shared" si="1"/>
        <v>1393931895</v>
      </c>
      <c r="F36" s="35">
        <f t="shared" si="1"/>
        <v>1383426895</v>
      </c>
      <c r="G36" s="35">
        <f t="shared" si="1"/>
        <v>97778950</v>
      </c>
      <c r="H36" s="35">
        <f t="shared" si="1"/>
        <v>111472629</v>
      </c>
      <c r="I36" s="35">
        <f t="shared" si="1"/>
        <v>134335724</v>
      </c>
      <c r="J36" s="35">
        <f t="shared" si="1"/>
        <v>343587303</v>
      </c>
      <c r="K36" s="35">
        <f t="shared" si="1"/>
        <v>123816378</v>
      </c>
      <c r="L36" s="35">
        <f t="shared" si="1"/>
        <v>100413527</v>
      </c>
      <c r="M36" s="35">
        <f t="shared" si="1"/>
        <v>129380966</v>
      </c>
      <c r="N36" s="35">
        <f t="shared" si="1"/>
        <v>353610871</v>
      </c>
      <c r="O36" s="35">
        <f t="shared" si="1"/>
        <v>107457088</v>
      </c>
      <c r="P36" s="35">
        <f t="shared" si="1"/>
        <v>104990851</v>
      </c>
      <c r="Q36" s="35">
        <f t="shared" si="1"/>
        <v>77090390</v>
      </c>
      <c r="R36" s="35">
        <f t="shared" si="1"/>
        <v>289538329</v>
      </c>
      <c r="S36" s="35">
        <f t="shared" si="1"/>
        <v>58623773</v>
      </c>
      <c r="T36" s="35">
        <f t="shared" si="1"/>
        <v>147304749</v>
      </c>
      <c r="U36" s="35">
        <f t="shared" si="1"/>
        <v>91475130</v>
      </c>
      <c r="V36" s="35">
        <f t="shared" si="1"/>
        <v>297403652</v>
      </c>
      <c r="W36" s="35">
        <f t="shared" si="1"/>
        <v>1284140155</v>
      </c>
      <c r="X36" s="35">
        <f t="shared" si="1"/>
        <v>1393931885</v>
      </c>
      <c r="Y36" s="35">
        <f t="shared" si="1"/>
        <v>-109791730</v>
      </c>
      <c r="Z36" s="36">
        <f>+IF(X36&lt;&gt;0,+(Y36/X36)*100,0)</f>
        <v>-7.876405668129186</v>
      </c>
      <c r="AA36" s="33">
        <f>SUM(AA25:AA35)</f>
        <v>1383426895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-548470604</v>
      </c>
      <c r="D38" s="46">
        <f>+D22-D36</f>
        <v>0</v>
      </c>
      <c r="E38" s="47">
        <f t="shared" si="2"/>
        <v>80113</v>
      </c>
      <c r="F38" s="48">
        <f t="shared" si="2"/>
        <v>10584998</v>
      </c>
      <c r="G38" s="48">
        <f t="shared" si="2"/>
        <v>-35939437</v>
      </c>
      <c r="H38" s="48">
        <f t="shared" si="2"/>
        <v>-35170132</v>
      </c>
      <c r="I38" s="48">
        <f t="shared" si="2"/>
        <v>-54351890</v>
      </c>
      <c r="J38" s="48">
        <f t="shared" si="2"/>
        <v>-125461459</v>
      </c>
      <c r="K38" s="48">
        <f t="shared" si="2"/>
        <v>99840478</v>
      </c>
      <c r="L38" s="48">
        <f t="shared" si="2"/>
        <v>-13558148</v>
      </c>
      <c r="M38" s="48">
        <f t="shared" si="2"/>
        <v>39205776</v>
      </c>
      <c r="N38" s="48">
        <f t="shared" si="2"/>
        <v>125488106</v>
      </c>
      <c r="O38" s="48">
        <f t="shared" si="2"/>
        <v>-35677696</v>
      </c>
      <c r="P38" s="48">
        <f t="shared" si="2"/>
        <v>-10597930</v>
      </c>
      <c r="Q38" s="48">
        <f t="shared" si="2"/>
        <v>-1900459</v>
      </c>
      <c r="R38" s="48">
        <f t="shared" si="2"/>
        <v>-48176085</v>
      </c>
      <c r="S38" s="48">
        <f t="shared" si="2"/>
        <v>26263734</v>
      </c>
      <c r="T38" s="48">
        <f t="shared" si="2"/>
        <v>9387275</v>
      </c>
      <c r="U38" s="48">
        <f t="shared" si="2"/>
        <v>-14681023</v>
      </c>
      <c r="V38" s="48">
        <f t="shared" si="2"/>
        <v>20969986</v>
      </c>
      <c r="W38" s="48">
        <f t="shared" si="2"/>
        <v>-27179452</v>
      </c>
      <c r="X38" s="48">
        <f>IF(F22=F36,0,X22-X36)</f>
        <v>80135</v>
      </c>
      <c r="Y38" s="48">
        <f t="shared" si="2"/>
        <v>-27259587</v>
      </c>
      <c r="Z38" s="49">
        <f>+IF(X38&lt;&gt;0,+(Y38/X38)*100,0)</f>
        <v>-34017.07992762214</v>
      </c>
      <c r="AA38" s="46">
        <f>+AA22-AA36</f>
        <v>10584998</v>
      </c>
    </row>
    <row r="39" spans="1:27" ht="13.5">
      <c r="A39" s="23" t="s">
        <v>64</v>
      </c>
      <c r="B39" s="29"/>
      <c r="C39" s="6">
        <v>225943015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-322527589</v>
      </c>
      <c r="D42" s="55">
        <f>SUM(D38:D41)</f>
        <v>0</v>
      </c>
      <c r="E42" s="56">
        <f t="shared" si="3"/>
        <v>80113</v>
      </c>
      <c r="F42" s="57">
        <f t="shared" si="3"/>
        <v>10584998</v>
      </c>
      <c r="G42" s="57">
        <f t="shared" si="3"/>
        <v>-35939437</v>
      </c>
      <c r="H42" s="57">
        <f t="shared" si="3"/>
        <v>-35170132</v>
      </c>
      <c r="I42" s="57">
        <f t="shared" si="3"/>
        <v>-54351890</v>
      </c>
      <c r="J42" s="57">
        <f t="shared" si="3"/>
        <v>-125461459</v>
      </c>
      <c r="K42" s="57">
        <f t="shared" si="3"/>
        <v>99840478</v>
      </c>
      <c r="L42" s="57">
        <f t="shared" si="3"/>
        <v>-13558148</v>
      </c>
      <c r="M42" s="57">
        <f t="shared" si="3"/>
        <v>39205776</v>
      </c>
      <c r="N42" s="57">
        <f t="shared" si="3"/>
        <v>125488106</v>
      </c>
      <c r="O42" s="57">
        <f t="shared" si="3"/>
        <v>-35677696</v>
      </c>
      <c r="P42" s="57">
        <f t="shared" si="3"/>
        <v>-10597930</v>
      </c>
      <c r="Q42" s="57">
        <f t="shared" si="3"/>
        <v>-1900459</v>
      </c>
      <c r="R42" s="57">
        <f t="shared" si="3"/>
        <v>-48176085</v>
      </c>
      <c r="S42" s="57">
        <f t="shared" si="3"/>
        <v>26263734</v>
      </c>
      <c r="T42" s="57">
        <f t="shared" si="3"/>
        <v>9387275</v>
      </c>
      <c r="U42" s="57">
        <f t="shared" si="3"/>
        <v>-14681023</v>
      </c>
      <c r="V42" s="57">
        <f t="shared" si="3"/>
        <v>20969986</v>
      </c>
      <c r="W42" s="57">
        <f t="shared" si="3"/>
        <v>-27179452</v>
      </c>
      <c r="X42" s="57">
        <f t="shared" si="3"/>
        <v>80135</v>
      </c>
      <c r="Y42" s="57">
        <f t="shared" si="3"/>
        <v>-27259587</v>
      </c>
      <c r="Z42" s="58">
        <f>+IF(X42&lt;&gt;0,+(Y42/X42)*100,0)</f>
        <v>-34017.07992762214</v>
      </c>
      <c r="AA42" s="55">
        <f>SUM(AA38:AA41)</f>
        <v>10584998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-322527589</v>
      </c>
      <c r="D44" s="63">
        <f>+D42-D43</f>
        <v>0</v>
      </c>
      <c r="E44" s="64">
        <f t="shared" si="4"/>
        <v>80113</v>
      </c>
      <c r="F44" s="65">
        <f t="shared" si="4"/>
        <v>10584998</v>
      </c>
      <c r="G44" s="65">
        <f t="shared" si="4"/>
        <v>-35939437</v>
      </c>
      <c r="H44" s="65">
        <f t="shared" si="4"/>
        <v>-35170132</v>
      </c>
      <c r="I44" s="65">
        <f t="shared" si="4"/>
        <v>-54351890</v>
      </c>
      <c r="J44" s="65">
        <f t="shared" si="4"/>
        <v>-125461459</v>
      </c>
      <c r="K44" s="65">
        <f t="shared" si="4"/>
        <v>99840478</v>
      </c>
      <c r="L44" s="65">
        <f t="shared" si="4"/>
        <v>-13558148</v>
      </c>
      <c r="M44" s="65">
        <f t="shared" si="4"/>
        <v>39205776</v>
      </c>
      <c r="N44" s="65">
        <f t="shared" si="4"/>
        <v>125488106</v>
      </c>
      <c r="O44" s="65">
        <f t="shared" si="4"/>
        <v>-35677696</v>
      </c>
      <c r="P44" s="65">
        <f t="shared" si="4"/>
        <v>-10597930</v>
      </c>
      <c r="Q44" s="65">
        <f t="shared" si="4"/>
        <v>-1900459</v>
      </c>
      <c r="R44" s="65">
        <f t="shared" si="4"/>
        <v>-48176085</v>
      </c>
      <c r="S44" s="65">
        <f t="shared" si="4"/>
        <v>26263734</v>
      </c>
      <c r="T44" s="65">
        <f t="shared" si="4"/>
        <v>9387275</v>
      </c>
      <c r="U44" s="65">
        <f t="shared" si="4"/>
        <v>-14681023</v>
      </c>
      <c r="V44" s="65">
        <f t="shared" si="4"/>
        <v>20969986</v>
      </c>
      <c r="W44" s="65">
        <f t="shared" si="4"/>
        <v>-27179452</v>
      </c>
      <c r="X44" s="65">
        <f t="shared" si="4"/>
        <v>80135</v>
      </c>
      <c r="Y44" s="65">
        <f t="shared" si="4"/>
        <v>-27259587</v>
      </c>
      <c r="Z44" s="66">
        <f>+IF(X44&lt;&gt;0,+(Y44/X44)*100,0)</f>
        <v>-34017.07992762214</v>
      </c>
      <c r="AA44" s="63">
        <f>+AA42-AA43</f>
        <v>10584998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-322527589</v>
      </c>
      <c r="D46" s="55">
        <f>SUM(D44:D45)</f>
        <v>0</v>
      </c>
      <c r="E46" s="56">
        <f t="shared" si="5"/>
        <v>80113</v>
      </c>
      <c r="F46" s="57">
        <f t="shared" si="5"/>
        <v>10584998</v>
      </c>
      <c r="G46" s="57">
        <f t="shared" si="5"/>
        <v>-35939437</v>
      </c>
      <c r="H46" s="57">
        <f t="shared" si="5"/>
        <v>-35170132</v>
      </c>
      <c r="I46" s="57">
        <f t="shared" si="5"/>
        <v>-54351890</v>
      </c>
      <c r="J46" s="57">
        <f t="shared" si="5"/>
        <v>-125461459</v>
      </c>
      <c r="K46" s="57">
        <f t="shared" si="5"/>
        <v>99840478</v>
      </c>
      <c r="L46" s="57">
        <f t="shared" si="5"/>
        <v>-13558148</v>
      </c>
      <c r="M46" s="57">
        <f t="shared" si="5"/>
        <v>39205776</v>
      </c>
      <c r="N46" s="57">
        <f t="shared" si="5"/>
        <v>125488106</v>
      </c>
      <c r="O46" s="57">
        <f t="shared" si="5"/>
        <v>-35677696</v>
      </c>
      <c r="P46" s="57">
        <f t="shared" si="5"/>
        <v>-10597930</v>
      </c>
      <c r="Q46" s="57">
        <f t="shared" si="5"/>
        <v>-1900459</v>
      </c>
      <c r="R46" s="57">
        <f t="shared" si="5"/>
        <v>-48176085</v>
      </c>
      <c r="S46" s="57">
        <f t="shared" si="5"/>
        <v>26263734</v>
      </c>
      <c r="T46" s="57">
        <f t="shared" si="5"/>
        <v>9387275</v>
      </c>
      <c r="U46" s="57">
        <f t="shared" si="5"/>
        <v>-14681023</v>
      </c>
      <c r="V46" s="57">
        <f t="shared" si="5"/>
        <v>20969986</v>
      </c>
      <c r="W46" s="57">
        <f t="shared" si="5"/>
        <v>-27179452</v>
      </c>
      <c r="X46" s="57">
        <f t="shared" si="5"/>
        <v>80135</v>
      </c>
      <c r="Y46" s="57">
        <f t="shared" si="5"/>
        <v>-27259587</v>
      </c>
      <c r="Z46" s="58">
        <f>+IF(X46&lt;&gt;0,+(Y46/X46)*100,0)</f>
        <v>-34017.07992762214</v>
      </c>
      <c r="AA46" s="55">
        <f>SUM(AA44:AA45)</f>
        <v>10584998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-322527589</v>
      </c>
      <c r="D48" s="71">
        <f>SUM(D46:D47)</f>
        <v>0</v>
      </c>
      <c r="E48" s="72">
        <f t="shared" si="6"/>
        <v>80113</v>
      </c>
      <c r="F48" s="73">
        <f t="shared" si="6"/>
        <v>10584998</v>
      </c>
      <c r="G48" s="73">
        <f t="shared" si="6"/>
        <v>-35939437</v>
      </c>
      <c r="H48" s="74">
        <f t="shared" si="6"/>
        <v>-35170132</v>
      </c>
      <c r="I48" s="74">
        <f t="shared" si="6"/>
        <v>-54351890</v>
      </c>
      <c r="J48" s="74">
        <f t="shared" si="6"/>
        <v>-125461459</v>
      </c>
      <c r="K48" s="74">
        <f t="shared" si="6"/>
        <v>99840478</v>
      </c>
      <c r="L48" s="74">
        <f t="shared" si="6"/>
        <v>-13558148</v>
      </c>
      <c r="M48" s="73">
        <f t="shared" si="6"/>
        <v>39205776</v>
      </c>
      <c r="N48" s="73">
        <f t="shared" si="6"/>
        <v>125488106</v>
      </c>
      <c r="O48" s="74">
        <f t="shared" si="6"/>
        <v>-35677696</v>
      </c>
      <c r="P48" s="74">
        <f t="shared" si="6"/>
        <v>-10597930</v>
      </c>
      <c r="Q48" s="74">
        <f t="shared" si="6"/>
        <v>-1900459</v>
      </c>
      <c r="R48" s="74">
        <f t="shared" si="6"/>
        <v>-48176085</v>
      </c>
      <c r="S48" s="74">
        <f t="shared" si="6"/>
        <v>26263734</v>
      </c>
      <c r="T48" s="73">
        <f t="shared" si="6"/>
        <v>9387275</v>
      </c>
      <c r="U48" s="73">
        <f t="shared" si="6"/>
        <v>-14681023</v>
      </c>
      <c r="V48" s="74">
        <f t="shared" si="6"/>
        <v>20969986</v>
      </c>
      <c r="W48" s="74">
        <f t="shared" si="6"/>
        <v>-27179452</v>
      </c>
      <c r="X48" s="74">
        <f t="shared" si="6"/>
        <v>80135</v>
      </c>
      <c r="Y48" s="74">
        <f t="shared" si="6"/>
        <v>-27259587</v>
      </c>
      <c r="Z48" s="75">
        <f>+IF(X48&lt;&gt;0,+(Y48/X48)*100,0)</f>
        <v>-34017.07992762214</v>
      </c>
      <c r="AA48" s="76">
        <f>SUM(AA46:AA47)</f>
        <v>10584998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113023922</v>
      </c>
      <c r="D5" s="6">
        <v>0</v>
      </c>
      <c r="E5" s="7">
        <v>148359809</v>
      </c>
      <c r="F5" s="8">
        <v>127466000</v>
      </c>
      <c r="G5" s="8">
        <v>12294486</v>
      </c>
      <c r="H5" s="8">
        <v>11862713</v>
      </c>
      <c r="I5" s="8">
        <v>12109860</v>
      </c>
      <c r="J5" s="8">
        <v>36267059</v>
      </c>
      <c r="K5" s="8">
        <v>12405088</v>
      </c>
      <c r="L5" s="8">
        <v>12427590</v>
      </c>
      <c r="M5" s="8">
        <v>12531394</v>
      </c>
      <c r="N5" s="8">
        <v>37364072</v>
      </c>
      <c r="O5" s="8">
        <v>10948685</v>
      </c>
      <c r="P5" s="8">
        <v>12339223</v>
      </c>
      <c r="Q5" s="8">
        <v>10283412</v>
      </c>
      <c r="R5" s="8">
        <v>33571320</v>
      </c>
      <c r="S5" s="8">
        <v>12024437</v>
      </c>
      <c r="T5" s="8">
        <v>11447979</v>
      </c>
      <c r="U5" s="8">
        <v>11485731</v>
      </c>
      <c r="V5" s="8">
        <v>34958147</v>
      </c>
      <c r="W5" s="8">
        <v>142160598</v>
      </c>
      <c r="X5" s="8">
        <v>148359805</v>
      </c>
      <c r="Y5" s="8">
        <v>-6199207</v>
      </c>
      <c r="Z5" s="2">
        <v>-4.18</v>
      </c>
      <c r="AA5" s="6">
        <v>127466000</v>
      </c>
    </row>
    <row r="6" spans="1:27" ht="13.5">
      <c r="A6" s="23" t="s">
        <v>33</v>
      </c>
      <c r="B6" s="24"/>
      <c r="C6" s="6">
        <v>14441632</v>
      </c>
      <c r="D6" s="6">
        <v>0</v>
      </c>
      <c r="E6" s="7">
        <v>14596359</v>
      </c>
      <c r="F6" s="8">
        <v>13290000</v>
      </c>
      <c r="G6" s="8">
        <v>1508756</v>
      </c>
      <c r="H6" s="8">
        <v>1630460</v>
      </c>
      <c r="I6" s="8">
        <v>1828302</v>
      </c>
      <c r="J6" s="8">
        <v>4967518</v>
      </c>
      <c r="K6" s="8">
        <v>1677311</v>
      </c>
      <c r="L6" s="8">
        <v>1881735</v>
      </c>
      <c r="M6" s="8">
        <v>0</v>
      </c>
      <c r="N6" s="8">
        <v>3559046</v>
      </c>
      <c r="O6" s="8">
        <v>2020801</v>
      </c>
      <c r="P6" s="8">
        <v>1943919</v>
      </c>
      <c r="Q6" s="8">
        <v>1970239</v>
      </c>
      <c r="R6" s="8">
        <v>5934959</v>
      </c>
      <c r="S6" s="8">
        <v>1970239</v>
      </c>
      <c r="T6" s="8">
        <v>2002795</v>
      </c>
      <c r="U6" s="8">
        <v>1923330</v>
      </c>
      <c r="V6" s="8">
        <v>5896364</v>
      </c>
      <c r="W6" s="8">
        <v>20357887</v>
      </c>
      <c r="X6" s="8">
        <v>14596359</v>
      </c>
      <c r="Y6" s="8">
        <v>5761528</v>
      </c>
      <c r="Z6" s="2">
        <v>39.47</v>
      </c>
      <c r="AA6" s="6">
        <v>13290000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62763816</v>
      </c>
      <c r="D8" s="6">
        <v>0</v>
      </c>
      <c r="E8" s="7">
        <v>115452000</v>
      </c>
      <c r="F8" s="8">
        <v>71525000</v>
      </c>
      <c r="G8" s="8">
        <v>5506286</v>
      </c>
      <c r="H8" s="8">
        <v>5320197</v>
      </c>
      <c r="I8" s="8">
        <v>6297057</v>
      </c>
      <c r="J8" s="8">
        <v>17123540</v>
      </c>
      <c r="K8" s="8">
        <v>6424333</v>
      </c>
      <c r="L8" s="8">
        <v>6104370</v>
      </c>
      <c r="M8" s="8">
        <v>6253481</v>
      </c>
      <c r="N8" s="8">
        <v>18782184</v>
      </c>
      <c r="O8" s="8">
        <v>5129887</v>
      </c>
      <c r="P8" s="8">
        <v>6749118</v>
      </c>
      <c r="Q8" s="8">
        <v>6396066</v>
      </c>
      <c r="R8" s="8">
        <v>18275071</v>
      </c>
      <c r="S8" s="8">
        <v>7875486</v>
      </c>
      <c r="T8" s="8">
        <v>6738396</v>
      </c>
      <c r="U8" s="8">
        <v>11286059</v>
      </c>
      <c r="V8" s="8">
        <v>25899941</v>
      </c>
      <c r="W8" s="8">
        <v>80080736</v>
      </c>
      <c r="X8" s="8">
        <v>115452000</v>
      </c>
      <c r="Y8" s="8">
        <v>-35371264</v>
      </c>
      <c r="Z8" s="2">
        <v>-30.64</v>
      </c>
      <c r="AA8" s="6">
        <v>71525000</v>
      </c>
    </row>
    <row r="9" spans="1:27" ht="13.5">
      <c r="A9" s="25" t="s">
        <v>36</v>
      </c>
      <c r="B9" s="24"/>
      <c r="C9" s="6">
        <v>23381573</v>
      </c>
      <c r="D9" s="6">
        <v>0</v>
      </c>
      <c r="E9" s="7">
        <v>25433900</v>
      </c>
      <c r="F9" s="8">
        <v>25434000</v>
      </c>
      <c r="G9" s="8">
        <v>2086980</v>
      </c>
      <c r="H9" s="8">
        <v>2069785</v>
      </c>
      <c r="I9" s="8">
        <v>2051861</v>
      </c>
      <c r="J9" s="8">
        <v>6208626</v>
      </c>
      <c r="K9" s="8">
        <v>2062814</v>
      </c>
      <c r="L9" s="8">
        <v>1999205</v>
      </c>
      <c r="M9" s="8">
        <v>2017640</v>
      </c>
      <c r="N9" s="8">
        <v>6079659</v>
      </c>
      <c r="O9" s="8">
        <v>1969397</v>
      </c>
      <c r="P9" s="8">
        <v>2004601</v>
      </c>
      <c r="Q9" s="8">
        <v>1978512</v>
      </c>
      <c r="R9" s="8">
        <v>5952510</v>
      </c>
      <c r="S9" s="8">
        <v>1982062</v>
      </c>
      <c r="T9" s="8">
        <v>2012401</v>
      </c>
      <c r="U9" s="8">
        <v>1993993</v>
      </c>
      <c r="V9" s="8">
        <v>5988456</v>
      </c>
      <c r="W9" s="8">
        <v>24229251</v>
      </c>
      <c r="X9" s="8">
        <v>25433904</v>
      </c>
      <c r="Y9" s="8">
        <v>-1204653</v>
      </c>
      <c r="Z9" s="2">
        <v>-4.74</v>
      </c>
      <c r="AA9" s="6">
        <v>25434000</v>
      </c>
    </row>
    <row r="10" spans="1:27" ht="13.5">
      <c r="A10" s="25" t="s">
        <v>37</v>
      </c>
      <c r="B10" s="24"/>
      <c r="C10" s="6">
        <v>24969074</v>
      </c>
      <c r="D10" s="6">
        <v>0</v>
      </c>
      <c r="E10" s="7">
        <v>22431480</v>
      </c>
      <c r="F10" s="26">
        <v>22431000</v>
      </c>
      <c r="G10" s="26">
        <v>2563610</v>
      </c>
      <c r="H10" s="26">
        <v>2569935</v>
      </c>
      <c r="I10" s="26">
        <v>2382473</v>
      </c>
      <c r="J10" s="26">
        <v>7516018</v>
      </c>
      <c r="K10" s="26">
        <v>2529718</v>
      </c>
      <c r="L10" s="26">
        <v>2475982</v>
      </c>
      <c r="M10" s="26">
        <v>2434142</v>
      </c>
      <c r="N10" s="26">
        <v>7439842</v>
      </c>
      <c r="O10" s="26">
        <v>2262285</v>
      </c>
      <c r="P10" s="26">
        <v>2398645</v>
      </c>
      <c r="Q10" s="26">
        <v>2398742</v>
      </c>
      <c r="R10" s="26">
        <v>7059672</v>
      </c>
      <c r="S10" s="26">
        <v>2392872</v>
      </c>
      <c r="T10" s="26">
        <v>2414836</v>
      </c>
      <c r="U10" s="26">
        <v>2412880</v>
      </c>
      <c r="V10" s="26">
        <v>7220588</v>
      </c>
      <c r="W10" s="26">
        <v>29236120</v>
      </c>
      <c r="X10" s="26">
        <v>22431484</v>
      </c>
      <c r="Y10" s="26">
        <v>6804636</v>
      </c>
      <c r="Z10" s="27">
        <v>30.34</v>
      </c>
      <c r="AA10" s="28">
        <v>22431000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12533229</v>
      </c>
      <c r="F11" s="8">
        <v>3569000</v>
      </c>
      <c r="G11" s="8">
        <v>89328</v>
      </c>
      <c r="H11" s="8">
        <v>84263</v>
      </c>
      <c r="I11" s="8">
        <v>101263</v>
      </c>
      <c r="J11" s="8">
        <v>274854</v>
      </c>
      <c r="K11" s="8">
        <v>94755</v>
      </c>
      <c r="L11" s="8">
        <v>0</v>
      </c>
      <c r="M11" s="8">
        <v>0</v>
      </c>
      <c r="N11" s="8">
        <v>94755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369609</v>
      </c>
      <c r="X11" s="8">
        <v>12533208</v>
      </c>
      <c r="Y11" s="8">
        <v>-12163599</v>
      </c>
      <c r="Z11" s="2">
        <v>-97.05</v>
      </c>
      <c r="AA11" s="6">
        <v>3569000</v>
      </c>
    </row>
    <row r="12" spans="1:27" ht="13.5">
      <c r="A12" s="25" t="s">
        <v>39</v>
      </c>
      <c r="B12" s="29"/>
      <c r="C12" s="6">
        <v>976119</v>
      </c>
      <c r="D12" s="6">
        <v>0</v>
      </c>
      <c r="E12" s="7">
        <v>3738675</v>
      </c>
      <c r="F12" s="8">
        <v>1513000</v>
      </c>
      <c r="G12" s="8">
        <v>47886</v>
      </c>
      <c r="H12" s="8">
        <v>149760</v>
      </c>
      <c r="I12" s="8">
        <v>94468</v>
      </c>
      <c r="J12" s="8">
        <v>292114</v>
      </c>
      <c r="K12" s="8">
        <v>207959</v>
      </c>
      <c r="L12" s="8">
        <v>42186</v>
      </c>
      <c r="M12" s="8">
        <v>36070</v>
      </c>
      <c r="N12" s="8">
        <v>286215</v>
      </c>
      <c r="O12" s="8">
        <v>46608</v>
      </c>
      <c r="P12" s="8">
        <v>98751</v>
      </c>
      <c r="Q12" s="8">
        <v>140422</v>
      </c>
      <c r="R12" s="8">
        <v>285781</v>
      </c>
      <c r="S12" s="8">
        <v>97029</v>
      </c>
      <c r="T12" s="8">
        <v>52625</v>
      </c>
      <c r="U12" s="8">
        <v>45466</v>
      </c>
      <c r="V12" s="8">
        <v>195120</v>
      </c>
      <c r="W12" s="8">
        <v>1059230</v>
      </c>
      <c r="X12" s="8">
        <v>3738996</v>
      </c>
      <c r="Y12" s="8">
        <v>-2679766</v>
      </c>
      <c r="Z12" s="2">
        <v>-71.67</v>
      </c>
      <c r="AA12" s="6">
        <v>1513000</v>
      </c>
    </row>
    <row r="13" spans="1:27" ht="13.5">
      <c r="A13" s="23" t="s">
        <v>40</v>
      </c>
      <c r="B13" s="29"/>
      <c r="C13" s="6">
        <v>2633022</v>
      </c>
      <c r="D13" s="6">
        <v>0</v>
      </c>
      <c r="E13" s="7">
        <v>2000000</v>
      </c>
      <c r="F13" s="8">
        <v>2000000</v>
      </c>
      <c r="G13" s="8">
        <v>252352</v>
      </c>
      <c r="H13" s="8">
        <v>0</v>
      </c>
      <c r="I13" s="8">
        <v>0</v>
      </c>
      <c r="J13" s="8">
        <v>252352</v>
      </c>
      <c r="K13" s="8">
        <v>0</v>
      </c>
      <c r="L13" s="8">
        <v>90236</v>
      </c>
      <c r="M13" s="8">
        <v>0</v>
      </c>
      <c r="N13" s="8">
        <v>90236</v>
      </c>
      <c r="O13" s="8">
        <v>122091</v>
      </c>
      <c r="P13" s="8">
        <v>0</v>
      </c>
      <c r="Q13" s="8">
        <v>129634</v>
      </c>
      <c r="R13" s="8">
        <v>251725</v>
      </c>
      <c r="S13" s="8">
        <v>123989</v>
      </c>
      <c r="T13" s="8">
        <v>104442</v>
      </c>
      <c r="U13" s="8">
        <v>79234</v>
      </c>
      <c r="V13" s="8">
        <v>307665</v>
      </c>
      <c r="W13" s="8">
        <v>901978</v>
      </c>
      <c r="X13" s="8">
        <v>2000004</v>
      </c>
      <c r="Y13" s="8">
        <v>-1098026</v>
      </c>
      <c r="Z13" s="2">
        <v>-54.9</v>
      </c>
      <c r="AA13" s="6">
        <v>2000000</v>
      </c>
    </row>
    <row r="14" spans="1:27" ht="13.5">
      <c r="A14" s="23" t="s">
        <v>41</v>
      </c>
      <c r="B14" s="29"/>
      <c r="C14" s="6">
        <v>35649216</v>
      </c>
      <c r="D14" s="6">
        <v>0</v>
      </c>
      <c r="E14" s="7">
        <v>15756794</v>
      </c>
      <c r="F14" s="8">
        <v>28087000</v>
      </c>
      <c r="G14" s="8">
        <v>1673904</v>
      </c>
      <c r="H14" s="8">
        <v>1633385</v>
      </c>
      <c r="I14" s="8">
        <v>1642427</v>
      </c>
      <c r="J14" s="8">
        <v>4949716</v>
      </c>
      <c r="K14" s="8">
        <v>1616537</v>
      </c>
      <c r="L14" s="8">
        <v>1869916</v>
      </c>
      <c r="M14" s="8">
        <v>3725630</v>
      </c>
      <c r="N14" s="8">
        <v>7212083</v>
      </c>
      <c r="O14" s="8">
        <v>1425639</v>
      </c>
      <c r="P14" s="8">
        <v>1763292</v>
      </c>
      <c r="Q14" s="8">
        <v>1115879</v>
      </c>
      <c r="R14" s="8">
        <v>4304810</v>
      </c>
      <c r="S14" s="8">
        <v>1684288</v>
      </c>
      <c r="T14" s="8">
        <v>1425882</v>
      </c>
      <c r="U14" s="8">
        <v>1689453</v>
      </c>
      <c r="V14" s="8">
        <v>4799623</v>
      </c>
      <c r="W14" s="8">
        <v>21266232</v>
      </c>
      <c r="X14" s="8">
        <v>15756794</v>
      </c>
      <c r="Y14" s="8">
        <v>5509438</v>
      </c>
      <c r="Z14" s="2">
        <v>34.97</v>
      </c>
      <c r="AA14" s="6">
        <v>28087000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14286566</v>
      </c>
      <c r="D16" s="6">
        <v>0</v>
      </c>
      <c r="E16" s="7">
        <v>3421000</v>
      </c>
      <c r="F16" s="8">
        <v>599000</v>
      </c>
      <c r="G16" s="8">
        <v>52078</v>
      </c>
      <c r="H16" s="8">
        <v>29432</v>
      </c>
      <c r="I16" s="8">
        <v>41889</v>
      </c>
      <c r="J16" s="8">
        <v>123399</v>
      </c>
      <c r="K16" s="8">
        <v>26030</v>
      </c>
      <c r="L16" s="8">
        <v>37220</v>
      </c>
      <c r="M16" s="8">
        <v>44850</v>
      </c>
      <c r="N16" s="8">
        <v>108100</v>
      </c>
      <c r="O16" s="8">
        <v>33969</v>
      </c>
      <c r="P16" s="8">
        <v>39028</v>
      </c>
      <c r="Q16" s="8">
        <v>88612</v>
      </c>
      <c r="R16" s="8">
        <v>161609</v>
      </c>
      <c r="S16" s="8">
        <v>57163</v>
      </c>
      <c r="T16" s="8">
        <v>49193</v>
      </c>
      <c r="U16" s="8">
        <v>68123</v>
      </c>
      <c r="V16" s="8">
        <v>174479</v>
      </c>
      <c r="W16" s="8">
        <v>567587</v>
      </c>
      <c r="X16" s="8">
        <v>3420996</v>
      </c>
      <c r="Y16" s="8">
        <v>-2853409</v>
      </c>
      <c r="Z16" s="2">
        <v>-83.41</v>
      </c>
      <c r="AA16" s="6">
        <v>599000</v>
      </c>
    </row>
    <row r="17" spans="1:27" ht="13.5">
      <c r="A17" s="23" t="s">
        <v>44</v>
      </c>
      <c r="B17" s="29"/>
      <c r="C17" s="6">
        <v>5204127</v>
      </c>
      <c r="D17" s="6">
        <v>0</v>
      </c>
      <c r="E17" s="7">
        <v>3336535</v>
      </c>
      <c r="F17" s="8">
        <v>2877000</v>
      </c>
      <c r="G17" s="8">
        <v>385758</v>
      </c>
      <c r="H17" s="8">
        <v>140512</v>
      </c>
      <c r="I17" s="8">
        <v>346095</v>
      </c>
      <c r="J17" s="8">
        <v>872365</v>
      </c>
      <c r="K17" s="8">
        <v>396774</v>
      </c>
      <c r="L17" s="8">
        <v>229938</v>
      </c>
      <c r="M17" s="8">
        <v>105594</v>
      </c>
      <c r="N17" s="8">
        <v>732306</v>
      </c>
      <c r="O17" s="8">
        <v>182520</v>
      </c>
      <c r="P17" s="8">
        <v>345980</v>
      </c>
      <c r="Q17" s="8">
        <v>267720</v>
      </c>
      <c r="R17" s="8">
        <v>796220</v>
      </c>
      <c r="S17" s="8">
        <v>38976</v>
      </c>
      <c r="T17" s="8">
        <v>68280</v>
      </c>
      <c r="U17" s="8">
        <v>114456</v>
      </c>
      <c r="V17" s="8">
        <v>221712</v>
      </c>
      <c r="W17" s="8">
        <v>2622603</v>
      </c>
      <c r="X17" s="8">
        <v>3336532</v>
      </c>
      <c r="Y17" s="8">
        <v>-713929</v>
      </c>
      <c r="Z17" s="2">
        <v>-21.4</v>
      </c>
      <c r="AA17" s="6">
        <v>2877000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156282636</v>
      </c>
      <c r="D19" s="6">
        <v>0</v>
      </c>
      <c r="E19" s="7">
        <v>153128000</v>
      </c>
      <c r="F19" s="8">
        <v>153128000</v>
      </c>
      <c r="G19" s="8">
        <v>55114000</v>
      </c>
      <c r="H19" s="8">
        <v>1850000</v>
      </c>
      <c r="I19" s="8">
        <v>0</v>
      </c>
      <c r="J19" s="8">
        <v>56964000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602632</v>
      </c>
      <c r="Q19" s="8">
        <v>0</v>
      </c>
      <c r="R19" s="8">
        <v>602632</v>
      </c>
      <c r="S19" s="8">
        <v>0</v>
      </c>
      <c r="T19" s="8">
        <v>3687000</v>
      </c>
      <c r="U19" s="8">
        <v>44264000</v>
      </c>
      <c r="V19" s="8">
        <v>47951000</v>
      </c>
      <c r="W19" s="8">
        <v>105517632</v>
      </c>
      <c r="X19" s="8">
        <v>153127999</v>
      </c>
      <c r="Y19" s="8">
        <v>-47610367</v>
      </c>
      <c r="Z19" s="2">
        <v>-31.09</v>
      </c>
      <c r="AA19" s="6">
        <v>153128000</v>
      </c>
    </row>
    <row r="20" spans="1:27" ht="13.5">
      <c r="A20" s="23" t="s">
        <v>47</v>
      </c>
      <c r="B20" s="29"/>
      <c r="C20" s="6">
        <v>11893660</v>
      </c>
      <c r="D20" s="6">
        <v>0</v>
      </c>
      <c r="E20" s="7">
        <v>3092100</v>
      </c>
      <c r="F20" s="26">
        <v>1833000</v>
      </c>
      <c r="G20" s="26">
        <v>539484</v>
      </c>
      <c r="H20" s="26">
        <v>78750</v>
      </c>
      <c r="I20" s="26">
        <v>94215</v>
      </c>
      <c r="J20" s="26">
        <v>712449</v>
      </c>
      <c r="K20" s="26">
        <v>113791</v>
      </c>
      <c r="L20" s="26">
        <v>291293</v>
      </c>
      <c r="M20" s="26">
        <v>174812</v>
      </c>
      <c r="N20" s="26">
        <v>579896</v>
      </c>
      <c r="O20" s="26">
        <v>341220</v>
      </c>
      <c r="P20" s="26">
        <v>415565</v>
      </c>
      <c r="Q20" s="26">
        <v>356533</v>
      </c>
      <c r="R20" s="26">
        <v>1113318</v>
      </c>
      <c r="S20" s="26">
        <v>411761</v>
      </c>
      <c r="T20" s="26">
        <v>244671</v>
      </c>
      <c r="U20" s="26">
        <v>435259</v>
      </c>
      <c r="V20" s="26">
        <v>1091691</v>
      </c>
      <c r="W20" s="26">
        <v>3497354</v>
      </c>
      <c r="X20" s="26">
        <v>3092892</v>
      </c>
      <c r="Y20" s="26">
        <v>404462</v>
      </c>
      <c r="Z20" s="27">
        <v>13.08</v>
      </c>
      <c r="AA20" s="28">
        <v>1833000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550000</v>
      </c>
      <c r="F21" s="8">
        <v>2500000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549996</v>
      </c>
      <c r="Y21" s="8">
        <v>-549996</v>
      </c>
      <c r="Z21" s="2">
        <v>-100</v>
      </c>
      <c r="AA21" s="6">
        <v>2500000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465505363</v>
      </c>
      <c r="D22" s="33">
        <f>SUM(D5:D21)</f>
        <v>0</v>
      </c>
      <c r="E22" s="34">
        <f t="shared" si="0"/>
        <v>523829881</v>
      </c>
      <c r="F22" s="35">
        <f t="shared" si="0"/>
        <v>456252000</v>
      </c>
      <c r="G22" s="35">
        <f t="shared" si="0"/>
        <v>82114908</v>
      </c>
      <c r="H22" s="35">
        <f t="shared" si="0"/>
        <v>27419192</v>
      </c>
      <c r="I22" s="35">
        <f t="shared" si="0"/>
        <v>26989910</v>
      </c>
      <c r="J22" s="35">
        <f t="shared" si="0"/>
        <v>136524010</v>
      </c>
      <c r="K22" s="35">
        <f t="shared" si="0"/>
        <v>27555110</v>
      </c>
      <c r="L22" s="35">
        <f t="shared" si="0"/>
        <v>27449671</v>
      </c>
      <c r="M22" s="35">
        <f t="shared" si="0"/>
        <v>27323613</v>
      </c>
      <c r="N22" s="35">
        <f t="shared" si="0"/>
        <v>82328394</v>
      </c>
      <c r="O22" s="35">
        <f t="shared" si="0"/>
        <v>24483102</v>
      </c>
      <c r="P22" s="35">
        <f t="shared" si="0"/>
        <v>28700754</v>
      </c>
      <c r="Q22" s="35">
        <f t="shared" si="0"/>
        <v>25125771</v>
      </c>
      <c r="R22" s="35">
        <f t="shared" si="0"/>
        <v>78309627</v>
      </c>
      <c r="S22" s="35">
        <f t="shared" si="0"/>
        <v>28658302</v>
      </c>
      <c r="T22" s="35">
        <f t="shared" si="0"/>
        <v>30248500</v>
      </c>
      <c r="U22" s="35">
        <f t="shared" si="0"/>
        <v>75797984</v>
      </c>
      <c r="V22" s="35">
        <f t="shared" si="0"/>
        <v>134704786</v>
      </c>
      <c r="W22" s="35">
        <f t="shared" si="0"/>
        <v>431866817</v>
      </c>
      <c r="X22" s="35">
        <f t="shared" si="0"/>
        <v>523830969</v>
      </c>
      <c r="Y22" s="35">
        <f t="shared" si="0"/>
        <v>-91964152</v>
      </c>
      <c r="Z22" s="36">
        <f>+IF(X22&lt;&gt;0,+(Y22/X22)*100,0)</f>
        <v>-17.556073894516153</v>
      </c>
      <c r="AA22" s="33">
        <f>SUM(AA5:AA21)</f>
        <v>456252000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191142863</v>
      </c>
      <c r="D25" s="6">
        <v>0</v>
      </c>
      <c r="E25" s="7">
        <v>200656762</v>
      </c>
      <c r="F25" s="8">
        <v>194366245</v>
      </c>
      <c r="G25" s="8">
        <v>15146148</v>
      </c>
      <c r="H25" s="8">
        <v>14124331</v>
      </c>
      <c r="I25" s="8">
        <v>15823057</v>
      </c>
      <c r="J25" s="8">
        <v>45093536</v>
      </c>
      <c r="K25" s="8">
        <v>14316325</v>
      </c>
      <c r="L25" s="8">
        <v>22931401</v>
      </c>
      <c r="M25" s="8">
        <v>15052645</v>
      </c>
      <c r="N25" s="8">
        <v>52300371</v>
      </c>
      <c r="O25" s="8">
        <v>15838017</v>
      </c>
      <c r="P25" s="8">
        <v>15793704</v>
      </c>
      <c r="Q25" s="8">
        <v>18490549</v>
      </c>
      <c r="R25" s="8">
        <v>50122270</v>
      </c>
      <c r="S25" s="8">
        <v>15893813</v>
      </c>
      <c r="T25" s="8">
        <v>15722942</v>
      </c>
      <c r="U25" s="8">
        <v>15785448</v>
      </c>
      <c r="V25" s="8">
        <v>47402203</v>
      </c>
      <c r="W25" s="8">
        <v>194918380</v>
      </c>
      <c r="X25" s="8">
        <v>200656762</v>
      </c>
      <c r="Y25" s="8">
        <v>-5738382</v>
      </c>
      <c r="Z25" s="2">
        <v>-2.86</v>
      </c>
      <c r="AA25" s="6">
        <v>194366245</v>
      </c>
    </row>
    <row r="26" spans="1:27" ht="13.5">
      <c r="A26" s="25" t="s">
        <v>52</v>
      </c>
      <c r="B26" s="24"/>
      <c r="C26" s="6">
        <v>19249186</v>
      </c>
      <c r="D26" s="6">
        <v>0</v>
      </c>
      <c r="E26" s="7">
        <v>21018000</v>
      </c>
      <c r="F26" s="8">
        <v>21018236</v>
      </c>
      <c r="G26" s="8">
        <v>1647182</v>
      </c>
      <c r="H26" s="8">
        <v>1595047</v>
      </c>
      <c r="I26" s="8">
        <v>1586255</v>
      </c>
      <c r="J26" s="8">
        <v>4828484</v>
      </c>
      <c r="K26" s="8">
        <v>1559830</v>
      </c>
      <c r="L26" s="8">
        <v>1701715</v>
      </c>
      <c r="M26" s="8">
        <v>1564612</v>
      </c>
      <c r="N26" s="8">
        <v>4826157</v>
      </c>
      <c r="O26" s="8">
        <v>1739717</v>
      </c>
      <c r="P26" s="8">
        <v>1671567</v>
      </c>
      <c r="Q26" s="8">
        <v>1624171</v>
      </c>
      <c r="R26" s="8">
        <v>5035455</v>
      </c>
      <c r="S26" s="8">
        <v>2815484</v>
      </c>
      <c r="T26" s="8">
        <v>1897896</v>
      </c>
      <c r="U26" s="8">
        <v>1898872</v>
      </c>
      <c r="V26" s="8">
        <v>6612252</v>
      </c>
      <c r="W26" s="8">
        <v>21302348</v>
      </c>
      <c r="X26" s="8">
        <v>21017996</v>
      </c>
      <c r="Y26" s="8">
        <v>284352</v>
      </c>
      <c r="Z26" s="2">
        <v>1.35</v>
      </c>
      <c r="AA26" s="6">
        <v>21018236</v>
      </c>
    </row>
    <row r="27" spans="1:27" ht="13.5">
      <c r="A27" s="25" t="s">
        <v>53</v>
      </c>
      <c r="B27" s="24"/>
      <c r="C27" s="6">
        <v>139375927</v>
      </c>
      <c r="D27" s="6">
        <v>0</v>
      </c>
      <c r="E27" s="7">
        <v>50932000</v>
      </c>
      <c r="F27" s="8">
        <v>70033456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50932004</v>
      </c>
      <c r="Y27" s="8">
        <v>-50932004</v>
      </c>
      <c r="Z27" s="2">
        <v>-100</v>
      </c>
      <c r="AA27" s="6">
        <v>70033456</v>
      </c>
    </row>
    <row r="28" spans="1:27" ht="13.5">
      <c r="A28" s="25" t="s">
        <v>54</v>
      </c>
      <c r="B28" s="24"/>
      <c r="C28" s="6">
        <v>56489077</v>
      </c>
      <c r="D28" s="6">
        <v>0</v>
      </c>
      <c r="E28" s="7">
        <v>29657408</v>
      </c>
      <c r="F28" s="8">
        <v>29657000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29657403</v>
      </c>
      <c r="Y28" s="8">
        <v>-29657403</v>
      </c>
      <c r="Z28" s="2">
        <v>-100</v>
      </c>
      <c r="AA28" s="6">
        <v>29657000</v>
      </c>
    </row>
    <row r="29" spans="1:27" ht="13.5">
      <c r="A29" s="25" t="s">
        <v>55</v>
      </c>
      <c r="B29" s="24"/>
      <c r="C29" s="6">
        <v>9816547</v>
      </c>
      <c r="D29" s="6">
        <v>0</v>
      </c>
      <c r="E29" s="7">
        <v>3745000</v>
      </c>
      <c r="F29" s="8">
        <v>3745000</v>
      </c>
      <c r="G29" s="8">
        <v>1438653</v>
      </c>
      <c r="H29" s="8">
        <v>0</v>
      </c>
      <c r="I29" s="8">
        <v>56386</v>
      </c>
      <c r="J29" s="8">
        <v>1495039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1312711</v>
      </c>
      <c r="Q29" s="8">
        <v>0</v>
      </c>
      <c r="R29" s="8">
        <v>1312711</v>
      </c>
      <c r="S29" s="8">
        <v>84343</v>
      </c>
      <c r="T29" s="8">
        <v>74690</v>
      </c>
      <c r="U29" s="8">
        <v>125305</v>
      </c>
      <c r="V29" s="8">
        <v>284338</v>
      </c>
      <c r="W29" s="8">
        <v>3092088</v>
      </c>
      <c r="X29" s="8">
        <v>3744996</v>
      </c>
      <c r="Y29" s="8">
        <v>-652908</v>
      </c>
      <c r="Z29" s="2">
        <v>-17.43</v>
      </c>
      <c r="AA29" s="6">
        <v>3745000</v>
      </c>
    </row>
    <row r="30" spans="1:27" ht="13.5">
      <c r="A30" s="25" t="s">
        <v>56</v>
      </c>
      <c r="B30" s="24"/>
      <c r="C30" s="6">
        <v>53278801</v>
      </c>
      <c r="D30" s="6">
        <v>0</v>
      </c>
      <c r="E30" s="7">
        <v>78000000</v>
      </c>
      <c r="F30" s="8">
        <v>78000000</v>
      </c>
      <c r="G30" s="8">
        <v>120938</v>
      </c>
      <c r="H30" s="8">
        <v>0</v>
      </c>
      <c r="I30" s="8">
        <v>28720</v>
      </c>
      <c r="J30" s="8">
        <v>149658</v>
      </c>
      <c r="K30" s="8">
        <v>26880</v>
      </c>
      <c r="L30" s="8">
        <v>0</v>
      </c>
      <c r="M30" s="8">
        <v>29700</v>
      </c>
      <c r="N30" s="8">
        <v>56580</v>
      </c>
      <c r="O30" s="8">
        <v>54873</v>
      </c>
      <c r="P30" s="8">
        <v>0</v>
      </c>
      <c r="Q30" s="8">
        <v>2631579</v>
      </c>
      <c r="R30" s="8">
        <v>2686452</v>
      </c>
      <c r="S30" s="8">
        <v>3145589</v>
      </c>
      <c r="T30" s="8">
        <v>0</v>
      </c>
      <c r="U30" s="8">
        <v>4385965</v>
      </c>
      <c r="V30" s="8">
        <v>7531554</v>
      </c>
      <c r="W30" s="8">
        <v>10424244</v>
      </c>
      <c r="X30" s="8">
        <v>78000000</v>
      </c>
      <c r="Y30" s="8">
        <v>-67575756</v>
      </c>
      <c r="Z30" s="2">
        <v>-86.64</v>
      </c>
      <c r="AA30" s="6">
        <v>78000000</v>
      </c>
    </row>
    <row r="31" spans="1:27" ht="13.5">
      <c r="A31" s="25" t="s">
        <v>57</v>
      </c>
      <c r="B31" s="24"/>
      <c r="C31" s="6">
        <v>23136356</v>
      </c>
      <c r="D31" s="6">
        <v>0</v>
      </c>
      <c r="E31" s="7">
        <v>8346226</v>
      </c>
      <c r="F31" s="8">
        <v>9967256</v>
      </c>
      <c r="G31" s="8">
        <v>3288743</v>
      </c>
      <c r="H31" s="8">
        <v>1772118</v>
      </c>
      <c r="I31" s="8">
        <v>5412020</v>
      </c>
      <c r="J31" s="8">
        <v>10472881</v>
      </c>
      <c r="K31" s="8">
        <v>2187426</v>
      </c>
      <c r="L31" s="8">
        <v>2316474</v>
      </c>
      <c r="M31" s="8">
        <v>1749711</v>
      </c>
      <c r="N31" s="8">
        <v>6253611</v>
      </c>
      <c r="O31" s="8">
        <v>1412350</v>
      </c>
      <c r="P31" s="8">
        <v>1694939</v>
      </c>
      <c r="Q31" s="8">
        <v>4525607</v>
      </c>
      <c r="R31" s="8">
        <v>7632896</v>
      </c>
      <c r="S31" s="8">
        <v>568411</v>
      </c>
      <c r="T31" s="8">
        <v>1620463</v>
      </c>
      <c r="U31" s="8">
        <v>1365131</v>
      </c>
      <c r="V31" s="8">
        <v>3554005</v>
      </c>
      <c r="W31" s="8">
        <v>27913393</v>
      </c>
      <c r="X31" s="8">
        <v>8346230</v>
      </c>
      <c r="Y31" s="8">
        <v>19567163</v>
      </c>
      <c r="Z31" s="2">
        <v>234.44</v>
      </c>
      <c r="AA31" s="6">
        <v>9967256</v>
      </c>
    </row>
    <row r="32" spans="1:27" ht="13.5">
      <c r="A32" s="25" t="s">
        <v>58</v>
      </c>
      <c r="B32" s="24"/>
      <c r="C32" s="6">
        <v>17253838</v>
      </c>
      <c r="D32" s="6">
        <v>0</v>
      </c>
      <c r="E32" s="7">
        <v>16019566</v>
      </c>
      <c r="F32" s="8">
        <v>23547007</v>
      </c>
      <c r="G32" s="8">
        <v>5869898</v>
      </c>
      <c r="H32" s="8">
        <v>1209292</v>
      </c>
      <c r="I32" s="8">
        <v>1686144</v>
      </c>
      <c r="J32" s="8">
        <v>8765334</v>
      </c>
      <c r="K32" s="8">
        <v>2248397</v>
      </c>
      <c r="L32" s="8">
        <v>788214</v>
      </c>
      <c r="M32" s="8">
        <v>924727</v>
      </c>
      <c r="N32" s="8">
        <v>3961338</v>
      </c>
      <c r="O32" s="8">
        <v>1701357</v>
      </c>
      <c r="P32" s="8">
        <v>1408611</v>
      </c>
      <c r="Q32" s="8">
        <v>1449427</v>
      </c>
      <c r="R32" s="8">
        <v>4559395</v>
      </c>
      <c r="S32" s="8">
        <v>52000</v>
      </c>
      <c r="T32" s="8">
        <v>74773</v>
      </c>
      <c r="U32" s="8">
        <v>4001988</v>
      </c>
      <c r="V32" s="8">
        <v>4128761</v>
      </c>
      <c r="W32" s="8">
        <v>21414828</v>
      </c>
      <c r="X32" s="8">
        <v>16019566</v>
      </c>
      <c r="Y32" s="8">
        <v>5395262</v>
      </c>
      <c r="Z32" s="2">
        <v>33.68</v>
      </c>
      <c r="AA32" s="6">
        <v>23547007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30383000</v>
      </c>
      <c r="F33" s="8">
        <v>30792000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152650</v>
      </c>
      <c r="M33" s="8">
        <v>78904</v>
      </c>
      <c r="N33" s="8">
        <v>231554</v>
      </c>
      <c r="O33" s="8">
        <v>191689</v>
      </c>
      <c r="P33" s="8">
        <v>4144571</v>
      </c>
      <c r="Q33" s="8">
        <v>795145</v>
      </c>
      <c r="R33" s="8">
        <v>5131405</v>
      </c>
      <c r="S33" s="8">
        <v>3127571</v>
      </c>
      <c r="T33" s="8">
        <v>1587441</v>
      </c>
      <c r="U33" s="8">
        <v>1821230</v>
      </c>
      <c r="V33" s="8">
        <v>6536242</v>
      </c>
      <c r="W33" s="8">
        <v>11899201</v>
      </c>
      <c r="X33" s="8">
        <v>30383000</v>
      </c>
      <c r="Y33" s="8">
        <v>-18483799</v>
      </c>
      <c r="Z33" s="2">
        <v>-60.84</v>
      </c>
      <c r="AA33" s="6">
        <v>30792000</v>
      </c>
    </row>
    <row r="34" spans="1:27" ht="13.5">
      <c r="A34" s="25" t="s">
        <v>60</v>
      </c>
      <c r="B34" s="24"/>
      <c r="C34" s="6">
        <v>102767876</v>
      </c>
      <c r="D34" s="6">
        <v>0</v>
      </c>
      <c r="E34" s="7">
        <v>76871735</v>
      </c>
      <c r="F34" s="8">
        <v>86743401</v>
      </c>
      <c r="G34" s="8">
        <v>7244419</v>
      </c>
      <c r="H34" s="8">
        <v>4882233</v>
      </c>
      <c r="I34" s="8">
        <v>6790878</v>
      </c>
      <c r="J34" s="8">
        <v>18917530</v>
      </c>
      <c r="K34" s="8">
        <v>5356000</v>
      </c>
      <c r="L34" s="8">
        <v>3887027</v>
      </c>
      <c r="M34" s="8">
        <v>2349017</v>
      </c>
      <c r="N34" s="8">
        <v>11592044</v>
      </c>
      <c r="O34" s="8">
        <v>6542884</v>
      </c>
      <c r="P34" s="8">
        <v>4327171</v>
      </c>
      <c r="Q34" s="8">
        <v>6108325</v>
      </c>
      <c r="R34" s="8">
        <v>16978380</v>
      </c>
      <c r="S34" s="8">
        <v>2114997</v>
      </c>
      <c r="T34" s="8">
        <v>1902790</v>
      </c>
      <c r="U34" s="8">
        <v>2059389</v>
      </c>
      <c r="V34" s="8">
        <v>6077176</v>
      </c>
      <c r="W34" s="8">
        <v>53565130</v>
      </c>
      <c r="X34" s="8">
        <v>76872480</v>
      </c>
      <c r="Y34" s="8">
        <v>-23307350</v>
      </c>
      <c r="Z34" s="2">
        <v>-30.32</v>
      </c>
      <c r="AA34" s="6">
        <v>86743401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612510471</v>
      </c>
      <c r="D36" s="33">
        <f>SUM(D25:D35)</f>
        <v>0</v>
      </c>
      <c r="E36" s="34">
        <f t="shared" si="1"/>
        <v>515629697</v>
      </c>
      <c r="F36" s="35">
        <f t="shared" si="1"/>
        <v>547869601</v>
      </c>
      <c r="G36" s="35">
        <f t="shared" si="1"/>
        <v>34755981</v>
      </c>
      <c r="H36" s="35">
        <f t="shared" si="1"/>
        <v>23583021</v>
      </c>
      <c r="I36" s="35">
        <f t="shared" si="1"/>
        <v>31383460</v>
      </c>
      <c r="J36" s="35">
        <f t="shared" si="1"/>
        <v>89722462</v>
      </c>
      <c r="K36" s="35">
        <f t="shared" si="1"/>
        <v>25694858</v>
      </c>
      <c r="L36" s="35">
        <f t="shared" si="1"/>
        <v>31777481</v>
      </c>
      <c r="M36" s="35">
        <f t="shared" si="1"/>
        <v>21749316</v>
      </c>
      <c r="N36" s="35">
        <f t="shared" si="1"/>
        <v>79221655</v>
      </c>
      <c r="O36" s="35">
        <f t="shared" si="1"/>
        <v>27480887</v>
      </c>
      <c r="P36" s="35">
        <f t="shared" si="1"/>
        <v>30353274</v>
      </c>
      <c r="Q36" s="35">
        <f t="shared" si="1"/>
        <v>35624803</v>
      </c>
      <c r="R36" s="35">
        <f t="shared" si="1"/>
        <v>93458964</v>
      </c>
      <c r="S36" s="35">
        <f t="shared" si="1"/>
        <v>27802208</v>
      </c>
      <c r="T36" s="35">
        <f t="shared" si="1"/>
        <v>22880995</v>
      </c>
      <c r="U36" s="35">
        <f t="shared" si="1"/>
        <v>31443328</v>
      </c>
      <c r="V36" s="35">
        <f t="shared" si="1"/>
        <v>82126531</v>
      </c>
      <c r="W36" s="35">
        <f t="shared" si="1"/>
        <v>344529612</v>
      </c>
      <c r="X36" s="35">
        <f t="shared" si="1"/>
        <v>515630437</v>
      </c>
      <c r="Y36" s="35">
        <f t="shared" si="1"/>
        <v>-171100825</v>
      </c>
      <c r="Z36" s="36">
        <f>+IF(X36&lt;&gt;0,+(Y36/X36)*100,0)</f>
        <v>-33.1828404070724</v>
      </c>
      <c r="AA36" s="33">
        <f>SUM(AA25:AA35)</f>
        <v>547869601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-147005108</v>
      </c>
      <c r="D38" s="46">
        <f>+D22-D36</f>
        <v>0</v>
      </c>
      <c r="E38" s="47">
        <f t="shared" si="2"/>
        <v>8200184</v>
      </c>
      <c r="F38" s="48">
        <f t="shared" si="2"/>
        <v>-91617601</v>
      </c>
      <c r="G38" s="48">
        <f t="shared" si="2"/>
        <v>47358927</v>
      </c>
      <c r="H38" s="48">
        <f t="shared" si="2"/>
        <v>3836171</v>
      </c>
      <c r="I38" s="48">
        <f t="shared" si="2"/>
        <v>-4393550</v>
      </c>
      <c r="J38" s="48">
        <f t="shared" si="2"/>
        <v>46801548</v>
      </c>
      <c r="K38" s="48">
        <f t="shared" si="2"/>
        <v>1860252</v>
      </c>
      <c r="L38" s="48">
        <f t="shared" si="2"/>
        <v>-4327810</v>
      </c>
      <c r="M38" s="48">
        <f t="shared" si="2"/>
        <v>5574297</v>
      </c>
      <c r="N38" s="48">
        <f t="shared" si="2"/>
        <v>3106739</v>
      </c>
      <c r="O38" s="48">
        <f t="shared" si="2"/>
        <v>-2997785</v>
      </c>
      <c r="P38" s="48">
        <f t="shared" si="2"/>
        <v>-1652520</v>
      </c>
      <c r="Q38" s="48">
        <f t="shared" si="2"/>
        <v>-10499032</v>
      </c>
      <c r="R38" s="48">
        <f t="shared" si="2"/>
        <v>-15149337</v>
      </c>
      <c r="S38" s="48">
        <f t="shared" si="2"/>
        <v>856094</v>
      </c>
      <c r="T38" s="48">
        <f t="shared" si="2"/>
        <v>7367505</v>
      </c>
      <c r="U38" s="48">
        <f t="shared" si="2"/>
        <v>44354656</v>
      </c>
      <c r="V38" s="48">
        <f t="shared" si="2"/>
        <v>52578255</v>
      </c>
      <c r="W38" s="48">
        <f t="shared" si="2"/>
        <v>87337205</v>
      </c>
      <c r="X38" s="48">
        <f>IF(F22=F36,0,X22-X36)</f>
        <v>8200532</v>
      </c>
      <c r="Y38" s="48">
        <f t="shared" si="2"/>
        <v>79136673</v>
      </c>
      <c r="Z38" s="49">
        <f>+IF(X38&lt;&gt;0,+(Y38/X38)*100,0)</f>
        <v>965.018769513978</v>
      </c>
      <c r="AA38" s="46">
        <f>+AA22-AA36</f>
        <v>-91617601</v>
      </c>
    </row>
    <row r="39" spans="1:27" ht="13.5">
      <c r="A39" s="23" t="s">
        <v>64</v>
      </c>
      <c r="B39" s="29"/>
      <c r="C39" s="6">
        <v>63143156</v>
      </c>
      <c r="D39" s="6">
        <v>0</v>
      </c>
      <c r="E39" s="7">
        <v>53961000</v>
      </c>
      <c r="F39" s="8">
        <v>53961000</v>
      </c>
      <c r="G39" s="8">
        <v>0</v>
      </c>
      <c r="H39" s="8">
        <v>5680000</v>
      </c>
      <c r="I39" s="8">
        <v>0</v>
      </c>
      <c r="J39" s="8">
        <v>5680000</v>
      </c>
      <c r="K39" s="8">
        <v>0</v>
      </c>
      <c r="L39" s="8">
        <v>0</v>
      </c>
      <c r="M39" s="8">
        <v>1931</v>
      </c>
      <c r="N39" s="8">
        <v>1931</v>
      </c>
      <c r="O39" s="8">
        <v>0</v>
      </c>
      <c r="P39" s="8">
        <v>0</v>
      </c>
      <c r="Q39" s="8">
        <v>24801000</v>
      </c>
      <c r="R39" s="8">
        <v>24801000</v>
      </c>
      <c r="S39" s="8">
        <v>0</v>
      </c>
      <c r="T39" s="8">
        <v>0</v>
      </c>
      <c r="U39" s="8">
        <v>0</v>
      </c>
      <c r="V39" s="8">
        <v>0</v>
      </c>
      <c r="W39" s="8">
        <v>30482931</v>
      </c>
      <c r="X39" s="8">
        <v>53961000</v>
      </c>
      <c r="Y39" s="8">
        <v>-23478069</v>
      </c>
      <c r="Z39" s="2">
        <v>-43.51</v>
      </c>
      <c r="AA39" s="6">
        <v>53961000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-83861952</v>
      </c>
      <c r="D42" s="55">
        <f>SUM(D38:D41)</f>
        <v>0</v>
      </c>
      <c r="E42" s="56">
        <f t="shared" si="3"/>
        <v>62161184</v>
      </c>
      <c r="F42" s="57">
        <f t="shared" si="3"/>
        <v>-37656601</v>
      </c>
      <c r="G42" s="57">
        <f t="shared" si="3"/>
        <v>47358927</v>
      </c>
      <c r="H42" s="57">
        <f t="shared" si="3"/>
        <v>9516171</v>
      </c>
      <c r="I42" s="57">
        <f t="shared" si="3"/>
        <v>-4393550</v>
      </c>
      <c r="J42" s="57">
        <f t="shared" si="3"/>
        <v>52481548</v>
      </c>
      <c r="K42" s="57">
        <f t="shared" si="3"/>
        <v>1860252</v>
      </c>
      <c r="L42" s="57">
        <f t="shared" si="3"/>
        <v>-4327810</v>
      </c>
      <c r="M42" s="57">
        <f t="shared" si="3"/>
        <v>5576228</v>
      </c>
      <c r="N42" s="57">
        <f t="shared" si="3"/>
        <v>3108670</v>
      </c>
      <c r="O42" s="57">
        <f t="shared" si="3"/>
        <v>-2997785</v>
      </c>
      <c r="P42" s="57">
        <f t="shared" si="3"/>
        <v>-1652520</v>
      </c>
      <c r="Q42" s="57">
        <f t="shared" si="3"/>
        <v>14301968</v>
      </c>
      <c r="R42" s="57">
        <f t="shared" si="3"/>
        <v>9651663</v>
      </c>
      <c r="S42" s="57">
        <f t="shared" si="3"/>
        <v>856094</v>
      </c>
      <c r="T42" s="57">
        <f t="shared" si="3"/>
        <v>7367505</v>
      </c>
      <c r="U42" s="57">
        <f t="shared" si="3"/>
        <v>44354656</v>
      </c>
      <c r="V42" s="57">
        <f t="shared" si="3"/>
        <v>52578255</v>
      </c>
      <c r="W42" s="57">
        <f t="shared" si="3"/>
        <v>117820136</v>
      </c>
      <c r="X42" s="57">
        <f t="shared" si="3"/>
        <v>62161532</v>
      </c>
      <c r="Y42" s="57">
        <f t="shared" si="3"/>
        <v>55658604</v>
      </c>
      <c r="Z42" s="58">
        <f>+IF(X42&lt;&gt;0,+(Y42/X42)*100,0)</f>
        <v>89.53866194932262</v>
      </c>
      <c r="AA42" s="55">
        <f>SUM(AA38:AA41)</f>
        <v>-37656601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-83861952</v>
      </c>
      <c r="D44" s="63">
        <f>+D42-D43</f>
        <v>0</v>
      </c>
      <c r="E44" s="64">
        <f t="shared" si="4"/>
        <v>62161184</v>
      </c>
      <c r="F44" s="65">
        <f t="shared" si="4"/>
        <v>-37656601</v>
      </c>
      <c r="G44" s="65">
        <f t="shared" si="4"/>
        <v>47358927</v>
      </c>
      <c r="H44" s="65">
        <f t="shared" si="4"/>
        <v>9516171</v>
      </c>
      <c r="I44" s="65">
        <f t="shared" si="4"/>
        <v>-4393550</v>
      </c>
      <c r="J44" s="65">
        <f t="shared" si="4"/>
        <v>52481548</v>
      </c>
      <c r="K44" s="65">
        <f t="shared" si="4"/>
        <v>1860252</v>
      </c>
      <c r="L44" s="65">
        <f t="shared" si="4"/>
        <v>-4327810</v>
      </c>
      <c r="M44" s="65">
        <f t="shared" si="4"/>
        <v>5576228</v>
      </c>
      <c r="N44" s="65">
        <f t="shared" si="4"/>
        <v>3108670</v>
      </c>
      <c r="O44" s="65">
        <f t="shared" si="4"/>
        <v>-2997785</v>
      </c>
      <c r="P44" s="65">
        <f t="shared" si="4"/>
        <v>-1652520</v>
      </c>
      <c r="Q44" s="65">
        <f t="shared" si="4"/>
        <v>14301968</v>
      </c>
      <c r="R44" s="65">
        <f t="shared" si="4"/>
        <v>9651663</v>
      </c>
      <c r="S44" s="65">
        <f t="shared" si="4"/>
        <v>856094</v>
      </c>
      <c r="T44" s="65">
        <f t="shared" si="4"/>
        <v>7367505</v>
      </c>
      <c r="U44" s="65">
        <f t="shared" si="4"/>
        <v>44354656</v>
      </c>
      <c r="V44" s="65">
        <f t="shared" si="4"/>
        <v>52578255</v>
      </c>
      <c r="W44" s="65">
        <f t="shared" si="4"/>
        <v>117820136</v>
      </c>
      <c r="X44" s="65">
        <f t="shared" si="4"/>
        <v>62161532</v>
      </c>
      <c r="Y44" s="65">
        <f t="shared" si="4"/>
        <v>55658604</v>
      </c>
      <c r="Z44" s="66">
        <f>+IF(X44&lt;&gt;0,+(Y44/X44)*100,0)</f>
        <v>89.53866194932262</v>
      </c>
      <c r="AA44" s="63">
        <f>+AA42-AA43</f>
        <v>-37656601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-83861952</v>
      </c>
      <c r="D46" s="55">
        <f>SUM(D44:D45)</f>
        <v>0</v>
      </c>
      <c r="E46" s="56">
        <f t="shared" si="5"/>
        <v>62161184</v>
      </c>
      <c r="F46" s="57">
        <f t="shared" si="5"/>
        <v>-37656601</v>
      </c>
      <c r="G46" s="57">
        <f t="shared" si="5"/>
        <v>47358927</v>
      </c>
      <c r="H46" s="57">
        <f t="shared" si="5"/>
        <v>9516171</v>
      </c>
      <c r="I46" s="57">
        <f t="shared" si="5"/>
        <v>-4393550</v>
      </c>
      <c r="J46" s="57">
        <f t="shared" si="5"/>
        <v>52481548</v>
      </c>
      <c r="K46" s="57">
        <f t="shared" si="5"/>
        <v>1860252</v>
      </c>
      <c r="L46" s="57">
        <f t="shared" si="5"/>
        <v>-4327810</v>
      </c>
      <c r="M46" s="57">
        <f t="shared" si="5"/>
        <v>5576228</v>
      </c>
      <c r="N46" s="57">
        <f t="shared" si="5"/>
        <v>3108670</v>
      </c>
      <c r="O46" s="57">
        <f t="shared" si="5"/>
        <v>-2997785</v>
      </c>
      <c r="P46" s="57">
        <f t="shared" si="5"/>
        <v>-1652520</v>
      </c>
      <c r="Q46" s="57">
        <f t="shared" si="5"/>
        <v>14301968</v>
      </c>
      <c r="R46" s="57">
        <f t="shared" si="5"/>
        <v>9651663</v>
      </c>
      <c r="S46" s="57">
        <f t="shared" si="5"/>
        <v>856094</v>
      </c>
      <c r="T46" s="57">
        <f t="shared" si="5"/>
        <v>7367505</v>
      </c>
      <c r="U46" s="57">
        <f t="shared" si="5"/>
        <v>44354656</v>
      </c>
      <c r="V46" s="57">
        <f t="shared" si="5"/>
        <v>52578255</v>
      </c>
      <c r="W46" s="57">
        <f t="shared" si="5"/>
        <v>117820136</v>
      </c>
      <c r="X46" s="57">
        <f t="shared" si="5"/>
        <v>62161532</v>
      </c>
      <c r="Y46" s="57">
        <f t="shared" si="5"/>
        <v>55658604</v>
      </c>
      <c r="Z46" s="58">
        <f>+IF(X46&lt;&gt;0,+(Y46/X46)*100,0)</f>
        <v>89.53866194932262</v>
      </c>
      <c r="AA46" s="55">
        <f>SUM(AA44:AA45)</f>
        <v>-37656601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-83861952</v>
      </c>
      <c r="D48" s="71">
        <f>SUM(D46:D47)</f>
        <v>0</v>
      </c>
      <c r="E48" s="72">
        <f t="shared" si="6"/>
        <v>62161184</v>
      </c>
      <c r="F48" s="73">
        <f t="shared" si="6"/>
        <v>-37656601</v>
      </c>
      <c r="G48" s="73">
        <f t="shared" si="6"/>
        <v>47358927</v>
      </c>
      <c r="H48" s="74">
        <f t="shared" si="6"/>
        <v>9516171</v>
      </c>
      <c r="I48" s="74">
        <f t="shared" si="6"/>
        <v>-4393550</v>
      </c>
      <c r="J48" s="74">
        <f t="shared" si="6"/>
        <v>52481548</v>
      </c>
      <c r="K48" s="74">
        <f t="shared" si="6"/>
        <v>1860252</v>
      </c>
      <c r="L48" s="74">
        <f t="shared" si="6"/>
        <v>-4327810</v>
      </c>
      <c r="M48" s="73">
        <f t="shared" si="6"/>
        <v>5576228</v>
      </c>
      <c r="N48" s="73">
        <f t="shared" si="6"/>
        <v>3108670</v>
      </c>
      <c r="O48" s="74">
        <f t="shared" si="6"/>
        <v>-2997785</v>
      </c>
      <c r="P48" s="74">
        <f t="shared" si="6"/>
        <v>-1652520</v>
      </c>
      <c r="Q48" s="74">
        <f t="shared" si="6"/>
        <v>14301968</v>
      </c>
      <c r="R48" s="74">
        <f t="shared" si="6"/>
        <v>9651663</v>
      </c>
      <c r="S48" s="74">
        <f t="shared" si="6"/>
        <v>856094</v>
      </c>
      <c r="T48" s="73">
        <f t="shared" si="6"/>
        <v>7367505</v>
      </c>
      <c r="U48" s="73">
        <f t="shared" si="6"/>
        <v>44354656</v>
      </c>
      <c r="V48" s="74">
        <f t="shared" si="6"/>
        <v>52578255</v>
      </c>
      <c r="W48" s="74">
        <f t="shared" si="6"/>
        <v>117820136</v>
      </c>
      <c r="X48" s="74">
        <f t="shared" si="6"/>
        <v>62161532</v>
      </c>
      <c r="Y48" s="74">
        <f t="shared" si="6"/>
        <v>55658604</v>
      </c>
      <c r="Z48" s="75">
        <f>+IF(X48&lt;&gt;0,+(Y48/X48)*100,0)</f>
        <v>89.53866194932262</v>
      </c>
      <c r="AA48" s="76">
        <f>SUM(AA46:AA47)</f>
        <v>-37656601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7592874</v>
      </c>
      <c r="D5" s="6">
        <v>0</v>
      </c>
      <c r="E5" s="7">
        <v>9500000</v>
      </c>
      <c r="F5" s="8">
        <v>9397005</v>
      </c>
      <c r="G5" s="8">
        <v>2563393</v>
      </c>
      <c r="H5" s="8">
        <v>461569</v>
      </c>
      <c r="I5" s="8">
        <v>727243</v>
      </c>
      <c r="J5" s="8">
        <v>3752205</v>
      </c>
      <c r="K5" s="8">
        <v>725754</v>
      </c>
      <c r="L5" s="8">
        <v>725754</v>
      </c>
      <c r="M5" s="8">
        <v>725754</v>
      </c>
      <c r="N5" s="8">
        <v>2177262</v>
      </c>
      <c r="O5" s="8">
        <v>723723</v>
      </c>
      <c r="P5" s="8">
        <v>723723</v>
      </c>
      <c r="Q5" s="8">
        <v>723721</v>
      </c>
      <c r="R5" s="8">
        <v>2171167</v>
      </c>
      <c r="S5" s="8">
        <v>721245</v>
      </c>
      <c r="T5" s="8">
        <v>832529</v>
      </c>
      <c r="U5" s="8">
        <v>733343</v>
      </c>
      <c r="V5" s="8">
        <v>2287117</v>
      </c>
      <c r="W5" s="8">
        <v>10387751</v>
      </c>
      <c r="X5" s="8">
        <v>9500164</v>
      </c>
      <c r="Y5" s="8">
        <v>887587</v>
      </c>
      <c r="Z5" s="2">
        <v>9.34</v>
      </c>
      <c r="AA5" s="6">
        <v>9397005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24124233</v>
      </c>
      <c r="D7" s="6">
        <v>0</v>
      </c>
      <c r="E7" s="7">
        <v>28612400</v>
      </c>
      <c r="F7" s="8">
        <v>28612400</v>
      </c>
      <c r="G7" s="8">
        <v>2110790</v>
      </c>
      <c r="H7" s="8">
        <v>2339458</v>
      </c>
      <c r="I7" s="8">
        <v>2272333</v>
      </c>
      <c r="J7" s="8">
        <v>6722581</v>
      </c>
      <c r="K7" s="8">
        <v>2057472</v>
      </c>
      <c r="L7" s="8">
        <v>2033257</v>
      </c>
      <c r="M7" s="8">
        <v>2234127</v>
      </c>
      <c r="N7" s="8">
        <v>6324856</v>
      </c>
      <c r="O7" s="8">
        <v>2583673</v>
      </c>
      <c r="P7" s="8">
        <v>2174070</v>
      </c>
      <c r="Q7" s="8">
        <v>2060341</v>
      </c>
      <c r="R7" s="8">
        <v>6818084</v>
      </c>
      <c r="S7" s="8">
        <v>2853424</v>
      </c>
      <c r="T7" s="8">
        <v>2095184</v>
      </c>
      <c r="U7" s="8">
        <v>2344411</v>
      </c>
      <c r="V7" s="8">
        <v>7293019</v>
      </c>
      <c r="W7" s="8">
        <v>27158540</v>
      </c>
      <c r="X7" s="8">
        <v>28612400</v>
      </c>
      <c r="Y7" s="8">
        <v>-1453860</v>
      </c>
      <c r="Z7" s="2">
        <v>-5.08</v>
      </c>
      <c r="AA7" s="6">
        <v>28612400</v>
      </c>
    </row>
    <row r="8" spans="1:27" ht="13.5">
      <c r="A8" s="25" t="s">
        <v>35</v>
      </c>
      <c r="B8" s="24"/>
      <c r="C8" s="6">
        <v>8488837</v>
      </c>
      <c r="D8" s="6">
        <v>0</v>
      </c>
      <c r="E8" s="7">
        <v>12868170</v>
      </c>
      <c r="F8" s="8">
        <v>12868170</v>
      </c>
      <c r="G8" s="8">
        <v>914972</v>
      </c>
      <c r="H8" s="8">
        <v>948965</v>
      </c>
      <c r="I8" s="8">
        <v>1173349</v>
      </c>
      <c r="J8" s="8">
        <v>3037286</v>
      </c>
      <c r="K8" s="8">
        <v>1109163</v>
      </c>
      <c r="L8" s="8">
        <v>976331</v>
      </c>
      <c r="M8" s="8">
        <v>831022</v>
      </c>
      <c r="N8" s="8">
        <v>2916516</v>
      </c>
      <c r="O8" s="8">
        <v>903933</v>
      </c>
      <c r="P8" s="8">
        <v>1155328</v>
      </c>
      <c r="Q8" s="8">
        <v>880883</v>
      </c>
      <c r="R8" s="8">
        <v>2940144</v>
      </c>
      <c r="S8" s="8">
        <v>850869</v>
      </c>
      <c r="T8" s="8">
        <v>804945</v>
      </c>
      <c r="U8" s="8">
        <v>1074908</v>
      </c>
      <c r="V8" s="8">
        <v>2730722</v>
      </c>
      <c r="W8" s="8">
        <v>11624668</v>
      </c>
      <c r="X8" s="8">
        <v>12868170</v>
      </c>
      <c r="Y8" s="8">
        <v>-1243502</v>
      </c>
      <c r="Z8" s="2">
        <v>-9.66</v>
      </c>
      <c r="AA8" s="6">
        <v>12868170</v>
      </c>
    </row>
    <row r="9" spans="1:27" ht="13.5">
      <c r="A9" s="25" t="s">
        <v>36</v>
      </c>
      <c r="B9" s="24"/>
      <c r="C9" s="6">
        <v>9213514</v>
      </c>
      <c r="D9" s="6">
        <v>0</v>
      </c>
      <c r="E9" s="7">
        <v>9326236</v>
      </c>
      <c r="F9" s="8">
        <v>9326236</v>
      </c>
      <c r="G9" s="8">
        <v>853441</v>
      </c>
      <c r="H9" s="8">
        <v>853543</v>
      </c>
      <c r="I9" s="8">
        <v>853293</v>
      </c>
      <c r="J9" s="8">
        <v>2560277</v>
      </c>
      <c r="K9" s="8">
        <v>853295</v>
      </c>
      <c r="L9" s="8">
        <v>852598</v>
      </c>
      <c r="M9" s="8">
        <v>847626</v>
      </c>
      <c r="N9" s="8">
        <v>2553519</v>
      </c>
      <c r="O9" s="8">
        <v>846905</v>
      </c>
      <c r="P9" s="8">
        <v>847510</v>
      </c>
      <c r="Q9" s="8">
        <v>846364</v>
      </c>
      <c r="R9" s="8">
        <v>2540779</v>
      </c>
      <c r="S9" s="8">
        <v>843910</v>
      </c>
      <c r="T9" s="8">
        <v>832529</v>
      </c>
      <c r="U9" s="8">
        <v>810631</v>
      </c>
      <c r="V9" s="8">
        <v>2487070</v>
      </c>
      <c r="W9" s="8">
        <v>10141645</v>
      </c>
      <c r="X9" s="8">
        <v>9326236</v>
      </c>
      <c r="Y9" s="8">
        <v>815409</v>
      </c>
      <c r="Z9" s="2">
        <v>8.74</v>
      </c>
      <c r="AA9" s="6">
        <v>9326236</v>
      </c>
    </row>
    <row r="10" spans="1:27" ht="13.5">
      <c r="A10" s="25" t="s">
        <v>37</v>
      </c>
      <c r="B10" s="24"/>
      <c r="C10" s="6">
        <v>5582937</v>
      </c>
      <c r="D10" s="6">
        <v>0</v>
      </c>
      <c r="E10" s="7">
        <v>5805458</v>
      </c>
      <c r="F10" s="26">
        <v>5805458</v>
      </c>
      <c r="G10" s="26">
        <v>491673</v>
      </c>
      <c r="H10" s="26">
        <v>491739</v>
      </c>
      <c r="I10" s="26">
        <v>491469</v>
      </c>
      <c r="J10" s="26">
        <v>1474881</v>
      </c>
      <c r="K10" s="26">
        <v>491836</v>
      </c>
      <c r="L10" s="26">
        <v>498689</v>
      </c>
      <c r="M10" s="26">
        <v>500046</v>
      </c>
      <c r="N10" s="26">
        <v>1490571</v>
      </c>
      <c r="O10" s="26">
        <v>501905</v>
      </c>
      <c r="P10" s="26">
        <v>502703</v>
      </c>
      <c r="Q10" s="26">
        <v>505628</v>
      </c>
      <c r="R10" s="26">
        <v>1510236</v>
      </c>
      <c r="S10" s="26">
        <v>517124</v>
      </c>
      <c r="T10" s="26">
        <v>541164</v>
      </c>
      <c r="U10" s="26">
        <v>543581</v>
      </c>
      <c r="V10" s="26">
        <v>1601869</v>
      </c>
      <c r="W10" s="26">
        <v>6077557</v>
      </c>
      <c r="X10" s="26">
        <v>5805458</v>
      </c>
      <c r="Y10" s="26">
        <v>272099</v>
      </c>
      <c r="Z10" s="27">
        <v>4.69</v>
      </c>
      <c r="AA10" s="28">
        <v>5805458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137060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137060</v>
      </c>
      <c r="Y11" s="8">
        <v>-137060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380254</v>
      </c>
      <c r="D12" s="6">
        <v>0</v>
      </c>
      <c r="E12" s="7">
        <v>350000</v>
      </c>
      <c r="F12" s="8">
        <v>350000</v>
      </c>
      <c r="G12" s="8">
        <v>15999</v>
      </c>
      <c r="H12" s="8">
        <v>35462</v>
      </c>
      <c r="I12" s="8">
        <v>33705</v>
      </c>
      <c r="J12" s="8">
        <v>85166</v>
      </c>
      <c r="K12" s="8">
        <v>28849</v>
      </c>
      <c r="L12" s="8">
        <v>26269</v>
      </c>
      <c r="M12" s="8">
        <v>26238</v>
      </c>
      <c r="N12" s="8">
        <v>81356</v>
      </c>
      <c r="O12" s="8">
        <v>35645</v>
      </c>
      <c r="P12" s="8">
        <v>13242</v>
      </c>
      <c r="Q12" s="8">
        <v>27557</v>
      </c>
      <c r="R12" s="8">
        <v>76444</v>
      </c>
      <c r="S12" s="8">
        <v>26697</v>
      </c>
      <c r="T12" s="8">
        <v>28500</v>
      </c>
      <c r="U12" s="8">
        <v>709473</v>
      </c>
      <c r="V12" s="8">
        <v>764670</v>
      </c>
      <c r="W12" s="8">
        <v>1007636</v>
      </c>
      <c r="X12" s="8">
        <v>350000</v>
      </c>
      <c r="Y12" s="8">
        <v>657636</v>
      </c>
      <c r="Z12" s="2">
        <v>187.9</v>
      </c>
      <c r="AA12" s="6">
        <v>350000</v>
      </c>
    </row>
    <row r="13" spans="1:27" ht="13.5">
      <c r="A13" s="23" t="s">
        <v>40</v>
      </c>
      <c r="B13" s="29"/>
      <c r="C13" s="6">
        <v>232075</v>
      </c>
      <c r="D13" s="6">
        <v>0</v>
      </c>
      <c r="E13" s="7">
        <v>604136</v>
      </c>
      <c r="F13" s="8">
        <v>395846</v>
      </c>
      <c r="G13" s="8">
        <v>10017</v>
      </c>
      <c r="H13" s="8">
        <v>3065</v>
      </c>
      <c r="I13" s="8">
        <v>3065</v>
      </c>
      <c r="J13" s="8">
        <v>16147</v>
      </c>
      <c r="K13" s="8">
        <v>1053</v>
      </c>
      <c r="L13" s="8">
        <v>86945</v>
      </c>
      <c r="M13" s="8">
        <v>0</v>
      </c>
      <c r="N13" s="8">
        <v>87998</v>
      </c>
      <c r="O13" s="8">
        <v>0</v>
      </c>
      <c r="P13" s="8">
        <v>5794</v>
      </c>
      <c r="Q13" s="8">
        <v>1014</v>
      </c>
      <c r="R13" s="8">
        <v>6808</v>
      </c>
      <c r="S13" s="8">
        <v>4152</v>
      </c>
      <c r="T13" s="8">
        <v>34104</v>
      </c>
      <c r="U13" s="8">
        <v>8128</v>
      </c>
      <c r="V13" s="8">
        <v>46384</v>
      </c>
      <c r="W13" s="8">
        <v>157337</v>
      </c>
      <c r="X13" s="8">
        <v>604136</v>
      </c>
      <c r="Y13" s="8">
        <v>-446799</v>
      </c>
      <c r="Z13" s="2">
        <v>-73.96</v>
      </c>
      <c r="AA13" s="6">
        <v>395846</v>
      </c>
    </row>
    <row r="14" spans="1:27" ht="13.5">
      <c r="A14" s="23" t="s">
        <v>41</v>
      </c>
      <c r="B14" s="29"/>
      <c r="C14" s="6">
        <v>12892540</v>
      </c>
      <c r="D14" s="6">
        <v>0</v>
      </c>
      <c r="E14" s="7">
        <v>8643916</v>
      </c>
      <c r="F14" s="8">
        <v>8643916</v>
      </c>
      <c r="G14" s="8">
        <v>1061743</v>
      </c>
      <c r="H14" s="8">
        <v>78240</v>
      </c>
      <c r="I14" s="8">
        <v>1109900</v>
      </c>
      <c r="J14" s="8">
        <v>2249883</v>
      </c>
      <c r="K14" s="8">
        <v>1141432</v>
      </c>
      <c r="L14" s="8">
        <v>1171054</v>
      </c>
      <c r="M14" s="8">
        <v>1188510</v>
      </c>
      <c r="N14" s="8">
        <v>3500996</v>
      </c>
      <c r="O14" s="8">
        <v>1201159</v>
      </c>
      <c r="P14" s="8">
        <v>1209013</v>
      </c>
      <c r="Q14" s="8">
        <v>1226173</v>
      </c>
      <c r="R14" s="8">
        <v>3636345</v>
      </c>
      <c r="S14" s="8">
        <v>1248538</v>
      </c>
      <c r="T14" s="8">
        <v>1269901</v>
      </c>
      <c r="U14" s="8">
        <v>1217554</v>
      </c>
      <c r="V14" s="8">
        <v>3735993</v>
      </c>
      <c r="W14" s="8">
        <v>13123217</v>
      </c>
      <c r="X14" s="8">
        <v>8643916</v>
      </c>
      <c r="Y14" s="8">
        <v>4479301</v>
      </c>
      <c r="Z14" s="2">
        <v>51.82</v>
      </c>
      <c r="AA14" s="6">
        <v>8643916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41754</v>
      </c>
      <c r="D16" s="6">
        <v>0</v>
      </c>
      <c r="E16" s="7">
        <v>824288</v>
      </c>
      <c r="F16" s="8">
        <v>824288</v>
      </c>
      <c r="G16" s="8">
        <v>13568</v>
      </c>
      <c r="H16" s="8">
        <v>2544</v>
      </c>
      <c r="I16" s="8">
        <v>3158</v>
      </c>
      <c r="J16" s="8">
        <v>19270</v>
      </c>
      <c r="K16" s="8">
        <v>1009</v>
      </c>
      <c r="L16" s="8">
        <v>0</v>
      </c>
      <c r="M16" s="8">
        <v>4386</v>
      </c>
      <c r="N16" s="8">
        <v>5395</v>
      </c>
      <c r="O16" s="8">
        <v>3228</v>
      </c>
      <c r="P16" s="8">
        <v>12211</v>
      </c>
      <c r="Q16" s="8">
        <v>8640</v>
      </c>
      <c r="R16" s="8">
        <v>24079</v>
      </c>
      <c r="S16" s="8">
        <v>11368</v>
      </c>
      <c r="T16" s="8">
        <v>1491</v>
      </c>
      <c r="U16" s="8">
        <v>12019</v>
      </c>
      <c r="V16" s="8">
        <v>24878</v>
      </c>
      <c r="W16" s="8">
        <v>73622</v>
      </c>
      <c r="X16" s="8">
        <v>824288</v>
      </c>
      <c r="Y16" s="8">
        <v>-750666</v>
      </c>
      <c r="Z16" s="2">
        <v>-91.07</v>
      </c>
      <c r="AA16" s="6">
        <v>824288</v>
      </c>
    </row>
    <row r="17" spans="1:27" ht="13.5">
      <c r="A17" s="23" t="s">
        <v>44</v>
      </c>
      <c r="B17" s="29"/>
      <c r="C17" s="6">
        <v>2263813</v>
      </c>
      <c r="D17" s="6">
        <v>0</v>
      </c>
      <c r="E17" s="7">
        <v>1550000</v>
      </c>
      <c r="F17" s="8">
        <v>1550000</v>
      </c>
      <c r="G17" s="8">
        <v>0</v>
      </c>
      <c r="H17" s="8">
        <v>74977</v>
      </c>
      <c r="I17" s="8">
        <v>79820</v>
      </c>
      <c r="J17" s="8">
        <v>154797</v>
      </c>
      <c r="K17" s="8">
        <v>121428</v>
      </c>
      <c r="L17" s="8">
        <v>121595</v>
      </c>
      <c r="M17" s="8">
        <v>148052</v>
      </c>
      <c r="N17" s="8">
        <v>391075</v>
      </c>
      <c r="O17" s="8">
        <v>129010</v>
      </c>
      <c r="P17" s="8">
        <v>142004</v>
      </c>
      <c r="Q17" s="8">
        <v>127582</v>
      </c>
      <c r="R17" s="8">
        <v>398596</v>
      </c>
      <c r="S17" s="8">
        <v>90145</v>
      </c>
      <c r="T17" s="8">
        <v>97382</v>
      </c>
      <c r="U17" s="8">
        <v>147103</v>
      </c>
      <c r="V17" s="8">
        <v>334630</v>
      </c>
      <c r="W17" s="8">
        <v>1279098</v>
      </c>
      <c r="X17" s="8">
        <v>1550000</v>
      </c>
      <c r="Y17" s="8">
        <v>-270902</v>
      </c>
      <c r="Z17" s="2">
        <v>-17.48</v>
      </c>
      <c r="AA17" s="6">
        <v>1550000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1258243</v>
      </c>
      <c r="F18" s="8">
        <v>1258243</v>
      </c>
      <c r="G18" s="8">
        <v>144874</v>
      </c>
      <c r="H18" s="8">
        <v>131495</v>
      </c>
      <c r="I18" s="8">
        <v>112700</v>
      </c>
      <c r="J18" s="8">
        <v>389069</v>
      </c>
      <c r="K18" s="8">
        <v>140921</v>
      </c>
      <c r="L18" s="8">
        <v>80134</v>
      </c>
      <c r="M18" s="8">
        <v>86885</v>
      </c>
      <c r="N18" s="8">
        <v>307940</v>
      </c>
      <c r="O18" s="8">
        <v>129100</v>
      </c>
      <c r="P18" s="8">
        <v>120291</v>
      </c>
      <c r="Q18" s="8">
        <v>132647</v>
      </c>
      <c r="R18" s="8">
        <v>382038</v>
      </c>
      <c r="S18" s="8">
        <v>93002</v>
      </c>
      <c r="T18" s="8">
        <v>100017</v>
      </c>
      <c r="U18" s="8">
        <v>161900</v>
      </c>
      <c r="V18" s="8">
        <v>354919</v>
      </c>
      <c r="W18" s="8">
        <v>1433966</v>
      </c>
      <c r="X18" s="8">
        <v>1258243</v>
      </c>
      <c r="Y18" s="8">
        <v>175723</v>
      </c>
      <c r="Z18" s="2">
        <v>13.97</v>
      </c>
      <c r="AA18" s="6">
        <v>1258243</v>
      </c>
    </row>
    <row r="19" spans="1:27" ht="13.5">
      <c r="A19" s="23" t="s">
        <v>46</v>
      </c>
      <c r="B19" s="29"/>
      <c r="C19" s="6">
        <v>39254020</v>
      </c>
      <c r="D19" s="6">
        <v>0</v>
      </c>
      <c r="E19" s="7">
        <v>55360400</v>
      </c>
      <c r="F19" s="8">
        <v>65860438</v>
      </c>
      <c r="G19" s="8">
        <v>16885000</v>
      </c>
      <c r="H19" s="8">
        <v>7363000</v>
      </c>
      <c r="I19" s="8">
        <v>0</v>
      </c>
      <c r="J19" s="8">
        <v>24248000</v>
      </c>
      <c r="K19" s="8">
        <v>0</v>
      </c>
      <c r="L19" s="8">
        <v>0</v>
      </c>
      <c r="M19" s="8">
        <v>9889000</v>
      </c>
      <c r="N19" s="8">
        <v>9889000</v>
      </c>
      <c r="O19" s="8">
        <v>0</v>
      </c>
      <c r="P19" s="8">
        <v>0</v>
      </c>
      <c r="Q19" s="8">
        <v>1220000</v>
      </c>
      <c r="R19" s="8">
        <v>1220000</v>
      </c>
      <c r="S19" s="8">
        <v>57899</v>
      </c>
      <c r="T19" s="8">
        <v>10636152</v>
      </c>
      <c r="U19" s="8">
        <v>4500725</v>
      </c>
      <c r="V19" s="8">
        <v>15194776</v>
      </c>
      <c r="W19" s="8">
        <v>50551776</v>
      </c>
      <c r="X19" s="8">
        <v>55360200</v>
      </c>
      <c r="Y19" s="8">
        <v>-4808424</v>
      </c>
      <c r="Z19" s="2">
        <v>-8.69</v>
      </c>
      <c r="AA19" s="6">
        <v>65860438</v>
      </c>
    </row>
    <row r="20" spans="1:27" ht="13.5">
      <c r="A20" s="23" t="s">
        <v>47</v>
      </c>
      <c r="B20" s="29"/>
      <c r="C20" s="6">
        <v>941639</v>
      </c>
      <c r="D20" s="6">
        <v>0</v>
      </c>
      <c r="E20" s="7">
        <v>913018</v>
      </c>
      <c r="F20" s="26">
        <v>1567000</v>
      </c>
      <c r="G20" s="26">
        <v>318044</v>
      </c>
      <c r="H20" s="26">
        <v>66877</v>
      </c>
      <c r="I20" s="26">
        <v>41418</v>
      </c>
      <c r="J20" s="26">
        <v>426339</v>
      </c>
      <c r="K20" s="26">
        <v>413616</v>
      </c>
      <c r="L20" s="26">
        <v>38757</v>
      </c>
      <c r="M20" s="26">
        <v>211114</v>
      </c>
      <c r="N20" s="26">
        <v>663487</v>
      </c>
      <c r="O20" s="26">
        <v>48681</v>
      </c>
      <c r="P20" s="26">
        <v>46521</v>
      </c>
      <c r="Q20" s="26">
        <v>472387</v>
      </c>
      <c r="R20" s="26">
        <v>567589</v>
      </c>
      <c r="S20" s="26">
        <v>40610</v>
      </c>
      <c r="T20" s="26">
        <v>57096</v>
      </c>
      <c r="U20" s="26">
        <v>118489</v>
      </c>
      <c r="V20" s="26">
        <v>216195</v>
      </c>
      <c r="W20" s="26">
        <v>1873610</v>
      </c>
      <c r="X20" s="26">
        <v>912597</v>
      </c>
      <c r="Y20" s="26">
        <v>961013</v>
      </c>
      <c r="Z20" s="27">
        <v>105.31</v>
      </c>
      <c r="AA20" s="28">
        <v>1567000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120</v>
      </c>
      <c r="I21" s="30">
        <v>0</v>
      </c>
      <c r="J21" s="8">
        <v>120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120</v>
      </c>
      <c r="X21" s="8"/>
      <c r="Y21" s="8">
        <v>120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111008490</v>
      </c>
      <c r="D22" s="33">
        <f>SUM(D5:D21)</f>
        <v>0</v>
      </c>
      <c r="E22" s="34">
        <f t="shared" si="0"/>
        <v>135753325</v>
      </c>
      <c r="F22" s="35">
        <f t="shared" si="0"/>
        <v>146459000</v>
      </c>
      <c r="G22" s="35">
        <f t="shared" si="0"/>
        <v>25383514</v>
      </c>
      <c r="H22" s="35">
        <f t="shared" si="0"/>
        <v>12851054</v>
      </c>
      <c r="I22" s="35">
        <f t="shared" si="0"/>
        <v>6901453</v>
      </c>
      <c r="J22" s="35">
        <f t="shared" si="0"/>
        <v>45136021</v>
      </c>
      <c r="K22" s="35">
        <f t="shared" si="0"/>
        <v>7085828</v>
      </c>
      <c r="L22" s="35">
        <f t="shared" si="0"/>
        <v>6611383</v>
      </c>
      <c r="M22" s="35">
        <f t="shared" si="0"/>
        <v>16692760</v>
      </c>
      <c r="N22" s="35">
        <f t="shared" si="0"/>
        <v>30389971</v>
      </c>
      <c r="O22" s="35">
        <f t="shared" si="0"/>
        <v>7106962</v>
      </c>
      <c r="P22" s="35">
        <f t="shared" si="0"/>
        <v>6952410</v>
      </c>
      <c r="Q22" s="35">
        <f t="shared" si="0"/>
        <v>8232937</v>
      </c>
      <c r="R22" s="35">
        <f t="shared" si="0"/>
        <v>22292309</v>
      </c>
      <c r="S22" s="35">
        <f t="shared" si="0"/>
        <v>7358983</v>
      </c>
      <c r="T22" s="35">
        <f t="shared" si="0"/>
        <v>17330994</v>
      </c>
      <c r="U22" s="35">
        <f t="shared" si="0"/>
        <v>12382265</v>
      </c>
      <c r="V22" s="35">
        <f t="shared" si="0"/>
        <v>37072242</v>
      </c>
      <c r="W22" s="35">
        <f t="shared" si="0"/>
        <v>134890543</v>
      </c>
      <c r="X22" s="35">
        <f t="shared" si="0"/>
        <v>135752868</v>
      </c>
      <c r="Y22" s="35">
        <f t="shared" si="0"/>
        <v>-862325</v>
      </c>
      <c r="Z22" s="36">
        <f>+IF(X22&lt;&gt;0,+(Y22/X22)*100,0)</f>
        <v>-0.6352167823076857</v>
      </c>
      <c r="AA22" s="33">
        <f>SUM(AA5:AA21)</f>
        <v>146459000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43658838</v>
      </c>
      <c r="D25" s="6">
        <v>0</v>
      </c>
      <c r="E25" s="7">
        <v>57146517</v>
      </c>
      <c r="F25" s="8">
        <v>46566000</v>
      </c>
      <c r="G25" s="8">
        <v>3448238</v>
      </c>
      <c r="H25" s="8">
        <v>3385892</v>
      </c>
      <c r="I25" s="8">
        <v>3423269</v>
      </c>
      <c r="J25" s="8">
        <v>10257399</v>
      </c>
      <c r="K25" s="8">
        <v>3353158</v>
      </c>
      <c r="L25" s="8">
        <v>3390912</v>
      </c>
      <c r="M25" s="8">
        <v>3966110</v>
      </c>
      <c r="N25" s="8">
        <v>10710180</v>
      </c>
      <c r="O25" s="8">
        <v>3591936</v>
      </c>
      <c r="P25" s="8">
        <v>3884546</v>
      </c>
      <c r="Q25" s="8">
        <v>3633400</v>
      </c>
      <c r="R25" s="8">
        <v>11109882</v>
      </c>
      <c r="S25" s="8">
        <v>3717485</v>
      </c>
      <c r="T25" s="8">
        <v>3844222</v>
      </c>
      <c r="U25" s="8">
        <v>3755532</v>
      </c>
      <c r="V25" s="8">
        <v>11317239</v>
      </c>
      <c r="W25" s="8">
        <v>43394700</v>
      </c>
      <c r="X25" s="8">
        <v>57146686</v>
      </c>
      <c r="Y25" s="8">
        <v>-13751986</v>
      </c>
      <c r="Z25" s="2">
        <v>-24.06</v>
      </c>
      <c r="AA25" s="6">
        <v>46566000</v>
      </c>
    </row>
    <row r="26" spans="1:27" ht="13.5">
      <c r="A26" s="25" t="s">
        <v>52</v>
      </c>
      <c r="B26" s="24"/>
      <c r="C26" s="6">
        <v>5022044</v>
      </c>
      <c r="D26" s="6">
        <v>0</v>
      </c>
      <c r="E26" s="7">
        <v>4515082</v>
      </c>
      <c r="F26" s="8">
        <v>4861073</v>
      </c>
      <c r="G26" s="8">
        <v>755511</v>
      </c>
      <c r="H26" s="8">
        <v>348727</v>
      </c>
      <c r="I26" s="8">
        <v>349099</v>
      </c>
      <c r="J26" s="8">
        <v>1453337</v>
      </c>
      <c r="K26" s="8">
        <v>348703</v>
      </c>
      <c r="L26" s="8">
        <v>354047</v>
      </c>
      <c r="M26" s="8">
        <v>350417</v>
      </c>
      <c r="N26" s="8">
        <v>1053167</v>
      </c>
      <c r="O26" s="8">
        <v>353570</v>
      </c>
      <c r="P26" s="8">
        <v>305313</v>
      </c>
      <c r="Q26" s="8">
        <v>329561</v>
      </c>
      <c r="R26" s="8">
        <v>988444</v>
      </c>
      <c r="S26" s="8">
        <v>0</v>
      </c>
      <c r="T26" s="8">
        <v>348672</v>
      </c>
      <c r="U26" s="8">
        <v>359207</v>
      </c>
      <c r="V26" s="8">
        <v>707879</v>
      </c>
      <c r="W26" s="8">
        <v>4202827</v>
      </c>
      <c r="X26" s="8">
        <v>4515082</v>
      </c>
      <c r="Y26" s="8">
        <v>-312255</v>
      </c>
      <c r="Z26" s="2">
        <v>-6.92</v>
      </c>
      <c r="AA26" s="6">
        <v>4861073</v>
      </c>
    </row>
    <row r="27" spans="1:27" ht="13.5">
      <c r="A27" s="25" t="s">
        <v>53</v>
      </c>
      <c r="B27" s="24"/>
      <c r="C27" s="6">
        <v>28593809</v>
      </c>
      <c r="D27" s="6">
        <v>0</v>
      </c>
      <c r="E27" s="7">
        <v>24244454</v>
      </c>
      <c r="F27" s="8">
        <v>24243854</v>
      </c>
      <c r="G27" s="8">
        <v>784435</v>
      </c>
      <c r="H27" s="8">
        <v>773195</v>
      </c>
      <c r="I27" s="8">
        <v>769901</v>
      </c>
      <c r="J27" s="8">
        <v>2327531</v>
      </c>
      <c r="K27" s="8">
        <v>739174</v>
      </c>
      <c r="L27" s="8">
        <v>676742</v>
      </c>
      <c r="M27" s="8">
        <v>654308</v>
      </c>
      <c r="N27" s="8">
        <v>2070224</v>
      </c>
      <c r="O27" s="8">
        <v>648992</v>
      </c>
      <c r="P27" s="8">
        <v>287247</v>
      </c>
      <c r="Q27" s="8">
        <v>296018</v>
      </c>
      <c r="R27" s="8">
        <v>1232257</v>
      </c>
      <c r="S27" s="8">
        <v>214578</v>
      </c>
      <c r="T27" s="8">
        <v>206063</v>
      </c>
      <c r="U27" s="8">
        <v>447860</v>
      </c>
      <c r="V27" s="8">
        <v>868501</v>
      </c>
      <c r="W27" s="8">
        <v>6498513</v>
      </c>
      <c r="X27" s="8">
        <v>24243854</v>
      </c>
      <c r="Y27" s="8">
        <v>-17745341</v>
      </c>
      <c r="Z27" s="2">
        <v>-73.2</v>
      </c>
      <c r="AA27" s="6">
        <v>24243854</v>
      </c>
    </row>
    <row r="28" spans="1:27" ht="13.5">
      <c r="A28" s="25" t="s">
        <v>54</v>
      </c>
      <c r="B28" s="24"/>
      <c r="C28" s="6">
        <v>12769275</v>
      </c>
      <c r="D28" s="6">
        <v>0</v>
      </c>
      <c r="E28" s="7">
        <v>899970</v>
      </c>
      <c r="F28" s="8">
        <v>10525000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900000</v>
      </c>
      <c r="Y28" s="8">
        <v>-900000</v>
      </c>
      <c r="Z28" s="2">
        <v>-100</v>
      </c>
      <c r="AA28" s="6">
        <v>10525000</v>
      </c>
    </row>
    <row r="29" spans="1:27" ht="13.5">
      <c r="A29" s="25" t="s">
        <v>55</v>
      </c>
      <c r="B29" s="24"/>
      <c r="C29" s="6">
        <v>1206620</v>
      </c>
      <c r="D29" s="6">
        <v>0</v>
      </c>
      <c r="E29" s="7">
        <v>463000</v>
      </c>
      <c r="F29" s="8">
        <v>1156822</v>
      </c>
      <c r="G29" s="8">
        <v>19149</v>
      </c>
      <c r="H29" s="8">
        <v>124971</v>
      </c>
      <c r="I29" s="8">
        <v>176954</v>
      </c>
      <c r="J29" s="8">
        <v>321074</v>
      </c>
      <c r="K29" s="8">
        <v>132751</v>
      </c>
      <c r="L29" s="8">
        <v>339671</v>
      </c>
      <c r="M29" s="8">
        <v>25684</v>
      </c>
      <c r="N29" s="8">
        <v>498106</v>
      </c>
      <c r="O29" s="8">
        <v>28</v>
      </c>
      <c r="P29" s="8">
        <v>575634</v>
      </c>
      <c r="Q29" s="8">
        <v>105662</v>
      </c>
      <c r="R29" s="8">
        <v>681324</v>
      </c>
      <c r="S29" s="8">
        <v>222185</v>
      </c>
      <c r="T29" s="8">
        <v>557890</v>
      </c>
      <c r="U29" s="8">
        <v>408126</v>
      </c>
      <c r="V29" s="8">
        <v>1188201</v>
      </c>
      <c r="W29" s="8">
        <v>2688705</v>
      </c>
      <c r="X29" s="8">
        <v>463000</v>
      </c>
      <c r="Y29" s="8">
        <v>2225705</v>
      </c>
      <c r="Z29" s="2">
        <v>480.71</v>
      </c>
      <c r="AA29" s="6">
        <v>1156822</v>
      </c>
    </row>
    <row r="30" spans="1:27" ht="13.5">
      <c r="A30" s="25" t="s">
        <v>56</v>
      </c>
      <c r="B30" s="24"/>
      <c r="C30" s="6">
        <v>21609365</v>
      </c>
      <c r="D30" s="6">
        <v>0</v>
      </c>
      <c r="E30" s="7">
        <v>26203392</v>
      </c>
      <c r="F30" s="8">
        <v>26203392</v>
      </c>
      <c r="G30" s="8">
        <v>3552141</v>
      </c>
      <c r="H30" s="8">
        <v>3043081</v>
      </c>
      <c r="I30" s="8">
        <v>3011278</v>
      </c>
      <c r="J30" s="8">
        <v>9606500</v>
      </c>
      <c r="K30" s="8">
        <v>2036412</v>
      </c>
      <c r="L30" s="8">
        <v>2938358</v>
      </c>
      <c r="M30" s="8">
        <v>0</v>
      </c>
      <c r="N30" s="8">
        <v>4974770</v>
      </c>
      <c r="O30" s="8">
        <v>9873</v>
      </c>
      <c r="P30" s="8">
        <v>4642258</v>
      </c>
      <c r="Q30" s="8">
        <v>0</v>
      </c>
      <c r="R30" s="8">
        <v>4652131</v>
      </c>
      <c r="S30" s="8">
        <v>2858442</v>
      </c>
      <c r="T30" s="8">
        <v>2806342</v>
      </c>
      <c r="U30" s="8">
        <v>2761720</v>
      </c>
      <c r="V30" s="8">
        <v>8426504</v>
      </c>
      <c r="W30" s="8">
        <v>27659905</v>
      </c>
      <c r="X30" s="8">
        <v>26203392</v>
      </c>
      <c r="Y30" s="8">
        <v>1456513</v>
      </c>
      <c r="Z30" s="2">
        <v>5.56</v>
      </c>
      <c r="AA30" s="6">
        <v>26203392</v>
      </c>
    </row>
    <row r="31" spans="1:27" ht="13.5">
      <c r="A31" s="25" t="s">
        <v>57</v>
      </c>
      <c r="B31" s="24"/>
      <c r="C31" s="6">
        <v>7240508</v>
      </c>
      <c r="D31" s="6">
        <v>0</v>
      </c>
      <c r="E31" s="7">
        <v>7400090</v>
      </c>
      <c r="F31" s="8">
        <v>9451000</v>
      </c>
      <c r="G31" s="8">
        <v>225537</v>
      </c>
      <c r="H31" s="8">
        <v>880237</v>
      </c>
      <c r="I31" s="8">
        <v>268058</v>
      </c>
      <c r="J31" s="8">
        <v>1373832</v>
      </c>
      <c r="K31" s="8">
        <v>189771</v>
      </c>
      <c r="L31" s="8">
        <v>581849</v>
      </c>
      <c r="M31" s="8">
        <v>768646</v>
      </c>
      <c r="N31" s="8">
        <v>1540266</v>
      </c>
      <c r="O31" s="8">
        <v>250260</v>
      </c>
      <c r="P31" s="8">
        <v>1383367</v>
      </c>
      <c r="Q31" s="8">
        <v>558081</v>
      </c>
      <c r="R31" s="8">
        <v>2191708</v>
      </c>
      <c r="S31" s="8">
        <v>938472</v>
      </c>
      <c r="T31" s="8">
        <v>261610</v>
      </c>
      <c r="U31" s="8">
        <v>454908</v>
      </c>
      <c r="V31" s="8">
        <v>1654990</v>
      </c>
      <c r="W31" s="8">
        <v>6760796</v>
      </c>
      <c r="X31" s="8">
        <v>7400000</v>
      </c>
      <c r="Y31" s="8">
        <v>-639204</v>
      </c>
      <c r="Z31" s="2">
        <v>-8.64</v>
      </c>
      <c r="AA31" s="6">
        <v>9451000</v>
      </c>
    </row>
    <row r="32" spans="1:27" ht="13.5">
      <c r="A32" s="25" t="s">
        <v>58</v>
      </c>
      <c r="B32" s="24"/>
      <c r="C32" s="6">
        <v>11219656</v>
      </c>
      <c r="D32" s="6">
        <v>0</v>
      </c>
      <c r="E32" s="7">
        <v>9240695</v>
      </c>
      <c r="F32" s="8">
        <v>9041000</v>
      </c>
      <c r="G32" s="8">
        <v>739784</v>
      </c>
      <c r="H32" s="8">
        <v>100697</v>
      </c>
      <c r="I32" s="8">
        <v>2019981</v>
      </c>
      <c r="J32" s="8">
        <v>2860462</v>
      </c>
      <c r="K32" s="8">
        <v>988032</v>
      </c>
      <c r="L32" s="8">
        <v>1449513</v>
      </c>
      <c r="M32" s="8">
        <v>356300</v>
      </c>
      <c r="N32" s="8">
        <v>2793845</v>
      </c>
      <c r="O32" s="8">
        <v>616906</v>
      </c>
      <c r="P32" s="8">
        <v>1114796</v>
      </c>
      <c r="Q32" s="8">
        <v>2100388</v>
      </c>
      <c r="R32" s="8">
        <v>3832090</v>
      </c>
      <c r="S32" s="8">
        <v>4777744</v>
      </c>
      <c r="T32" s="8">
        <v>1395782</v>
      </c>
      <c r="U32" s="8">
        <v>823095</v>
      </c>
      <c r="V32" s="8">
        <v>6996621</v>
      </c>
      <c r="W32" s="8">
        <v>16483018</v>
      </c>
      <c r="X32" s="8">
        <v>9240695</v>
      </c>
      <c r="Y32" s="8">
        <v>7242323</v>
      </c>
      <c r="Z32" s="2">
        <v>78.37</v>
      </c>
      <c r="AA32" s="6">
        <v>9041000</v>
      </c>
    </row>
    <row r="33" spans="1:27" ht="13.5">
      <c r="A33" s="25" t="s">
        <v>59</v>
      </c>
      <c r="B33" s="24"/>
      <c r="C33" s="6">
        <v>58574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319400</v>
      </c>
      <c r="V33" s="8">
        <v>319400</v>
      </c>
      <c r="W33" s="8">
        <v>319400</v>
      </c>
      <c r="X33" s="8"/>
      <c r="Y33" s="8">
        <v>319400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15485487</v>
      </c>
      <c r="D34" s="6">
        <v>0</v>
      </c>
      <c r="E34" s="7">
        <v>15782000</v>
      </c>
      <c r="F34" s="8">
        <v>16100000</v>
      </c>
      <c r="G34" s="8">
        <v>830785</v>
      </c>
      <c r="H34" s="8">
        <v>853708</v>
      </c>
      <c r="I34" s="8">
        <v>1699610</v>
      </c>
      <c r="J34" s="8">
        <v>3384103</v>
      </c>
      <c r="K34" s="8">
        <v>653451</v>
      </c>
      <c r="L34" s="8">
        <v>4300028</v>
      </c>
      <c r="M34" s="8">
        <v>1542749</v>
      </c>
      <c r="N34" s="8">
        <v>6496228</v>
      </c>
      <c r="O34" s="8">
        <v>975518</v>
      </c>
      <c r="P34" s="8">
        <v>1820242</v>
      </c>
      <c r="Q34" s="8">
        <v>2678922</v>
      </c>
      <c r="R34" s="8">
        <v>5474682</v>
      </c>
      <c r="S34" s="8">
        <v>5480606</v>
      </c>
      <c r="T34" s="8">
        <v>2524788</v>
      </c>
      <c r="U34" s="8">
        <v>2619794</v>
      </c>
      <c r="V34" s="8">
        <v>10625188</v>
      </c>
      <c r="W34" s="8">
        <v>25980201</v>
      </c>
      <c r="X34" s="8">
        <v>15782460</v>
      </c>
      <c r="Y34" s="8">
        <v>10197741</v>
      </c>
      <c r="Z34" s="2">
        <v>64.61</v>
      </c>
      <c r="AA34" s="6">
        <v>16100000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146864176</v>
      </c>
      <c r="D36" s="33">
        <f>SUM(D25:D35)</f>
        <v>0</v>
      </c>
      <c r="E36" s="34">
        <f t="shared" si="1"/>
        <v>145895200</v>
      </c>
      <c r="F36" s="35">
        <f t="shared" si="1"/>
        <v>148148141</v>
      </c>
      <c r="G36" s="35">
        <f t="shared" si="1"/>
        <v>10355580</v>
      </c>
      <c r="H36" s="35">
        <f t="shared" si="1"/>
        <v>9510508</v>
      </c>
      <c r="I36" s="35">
        <f t="shared" si="1"/>
        <v>11718150</v>
      </c>
      <c r="J36" s="35">
        <f t="shared" si="1"/>
        <v>31584238</v>
      </c>
      <c r="K36" s="35">
        <f t="shared" si="1"/>
        <v>8441452</v>
      </c>
      <c r="L36" s="35">
        <f t="shared" si="1"/>
        <v>14031120</v>
      </c>
      <c r="M36" s="35">
        <f t="shared" si="1"/>
        <v>7664214</v>
      </c>
      <c r="N36" s="35">
        <f t="shared" si="1"/>
        <v>30136786</v>
      </c>
      <c r="O36" s="35">
        <f t="shared" si="1"/>
        <v>6447083</v>
      </c>
      <c r="P36" s="35">
        <f t="shared" si="1"/>
        <v>14013403</v>
      </c>
      <c r="Q36" s="35">
        <f t="shared" si="1"/>
        <v>9702032</v>
      </c>
      <c r="R36" s="35">
        <f t="shared" si="1"/>
        <v>30162518</v>
      </c>
      <c r="S36" s="35">
        <f t="shared" si="1"/>
        <v>18209512</v>
      </c>
      <c r="T36" s="35">
        <f t="shared" si="1"/>
        <v>11945369</v>
      </c>
      <c r="U36" s="35">
        <f t="shared" si="1"/>
        <v>11949642</v>
      </c>
      <c r="V36" s="35">
        <f t="shared" si="1"/>
        <v>42104523</v>
      </c>
      <c r="W36" s="35">
        <f t="shared" si="1"/>
        <v>133988065</v>
      </c>
      <c r="X36" s="35">
        <f t="shared" si="1"/>
        <v>145895169</v>
      </c>
      <c r="Y36" s="35">
        <f t="shared" si="1"/>
        <v>-11907104</v>
      </c>
      <c r="Z36" s="36">
        <f>+IF(X36&lt;&gt;0,+(Y36/X36)*100,0)</f>
        <v>-8.16141074554703</v>
      </c>
      <c r="AA36" s="33">
        <f>SUM(AA25:AA35)</f>
        <v>148148141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-35855686</v>
      </c>
      <c r="D38" s="46">
        <f>+D22-D36</f>
        <v>0</v>
      </c>
      <c r="E38" s="47">
        <f t="shared" si="2"/>
        <v>-10141875</v>
      </c>
      <c r="F38" s="48">
        <f t="shared" si="2"/>
        <v>-1689141</v>
      </c>
      <c r="G38" s="48">
        <f t="shared" si="2"/>
        <v>15027934</v>
      </c>
      <c r="H38" s="48">
        <f t="shared" si="2"/>
        <v>3340546</v>
      </c>
      <c r="I38" s="48">
        <f t="shared" si="2"/>
        <v>-4816697</v>
      </c>
      <c r="J38" s="48">
        <f t="shared" si="2"/>
        <v>13551783</v>
      </c>
      <c r="K38" s="48">
        <f t="shared" si="2"/>
        <v>-1355624</v>
      </c>
      <c r="L38" s="48">
        <f t="shared" si="2"/>
        <v>-7419737</v>
      </c>
      <c r="M38" s="48">
        <f t="shared" si="2"/>
        <v>9028546</v>
      </c>
      <c r="N38" s="48">
        <f t="shared" si="2"/>
        <v>253185</v>
      </c>
      <c r="O38" s="48">
        <f t="shared" si="2"/>
        <v>659879</v>
      </c>
      <c r="P38" s="48">
        <f t="shared" si="2"/>
        <v>-7060993</v>
      </c>
      <c r="Q38" s="48">
        <f t="shared" si="2"/>
        <v>-1469095</v>
      </c>
      <c r="R38" s="48">
        <f t="shared" si="2"/>
        <v>-7870209</v>
      </c>
      <c r="S38" s="48">
        <f t="shared" si="2"/>
        <v>-10850529</v>
      </c>
      <c r="T38" s="48">
        <f t="shared" si="2"/>
        <v>5385625</v>
      </c>
      <c r="U38" s="48">
        <f t="shared" si="2"/>
        <v>432623</v>
      </c>
      <c r="V38" s="48">
        <f t="shared" si="2"/>
        <v>-5032281</v>
      </c>
      <c r="W38" s="48">
        <f t="shared" si="2"/>
        <v>902478</v>
      </c>
      <c r="X38" s="48">
        <f>IF(F22=F36,0,X22-X36)</f>
        <v>-10142301</v>
      </c>
      <c r="Y38" s="48">
        <f t="shared" si="2"/>
        <v>11044779</v>
      </c>
      <c r="Z38" s="49">
        <f>+IF(X38&lt;&gt;0,+(Y38/X38)*100,0)</f>
        <v>-108.89815831732858</v>
      </c>
      <c r="AA38" s="46">
        <f>+AA22-AA36</f>
        <v>-1689141</v>
      </c>
    </row>
    <row r="39" spans="1:27" ht="13.5">
      <c r="A39" s="23" t="s">
        <v>64</v>
      </c>
      <c r="B39" s="29"/>
      <c r="C39" s="6">
        <v>13616012</v>
      </c>
      <c r="D39" s="6">
        <v>0</v>
      </c>
      <c r="E39" s="7">
        <v>14991000</v>
      </c>
      <c r="F39" s="8">
        <v>14991000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45956</v>
      </c>
      <c r="P39" s="8">
        <v>0</v>
      </c>
      <c r="Q39" s="8">
        <v>982126</v>
      </c>
      <c r="R39" s="8">
        <v>1028082</v>
      </c>
      <c r="S39" s="8">
        <v>0</v>
      </c>
      <c r="T39" s="8">
        <v>2116342</v>
      </c>
      <c r="U39" s="8">
        <v>4859281</v>
      </c>
      <c r="V39" s="8">
        <v>6975623</v>
      </c>
      <c r="W39" s="8">
        <v>8003705</v>
      </c>
      <c r="X39" s="8">
        <v>14991000</v>
      </c>
      <c r="Y39" s="8">
        <v>-6987295</v>
      </c>
      <c r="Z39" s="2">
        <v>-46.61</v>
      </c>
      <c r="AA39" s="6">
        <v>14991000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-22239674</v>
      </c>
      <c r="D42" s="55">
        <f>SUM(D38:D41)</f>
        <v>0</v>
      </c>
      <c r="E42" s="56">
        <f t="shared" si="3"/>
        <v>4849125</v>
      </c>
      <c r="F42" s="57">
        <f t="shared" si="3"/>
        <v>13301859</v>
      </c>
      <c r="G42" s="57">
        <f t="shared" si="3"/>
        <v>15027934</v>
      </c>
      <c r="H42" s="57">
        <f t="shared" si="3"/>
        <v>3340546</v>
      </c>
      <c r="I42" s="57">
        <f t="shared" si="3"/>
        <v>-4816697</v>
      </c>
      <c r="J42" s="57">
        <f t="shared" si="3"/>
        <v>13551783</v>
      </c>
      <c r="K42" s="57">
        <f t="shared" si="3"/>
        <v>-1355624</v>
      </c>
      <c r="L42" s="57">
        <f t="shared" si="3"/>
        <v>-7419737</v>
      </c>
      <c r="M42" s="57">
        <f t="shared" si="3"/>
        <v>9028546</v>
      </c>
      <c r="N42" s="57">
        <f t="shared" si="3"/>
        <v>253185</v>
      </c>
      <c r="O42" s="57">
        <f t="shared" si="3"/>
        <v>705835</v>
      </c>
      <c r="P42" s="57">
        <f t="shared" si="3"/>
        <v>-7060993</v>
      </c>
      <c r="Q42" s="57">
        <f t="shared" si="3"/>
        <v>-486969</v>
      </c>
      <c r="R42" s="57">
        <f t="shared" si="3"/>
        <v>-6842127</v>
      </c>
      <c r="S42" s="57">
        <f t="shared" si="3"/>
        <v>-10850529</v>
      </c>
      <c r="T42" s="57">
        <f t="shared" si="3"/>
        <v>7501967</v>
      </c>
      <c r="U42" s="57">
        <f t="shared" si="3"/>
        <v>5291904</v>
      </c>
      <c r="V42" s="57">
        <f t="shared" si="3"/>
        <v>1943342</v>
      </c>
      <c r="W42" s="57">
        <f t="shared" si="3"/>
        <v>8906183</v>
      </c>
      <c r="X42" s="57">
        <f t="shared" si="3"/>
        <v>4848699</v>
      </c>
      <c r="Y42" s="57">
        <f t="shared" si="3"/>
        <v>4057484</v>
      </c>
      <c r="Z42" s="58">
        <f>+IF(X42&lt;&gt;0,+(Y42/X42)*100,0)</f>
        <v>83.68191137457698</v>
      </c>
      <c r="AA42" s="55">
        <f>SUM(AA38:AA41)</f>
        <v>13301859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-22239674</v>
      </c>
      <c r="D44" s="63">
        <f>+D42-D43</f>
        <v>0</v>
      </c>
      <c r="E44" s="64">
        <f t="shared" si="4"/>
        <v>4849125</v>
      </c>
      <c r="F44" s="65">
        <f t="shared" si="4"/>
        <v>13301859</v>
      </c>
      <c r="G44" s="65">
        <f t="shared" si="4"/>
        <v>15027934</v>
      </c>
      <c r="H44" s="65">
        <f t="shared" si="4"/>
        <v>3340546</v>
      </c>
      <c r="I44" s="65">
        <f t="shared" si="4"/>
        <v>-4816697</v>
      </c>
      <c r="J44" s="65">
        <f t="shared" si="4"/>
        <v>13551783</v>
      </c>
      <c r="K44" s="65">
        <f t="shared" si="4"/>
        <v>-1355624</v>
      </c>
      <c r="L44" s="65">
        <f t="shared" si="4"/>
        <v>-7419737</v>
      </c>
      <c r="M44" s="65">
        <f t="shared" si="4"/>
        <v>9028546</v>
      </c>
      <c r="N44" s="65">
        <f t="shared" si="4"/>
        <v>253185</v>
      </c>
      <c r="O44" s="65">
        <f t="shared" si="4"/>
        <v>705835</v>
      </c>
      <c r="P44" s="65">
        <f t="shared" si="4"/>
        <v>-7060993</v>
      </c>
      <c r="Q44" s="65">
        <f t="shared" si="4"/>
        <v>-486969</v>
      </c>
      <c r="R44" s="65">
        <f t="shared" si="4"/>
        <v>-6842127</v>
      </c>
      <c r="S44" s="65">
        <f t="shared" si="4"/>
        <v>-10850529</v>
      </c>
      <c r="T44" s="65">
        <f t="shared" si="4"/>
        <v>7501967</v>
      </c>
      <c r="U44" s="65">
        <f t="shared" si="4"/>
        <v>5291904</v>
      </c>
      <c r="V44" s="65">
        <f t="shared" si="4"/>
        <v>1943342</v>
      </c>
      <c r="W44" s="65">
        <f t="shared" si="4"/>
        <v>8906183</v>
      </c>
      <c r="X44" s="65">
        <f t="shared" si="4"/>
        <v>4848699</v>
      </c>
      <c r="Y44" s="65">
        <f t="shared" si="4"/>
        <v>4057484</v>
      </c>
      <c r="Z44" s="66">
        <f>+IF(X44&lt;&gt;0,+(Y44/X44)*100,0)</f>
        <v>83.68191137457698</v>
      </c>
      <c r="AA44" s="63">
        <f>+AA42-AA43</f>
        <v>13301859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-22239674</v>
      </c>
      <c r="D46" s="55">
        <f>SUM(D44:D45)</f>
        <v>0</v>
      </c>
      <c r="E46" s="56">
        <f t="shared" si="5"/>
        <v>4849125</v>
      </c>
      <c r="F46" s="57">
        <f t="shared" si="5"/>
        <v>13301859</v>
      </c>
      <c r="G46" s="57">
        <f t="shared" si="5"/>
        <v>15027934</v>
      </c>
      <c r="H46" s="57">
        <f t="shared" si="5"/>
        <v>3340546</v>
      </c>
      <c r="I46" s="57">
        <f t="shared" si="5"/>
        <v>-4816697</v>
      </c>
      <c r="J46" s="57">
        <f t="shared" si="5"/>
        <v>13551783</v>
      </c>
      <c r="K46" s="57">
        <f t="shared" si="5"/>
        <v>-1355624</v>
      </c>
      <c r="L46" s="57">
        <f t="shared" si="5"/>
        <v>-7419737</v>
      </c>
      <c r="M46" s="57">
        <f t="shared" si="5"/>
        <v>9028546</v>
      </c>
      <c r="N46" s="57">
        <f t="shared" si="5"/>
        <v>253185</v>
      </c>
      <c r="O46" s="57">
        <f t="shared" si="5"/>
        <v>705835</v>
      </c>
      <c r="P46" s="57">
        <f t="shared" si="5"/>
        <v>-7060993</v>
      </c>
      <c r="Q46" s="57">
        <f t="shared" si="5"/>
        <v>-486969</v>
      </c>
      <c r="R46" s="57">
        <f t="shared" si="5"/>
        <v>-6842127</v>
      </c>
      <c r="S46" s="57">
        <f t="shared" si="5"/>
        <v>-10850529</v>
      </c>
      <c r="T46" s="57">
        <f t="shared" si="5"/>
        <v>7501967</v>
      </c>
      <c r="U46" s="57">
        <f t="shared" si="5"/>
        <v>5291904</v>
      </c>
      <c r="V46" s="57">
        <f t="shared" si="5"/>
        <v>1943342</v>
      </c>
      <c r="W46" s="57">
        <f t="shared" si="5"/>
        <v>8906183</v>
      </c>
      <c r="X46" s="57">
        <f t="shared" si="5"/>
        <v>4848699</v>
      </c>
      <c r="Y46" s="57">
        <f t="shared" si="5"/>
        <v>4057484</v>
      </c>
      <c r="Z46" s="58">
        <f>+IF(X46&lt;&gt;0,+(Y46/X46)*100,0)</f>
        <v>83.68191137457698</v>
      </c>
      <c r="AA46" s="55">
        <f>SUM(AA44:AA45)</f>
        <v>13301859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-22239674</v>
      </c>
      <c r="D48" s="71">
        <f>SUM(D46:D47)</f>
        <v>0</v>
      </c>
      <c r="E48" s="72">
        <f t="shared" si="6"/>
        <v>4849125</v>
      </c>
      <c r="F48" s="73">
        <f t="shared" si="6"/>
        <v>13301859</v>
      </c>
      <c r="G48" s="73">
        <f t="shared" si="6"/>
        <v>15027934</v>
      </c>
      <c r="H48" s="74">
        <f t="shared" si="6"/>
        <v>3340546</v>
      </c>
      <c r="I48" s="74">
        <f t="shared" si="6"/>
        <v>-4816697</v>
      </c>
      <c r="J48" s="74">
        <f t="shared" si="6"/>
        <v>13551783</v>
      </c>
      <c r="K48" s="74">
        <f t="shared" si="6"/>
        <v>-1355624</v>
      </c>
      <c r="L48" s="74">
        <f t="shared" si="6"/>
        <v>-7419737</v>
      </c>
      <c r="M48" s="73">
        <f t="shared" si="6"/>
        <v>9028546</v>
      </c>
      <c r="N48" s="73">
        <f t="shared" si="6"/>
        <v>253185</v>
      </c>
      <c r="O48" s="74">
        <f t="shared" si="6"/>
        <v>705835</v>
      </c>
      <c r="P48" s="74">
        <f t="shared" si="6"/>
        <v>-7060993</v>
      </c>
      <c r="Q48" s="74">
        <f t="shared" si="6"/>
        <v>-486969</v>
      </c>
      <c r="R48" s="74">
        <f t="shared" si="6"/>
        <v>-6842127</v>
      </c>
      <c r="S48" s="74">
        <f t="shared" si="6"/>
        <v>-10850529</v>
      </c>
      <c r="T48" s="73">
        <f t="shared" si="6"/>
        <v>7501967</v>
      </c>
      <c r="U48" s="73">
        <f t="shared" si="6"/>
        <v>5291904</v>
      </c>
      <c r="V48" s="74">
        <f t="shared" si="6"/>
        <v>1943342</v>
      </c>
      <c r="W48" s="74">
        <f t="shared" si="6"/>
        <v>8906183</v>
      </c>
      <c r="X48" s="74">
        <f t="shared" si="6"/>
        <v>4848699</v>
      </c>
      <c r="Y48" s="74">
        <f t="shared" si="6"/>
        <v>4057484</v>
      </c>
      <c r="Z48" s="75">
        <f>+IF(X48&lt;&gt;0,+(Y48/X48)*100,0)</f>
        <v>83.68191137457698</v>
      </c>
      <c r="AA48" s="76">
        <f>SUM(AA46:AA47)</f>
        <v>13301859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22600462</v>
      </c>
      <c r="D5" s="6">
        <v>0</v>
      </c>
      <c r="E5" s="7">
        <v>31731332</v>
      </c>
      <c r="F5" s="8">
        <v>31731332</v>
      </c>
      <c r="G5" s="8">
        <v>5063278</v>
      </c>
      <c r="H5" s="8">
        <v>-402535</v>
      </c>
      <c r="I5" s="8">
        <v>2135532</v>
      </c>
      <c r="J5" s="8">
        <v>6796275</v>
      </c>
      <c r="K5" s="8">
        <v>2221739</v>
      </c>
      <c r="L5" s="8">
        <v>2186807</v>
      </c>
      <c r="M5" s="8">
        <v>2270014</v>
      </c>
      <c r="N5" s="8">
        <v>6678560</v>
      </c>
      <c r="O5" s="8">
        <v>2258562</v>
      </c>
      <c r="P5" s="8">
        <v>2306875</v>
      </c>
      <c r="Q5" s="8">
        <v>2308610</v>
      </c>
      <c r="R5" s="8">
        <v>6874047</v>
      </c>
      <c r="S5" s="8">
        <v>2306983</v>
      </c>
      <c r="T5" s="8">
        <v>2312760</v>
      </c>
      <c r="U5" s="8">
        <v>2232081</v>
      </c>
      <c r="V5" s="8">
        <v>6851824</v>
      </c>
      <c r="W5" s="8">
        <v>27200706</v>
      </c>
      <c r="X5" s="8">
        <v>31731332</v>
      </c>
      <c r="Y5" s="8">
        <v>-4530626</v>
      </c>
      <c r="Z5" s="2">
        <v>-14.28</v>
      </c>
      <c r="AA5" s="6">
        <v>31731332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41533546</v>
      </c>
      <c r="D7" s="6">
        <v>0</v>
      </c>
      <c r="E7" s="7">
        <v>61730309</v>
      </c>
      <c r="F7" s="8">
        <v>61730309</v>
      </c>
      <c r="G7" s="8">
        <v>3688850</v>
      </c>
      <c r="H7" s="8">
        <v>4330144</v>
      </c>
      <c r="I7" s="8">
        <v>3868233</v>
      </c>
      <c r="J7" s="8">
        <v>11887227</v>
      </c>
      <c r="K7" s="8">
        <v>4646265</v>
      </c>
      <c r="L7" s="8">
        <v>2440201</v>
      </c>
      <c r="M7" s="8">
        <v>4223844</v>
      </c>
      <c r="N7" s="8">
        <v>11310310</v>
      </c>
      <c r="O7" s="8">
        <v>1911022</v>
      </c>
      <c r="P7" s="8">
        <v>3735568</v>
      </c>
      <c r="Q7" s="8">
        <v>3356255</v>
      </c>
      <c r="R7" s="8">
        <v>9002845</v>
      </c>
      <c r="S7" s="8">
        <v>7073811</v>
      </c>
      <c r="T7" s="8">
        <v>1138813</v>
      </c>
      <c r="U7" s="8">
        <v>3799602</v>
      </c>
      <c r="V7" s="8">
        <v>12012226</v>
      </c>
      <c r="W7" s="8">
        <v>44212608</v>
      </c>
      <c r="X7" s="8">
        <v>61730309</v>
      </c>
      <c r="Y7" s="8">
        <v>-17517701</v>
      </c>
      <c r="Z7" s="2">
        <v>-28.38</v>
      </c>
      <c r="AA7" s="6">
        <v>61730309</v>
      </c>
    </row>
    <row r="8" spans="1:27" ht="13.5">
      <c r="A8" s="25" t="s">
        <v>35</v>
      </c>
      <c r="B8" s="24"/>
      <c r="C8" s="6">
        <v>46690520</v>
      </c>
      <c r="D8" s="6">
        <v>0</v>
      </c>
      <c r="E8" s="7">
        <v>53664413</v>
      </c>
      <c r="F8" s="8">
        <v>53664413</v>
      </c>
      <c r="G8" s="8">
        <v>1313411</v>
      </c>
      <c r="H8" s="8">
        <v>5115441</v>
      </c>
      <c r="I8" s="8">
        <v>3202223</v>
      </c>
      <c r="J8" s="8">
        <v>9631075</v>
      </c>
      <c r="K8" s="8">
        <v>3893914</v>
      </c>
      <c r="L8" s="8">
        <v>4851214</v>
      </c>
      <c r="M8" s="8">
        <v>1685345</v>
      </c>
      <c r="N8" s="8">
        <v>10430473</v>
      </c>
      <c r="O8" s="8">
        <v>2698548</v>
      </c>
      <c r="P8" s="8">
        <v>5509391</v>
      </c>
      <c r="Q8" s="8">
        <v>1590250</v>
      </c>
      <c r="R8" s="8">
        <v>9798189</v>
      </c>
      <c r="S8" s="8">
        <v>2000493</v>
      </c>
      <c r="T8" s="8">
        <v>1985886</v>
      </c>
      <c r="U8" s="8">
        <v>2256987</v>
      </c>
      <c r="V8" s="8">
        <v>6243366</v>
      </c>
      <c r="W8" s="8">
        <v>36103103</v>
      </c>
      <c r="X8" s="8">
        <v>53664413</v>
      </c>
      <c r="Y8" s="8">
        <v>-17561310</v>
      </c>
      <c r="Z8" s="2">
        <v>-32.72</v>
      </c>
      <c r="AA8" s="6">
        <v>53664413</v>
      </c>
    </row>
    <row r="9" spans="1:27" ht="13.5">
      <c r="A9" s="25" t="s">
        <v>36</v>
      </c>
      <c r="B9" s="24"/>
      <c r="C9" s="6">
        <v>24714288</v>
      </c>
      <c r="D9" s="6">
        <v>0</v>
      </c>
      <c r="E9" s="7">
        <v>26124405</v>
      </c>
      <c r="F9" s="8">
        <v>26124405</v>
      </c>
      <c r="G9" s="8">
        <v>1741035</v>
      </c>
      <c r="H9" s="8">
        <v>2566240</v>
      </c>
      <c r="I9" s="8">
        <v>2162463</v>
      </c>
      <c r="J9" s="8">
        <v>6469738</v>
      </c>
      <c r="K9" s="8">
        <v>2156025</v>
      </c>
      <c r="L9" s="8">
        <v>2103129</v>
      </c>
      <c r="M9" s="8">
        <v>2152065</v>
      </c>
      <c r="N9" s="8">
        <v>6411219</v>
      </c>
      <c r="O9" s="8">
        <v>2150825</v>
      </c>
      <c r="P9" s="8">
        <v>2144878</v>
      </c>
      <c r="Q9" s="8">
        <v>2148363</v>
      </c>
      <c r="R9" s="8">
        <v>6444066</v>
      </c>
      <c r="S9" s="8">
        <v>2147840</v>
      </c>
      <c r="T9" s="8">
        <v>2142034</v>
      </c>
      <c r="U9" s="8">
        <v>2146572</v>
      </c>
      <c r="V9" s="8">
        <v>6436446</v>
      </c>
      <c r="W9" s="8">
        <v>25761469</v>
      </c>
      <c r="X9" s="8">
        <v>26124405</v>
      </c>
      <c r="Y9" s="8">
        <v>-362936</v>
      </c>
      <c r="Z9" s="2">
        <v>-1.39</v>
      </c>
      <c r="AA9" s="6">
        <v>26124405</v>
      </c>
    </row>
    <row r="10" spans="1:27" ht="13.5">
      <c r="A10" s="25" t="s">
        <v>37</v>
      </c>
      <c r="B10" s="24"/>
      <c r="C10" s="6">
        <v>11348614</v>
      </c>
      <c r="D10" s="6">
        <v>0</v>
      </c>
      <c r="E10" s="7">
        <v>11650905</v>
      </c>
      <c r="F10" s="26">
        <v>11650905</v>
      </c>
      <c r="G10" s="26">
        <v>792872</v>
      </c>
      <c r="H10" s="26">
        <v>1218474</v>
      </c>
      <c r="I10" s="26">
        <v>1008855</v>
      </c>
      <c r="J10" s="26">
        <v>3020201</v>
      </c>
      <c r="K10" s="26">
        <v>1006611</v>
      </c>
      <c r="L10" s="26">
        <v>998360</v>
      </c>
      <c r="M10" s="26">
        <v>1008503</v>
      </c>
      <c r="N10" s="26">
        <v>3013474</v>
      </c>
      <c r="O10" s="26">
        <v>1007705</v>
      </c>
      <c r="P10" s="26">
        <v>1004092</v>
      </c>
      <c r="Q10" s="26">
        <v>1007801</v>
      </c>
      <c r="R10" s="26">
        <v>3019598</v>
      </c>
      <c r="S10" s="26">
        <v>1007576</v>
      </c>
      <c r="T10" s="26">
        <v>1007569</v>
      </c>
      <c r="U10" s="26">
        <v>1007843</v>
      </c>
      <c r="V10" s="26">
        <v>3022988</v>
      </c>
      <c r="W10" s="26">
        <v>12076261</v>
      </c>
      <c r="X10" s="26">
        <v>11650905</v>
      </c>
      <c r="Y10" s="26">
        <v>425356</v>
      </c>
      <c r="Z10" s="27">
        <v>3.65</v>
      </c>
      <c r="AA10" s="28">
        <v>11650905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383484</v>
      </c>
      <c r="D12" s="6">
        <v>0</v>
      </c>
      <c r="E12" s="7">
        <v>567000</v>
      </c>
      <c r="F12" s="8">
        <v>567000</v>
      </c>
      <c r="G12" s="8">
        <v>79481</v>
      </c>
      <c r="H12" s="8">
        <v>29770</v>
      </c>
      <c r="I12" s="8">
        <v>22614</v>
      </c>
      <c r="J12" s="8">
        <v>131865</v>
      </c>
      <c r="K12" s="8">
        <v>31170</v>
      </c>
      <c r="L12" s="8">
        <v>49947</v>
      </c>
      <c r="M12" s="8">
        <v>32623</v>
      </c>
      <c r="N12" s="8">
        <v>113740</v>
      </c>
      <c r="O12" s="8">
        <v>89985</v>
      </c>
      <c r="P12" s="8">
        <v>12023</v>
      </c>
      <c r="Q12" s="8">
        <v>26173</v>
      </c>
      <c r="R12" s="8">
        <v>128181</v>
      </c>
      <c r="S12" s="8">
        <v>51359</v>
      </c>
      <c r="T12" s="8">
        <v>16268</v>
      </c>
      <c r="U12" s="8">
        <v>22242</v>
      </c>
      <c r="V12" s="8">
        <v>89869</v>
      </c>
      <c r="W12" s="8">
        <v>463655</v>
      </c>
      <c r="X12" s="8">
        <v>567000</v>
      </c>
      <c r="Y12" s="8">
        <v>-103345</v>
      </c>
      <c r="Z12" s="2">
        <v>-18.23</v>
      </c>
      <c r="AA12" s="6">
        <v>567000</v>
      </c>
    </row>
    <row r="13" spans="1:27" ht="13.5">
      <c r="A13" s="23" t="s">
        <v>40</v>
      </c>
      <c r="B13" s="29"/>
      <c r="C13" s="6">
        <v>631189</v>
      </c>
      <c r="D13" s="6">
        <v>0</v>
      </c>
      <c r="E13" s="7">
        <v>600000</v>
      </c>
      <c r="F13" s="8">
        <v>600000</v>
      </c>
      <c r="G13" s="8">
        <v>4511</v>
      </c>
      <c r="H13" s="8">
        <v>39244</v>
      </c>
      <c r="I13" s="8">
        <v>2945</v>
      </c>
      <c r="J13" s="8">
        <v>46700</v>
      </c>
      <c r="K13" s="8">
        <v>2047</v>
      </c>
      <c r="L13" s="8">
        <v>2153</v>
      </c>
      <c r="M13" s="8">
        <v>253752</v>
      </c>
      <c r="N13" s="8">
        <v>257952</v>
      </c>
      <c r="O13" s="8">
        <v>36985</v>
      </c>
      <c r="P13" s="8">
        <v>7722</v>
      </c>
      <c r="Q13" s="8">
        <v>23041</v>
      </c>
      <c r="R13" s="8">
        <v>67748</v>
      </c>
      <c r="S13" s="8">
        <v>5770</v>
      </c>
      <c r="T13" s="8">
        <v>13577</v>
      </c>
      <c r="U13" s="8">
        <v>86256</v>
      </c>
      <c r="V13" s="8">
        <v>105603</v>
      </c>
      <c r="W13" s="8">
        <v>478003</v>
      </c>
      <c r="X13" s="8">
        <v>600000</v>
      </c>
      <c r="Y13" s="8">
        <v>-121997</v>
      </c>
      <c r="Z13" s="2">
        <v>-20.33</v>
      </c>
      <c r="AA13" s="6">
        <v>600000</v>
      </c>
    </row>
    <row r="14" spans="1:27" ht="13.5">
      <c r="A14" s="23" t="s">
        <v>41</v>
      </c>
      <c r="B14" s="29"/>
      <c r="C14" s="6">
        <v>25540366</v>
      </c>
      <c r="D14" s="6">
        <v>0</v>
      </c>
      <c r="E14" s="7">
        <v>23200000</v>
      </c>
      <c r="F14" s="8">
        <v>23200000</v>
      </c>
      <c r="G14" s="8">
        <v>2501433</v>
      </c>
      <c r="H14" s="8">
        <v>2601221</v>
      </c>
      <c r="I14" s="8">
        <v>2628486</v>
      </c>
      <c r="J14" s="8">
        <v>7731140</v>
      </c>
      <c r="K14" s="8">
        <v>2696200</v>
      </c>
      <c r="L14" s="8">
        <v>2707212</v>
      </c>
      <c r="M14" s="8">
        <v>2793404</v>
      </c>
      <c r="N14" s="8">
        <v>8196816</v>
      </c>
      <c r="O14" s="8">
        <v>2858271</v>
      </c>
      <c r="P14" s="8">
        <v>2903828</v>
      </c>
      <c r="Q14" s="8">
        <v>2937867</v>
      </c>
      <c r="R14" s="8">
        <v>8699966</v>
      </c>
      <c r="S14" s="8">
        <v>2918803</v>
      </c>
      <c r="T14" s="8">
        <v>3015603</v>
      </c>
      <c r="U14" s="8">
        <v>3027214</v>
      </c>
      <c r="V14" s="8">
        <v>8961620</v>
      </c>
      <c r="W14" s="8">
        <v>33589542</v>
      </c>
      <c r="X14" s="8">
        <v>23200000</v>
      </c>
      <c r="Y14" s="8">
        <v>10389542</v>
      </c>
      <c r="Z14" s="2">
        <v>44.78</v>
      </c>
      <c r="AA14" s="6">
        <v>23200000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1266</v>
      </c>
      <c r="T15" s="8">
        <v>-156</v>
      </c>
      <c r="U15" s="8">
        <v>0</v>
      </c>
      <c r="V15" s="8">
        <v>1110</v>
      </c>
      <c r="W15" s="8">
        <v>1110</v>
      </c>
      <c r="X15" s="8"/>
      <c r="Y15" s="8">
        <v>1110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26318845</v>
      </c>
      <c r="D16" s="6">
        <v>0</v>
      </c>
      <c r="E16" s="7">
        <v>7478033</v>
      </c>
      <c r="F16" s="8">
        <v>7478033</v>
      </c>
      <c r="G16" s="8">
        <v>0</v>
      </c>
      <c r="H16" s="8">
        <v>0</v>
      </c>
      <c r="I16" s="8">
        <v>106</v>
      </c>
      <c r="J16" s="8">
        <v>106</v>
      </c>
      <c r="K16" s="8">
        <v>0</v>
      </c>
      <c r="L16" s="8">
        <v>0</v>
      </c>
      <c r="M16" s="8">
        <v>2963142</v>
      </c>
      <c r="N16" s="8">
        <v>2963142</v>
      </c>
      <c r="O16" s="8">
        <v>776517</v>
      </c>
      <c r="P16" s="8">
        <v>710894</v>
      </c>
      <c r="Q16" s="8">
        <v>649545</v>
      </c>
      <c r="R16" s="8">
        <v>2136956</v>
      </c>
      <c r="S16" s="8">
        <v>824314</v>
      </c>
      <c r="T16" s="8">
        <v>732301</v>
      </c>
      <c r="U16" s="8">
        <v>711280</v>
      </c>
      <c r="V16" s="8">
        <v>2267895</v>
      </c>
      <c r="W16" s="8">
        <v>7368099</v>
      </c>
      <c r="X16" s="8">
        <v>7478033</v>
      </c>
      <c r="Y16" s="8">
        <v>-109934</v>
      </c>
      <c r="Z16" s="2">
        <v>-1.47</v>
      </c>
      <c r="AA16" s="6">
        <v>7478033</v>
      </c>
    </row>
    <row r="17" spans="1:27" ht="13.5">
      <c r="A17" s="23" t="s">
        <v>44</v>
      </c>
      <c r="B17" s="29"/>
      <c r="C17" s="6">
        <v>11922709</v>
      </c>
      <c r="D17" s="6">
        <v>0</v>
      </c>
      <c r="E17" s="7">
        <v>13820000</v>
      </c>
      <c r="F17" s="8">
        <v>13820000</v>
      </c>
      <c r="G17" s="8">
        <v>0</v>
      </c>
      <c r="H17" s="8">
        <v>1059819</v>
      </c>
      <c r="I17" s="8">
        <v>1120553</v>
      </c>
      <c r="J17" s="8">
        <v>2180372</v>
      </c>
      <c r="K17" s="8">
        <v>962041</v>
      </c>
      <c r="L17" s="8">
        <v>931634</v>
      </c>
      <c r="M17" s="8">
        <v>735293</v>
      </c>
      <c r="N17" s="8">
        <v>2628968</v>
      </c>
      <c r="O17" s="8">
        <v>695855</v>
      </c>
      <c r="P17" s="8">
        <v>902707</v>
      </c>
      <c r="Q17" s="8">
        <v>978470</v>
      </c>
      <c r="R17" s="8">
        <v>2577032</v>
      </c>
      <c r="S17" s="8">
        <v>0</v>
      </c>
      <c r="T17" s="8">
        <v>0</v>
      </c>
      <c r="U17" s="8">
        <v>2269542</v>
      </c>
      <c r="V17" s="8">
        <v>2269542</v>
      </c>
      <c r="W17" s="8">
        <v>9655914</v>
      </c>
      <c r="X17" s="8">
        <v>13820000</v>
      </c>
      <c r="Y17" s="8">
        <v>-4164086</v>
      </c>
      <c r="Z17" s="2">
        <v>-30.13</v>
      </c>
      <c r="AA17" s="6">
        <v>13820000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83686448</v>
      </c>
      <c r="D19" s="6">
        <v>0</v>
      </c>
      <c r="E19" s="7">
        <v>90038500</v>
      </c>
      <c r="F19" s="8">
        <v>89639698</v>
      </c>
      <c r="G19" s="8">
        <v>33957000</v>
      </c>
      <c r="H19" s="8">
        <v>0</v>
      </c>
      <c r="I19" s="8">
        <v>0</v>
      </c>
      <c r="J19" s="8">
        <v>33957000</v>
      </c>
      <c r="K19" s="8">
        <v>0</v>
      </c>
      <c r="L19" s="8">
        <v>0</v>
      </c>
      <c r="M19" s="8">
        <v>28597000</v>
      </c>
      <c r="N19" s="8">
        <v>28597000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23236000</v>
      </c>
      <c r="U19" s="8">
        <v>-29786</v>
      </c>
      <c r="V19" s="8">
        <v>23206214</v>
      </c>
      <c r="W19" s="8">
        <v>85760214</v>
      </c>
      <c r="X19" s="8">
        <v>90038500</v>
      </c>
      <c r="Y19" s="8">
        <v>-4278286</v>
      </c>
      <c r="Z19" s="2">
        <v>-4.75</v>
      </c>
      <c r="AA19" s="6">
        <v>89639698</v>
      </c>
    </row>
    <row r="20" spans="1:27" ht="13.5">
      <c r="A20" s="23" t="s">
        <v>47</v>
      </c>
      <c r="B20" s="29"/>
      <c r="C20" s="6">
        <v>1448780</v>
      </c>
      <c r="D20" s="6">
        <v>0</v>
      </c>
      <c r="E20" s="7">
        <v>694434</v>
      </c>
      <c r="F20" s="26">
        <v>652649</v>
      </c>
      <c r="G20" s="26">
        <v>65388</v>
      </c>
      <c r="H20" s="26">
        <v>92979</v>
      </c>
      <c r="I20" s="26">
        <v>483184</v>
      </c>
      <c r="J20" s="26">
        <v>641551</v>
      </c>
      <c r="K20" s="26">
        <v>102377</v>
      </c>
      <c r="L20" s="26">
        <v>48310</v>
      </c>
      <c r="M20" s="26">
        <v>92656</v>
      </c>
      <c r="N20" s="26">
        <v>243343</v>
      </c>
      <c r="O20" s="26">
        <v>122630</v>
      </c>
      <c r="P20" s="26">
        <v>179882</v>
      </c>
      <c r="Q20" s="26">
        <v>162448</v>
      </c>
      <c r="R20" s="26">
        <v>464960</v>
      </c>
      <c r="S20" s="26">
        <v>65834</v>
      </c>
      <c r="T20" s="26">
        <v>2372346</v>
      </c>
      <c r="U20" s="26">
        <v>1077494</v>
      </c>
      <c r="V20" s="26">
        <v>3515674</v>
      </c>
      <c r="W20" s="26">
        <v>4865528</v>
      </c>
      <c r="X20" s="26">
        <v>694434</v>
      </c>
      <c r="Y20" s="26">
        <v>4171094</v>
      </c>
      <c r="Z20" s="27">
        <v>600.65</v>
      </c>
      <c r="AA20" s="28">
        <v>652649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296819251</v>
      </c>
      <c r="D22" s="33">
        <f>SUM(D5:D21)</f>
        <v>0</v>
      </c>
      <c r="E22" s="34">
        <f t="shared" si="0"/>
        <v>321299331</v>
      </c>
      <c r="F22" s="35">
        <f t="shared" si="0"/>
        <v>320858744</v>
      </c>
      <c r="G22" s="35">
        <f t="shared" si="0"/>
        <v>49207259</v>
      </c>
      <c r="H22" s="35">
        <f t="shared" si="0"/>
        <v>16650797</v>
      </c>
      <c r="I22" s="35">
        <f t="shared" si="0"/>
        <v>16635194</v>
      </c>
      <c r="J22" s="35">
        <f t="shared" si="0"/>
        <v>82493250</v>
      </c>
      <c r="K22" s="35">
        <f t="shared" si="0"/>
        <v>17718389</v>
      </c>
      <c r="L22" s="35">
        <f t="shared" si="0"/>
        <v>16318967</v>
      </c>
      <c r="M22" s="35">
        <f t="shared" si="0"/>
        <v>46807641</v>
      </c>
      <c r="N22" s="35">
        <f t="shared" si="0"/>
        <v>80844997</v>
      </c>
      <c r="O22" s="35">
        <f t="shared" si="0"/>
        <v>14606905</v>
      </c>
      <c r="P22" s="35">
        <f t="shared" si="0"/>
        <v>19417860</v>
      </c>
      <c r="Q22" s="35">
        <f t="shared" si="0"/>
        <v>15188823</v>
      </c>
      <c r="R22" s="35">
        <f t="shared" si="0"/>
        <v>49213588</v>
      </c>
      <c r="S22" s="35">
        <f t="shared" si="0"/>
        <v>18404049</v>
      </c>
      <c r="T22" s="35">
        <f t="shared" si="0"/>
        <v>37973001</v>
      </c>
      <c r="U22" s="35">
        <f t="shared" si="0"/>
        <v>18607327</v>
      </c>
      <c r="V22" s="35">
        <f t="shared" si="0"/>
        <v>74984377</v>
      </c>
      <c r="W22" s="35">
        <f t="shared" si="0"/>
        <v>287536212</v>
      </c>
      <c r="X22" s="35">
        <f t="shared" si="0"/>
        <v>321299331</v>
      </c>
      <c r="Y22" s="35">
        <f t="shared" si="0"/>
        <v>-33763119</v>
      </c>
      <c r="Z22" s="36">
        <f>+IF(X22&lt;&gt;0,+(Y22/X22)*100,0)</f>
        <v>-10.508306660619844</v>
      </c>
      <c r="AA22" s="33">
        <f>SUM(AA5:AA21)</f>
        <v>320858744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53443079</v>
      </c>
      <c r="D25" s="6">
        <v>0</v>
      </c>
      <c r="E25" s="7">
        <v>67718203</v>
      </c>
      <c r="F25" s="8">
        <v>61207649</v>
      </c>
      <c r="G25" s="8">
        <v>5263664</v>
      </c>
      <c r="H25" s="8">
        <v>4834352</v>
      </c>
      <c r="I25" s="8">
        <v>4719116</v>
      </c>
      <c r="J25" s="8">
        <v>14817132</v>
      </c>
      <c r="K25" s="8">
        <v>4739774</v>
      </c>
      <c r="L25" s="8">
        <v>5754858</v>
      </c>
      <c r="M25" s="8">
        <v>5175232</v>
      </c>
      <c r="N25" s="8">
        <v>15669864</v>
      </c>
      <c r="O25" s="8">
        <v>5064611</v>
      </c>
      <c r="P25" s="8">
        <v>5067038</v>
      </c>
      <c r="Q25" s="8">
        <v>4856478</v>
      </c>
      <c r="R25" s="8">
        <v>14988127</v>
      </c>
      <c r="S25" s="8">
        <v>5163421</v>
      </c>
      <c r="T25" s="8">
        <v>4848728</v>
      </c>
      <c r="U25" s="8">
        <v>5694567</v>
      </c>
      <c r="V25" s="8">
        <v>15706716</v>
      </c>
      <c r="W25" s="8">
        <v>61181839</v>
      </c>
      <c r="X25" s="8">
        <v>67718198</v>
      </c>
      <c r="Y25" s="8">
        <v>-6536359</v>
      </c>
      <c r="Z25" s="2">
        <v>-9.65</v>
      </c>
      <c r="AA25" s="6">
        <v>61207649</v>
      </c>
    </row>
    <row r="26" spans="1:27" ht="13.5">
      <c r="A26" s="25" t="s">
        <v>52</v>
      </c>
      <c r="B26" s="24"/>
      <c r="C26" s="6">
        <v>6436994</v>
      </c>
      <c r="D26" s="6">
        <v>0</v>
      </c>
      <c r="E26" s="7">
        <v>6874709</v>
      </c>
      <c r="F26" s="8">
        <v>6874709</v>
      </c>
      <c r="G26" s="8">
        <v>536416</v>
      </c>
      <c r="H26" s="8">
        <v>545759</v>
      </c>
      <c r="I26" s="8">
        <v>536416</v>
      </c>
      <c r="J26" s="8">
        <v>1618591</v>
      </c>
      <c r="K26" s="8">
        <v>521319</v>
      </c>
      <c r="L26" s="8">
        <v>517731</v>
      </c>
      <c r="M26" s="8">
        <v>536416</v>
      </c>
      <c r="N26" s="8">
        <v>1575466</v>
      </c>
      <c r="O26" s="8">
        <v>536416</v>
      </c>
      <c r="P26" s="8">
        <v>536416</v>
      </c>
      <c r="Q26" s="8">
        <v>536416</v>
      </c>
      <c r="R26" s="8">
        <v>1609248</v>
      </c>
      <c r="S26" s="8">
        <v>831256</v>
      </c>
      <c r="T26" s="8">
        <v>566409</v>
      </c>
      <c r="U26" s="8">
        <v>566409</v>
      </c>
      <c r="V26" s="8">
        <v>1964074</v>
      </c>
      <c r="W26" s="8">
        <v>6767379</v>
      </c>
      <c r="X26" s="8">
        <v>6874709</v>
      </c>
      <c r="Y26" s="8">
        <v>-107330</v>
      </c>
      <c r="Z26" s="2">
        <v>-1.56</v>
      </c>
      <c r="AA26" s="6">
        <v>6874709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83034008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83034008</v>
      </c>
      <c r="Y27" s="8">
        <v>-83034008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31629660</v>
      </c>
      <c r="D28" s="6">
        <v>0</v>
      </c>
      <c r="E28" s="7">
        <v>27118555</v>
      </c>
      <c r="F28" s="8">
        <v>27118548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27118554</v>
      </c>
      <c r="Y28" s="8">
        <v>-27118554</v>
      </c>
      <c r="Z28" s="2">
        <v>-100</v>
      </c>
      <c r="AA28" s="6">
        <v>27118548</v>
      </c>
    </row>
    <row r="29" spans="1:27" ht="13.5">
      <c r="A29" s="25" t="s">
        <v>55</v>
      </c>
      <c r="B29" s="24"/>
      <c r="C29" s="6">
        <v>5462679</v>
      </c>
      <c r="D29" s="6">
        <v>0</v>
      </c>
      <c r="E29" s="7">
        <v>2407442</v>
      </c>
      <c r="F29" s="8">
        <v>2407442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1870591</v>
      </c>
      <c r="P29" s="8">
        <v>0</v>
      </c>
      <c r="Q29" s="8">
        <v>0</v>
      </c>
      <c r="R29" s="8">
        <v>1870591</v>
      </c>
      <c r="S29" s="8">
        <v>0</v>
      </c>
      <c r="T29" s="8">
        <v>0</v>
      </c>
      <c r="U29" s="8">
        <v>590095</v>
      </c>
      <c r="V29" s="8">
        <v>590095</v>
      </c>
      <c r="W29" s="8">
        <v>2460686</v>
      </c>
      <c r="X29" s="8">
        <v>2407442</v>
      </c>
      <c r="Y29" s="8">
        <v>53244</v>
      </c>
      <c r="Z29" s="2">
        <v>2.21</v>
      </c>
      <c r="AA29" s="6">
        <v>2407442</v>
      </c>
    </row>
    <row r="30" spans="1:27" ht="13.5">
      <c r="A30" s="25" t="s">
        <v>56</v>
      </c>
      <c r="B30" s="24"/>
      <c r="C30" s="6">
        <v>64170451</v>
      </c>
      <c r="D30" s="6">
        <v>0</v>
      </c>
      <c r="E30" s="7">
        <v>71091571</v>
      </c>
      <c r="F30" s="8">
        <v>71091571</v>
      </c>
      <c r="G30" s="8">
        <v>0</v>
      </c>
      <c r="H30" s="8">
        <v>4672051</v>
      </c>
      <c r="I30" s="8">
        <v>2845296</v>
      </c>
      <c r="J30" s="8">
        <v>7517347</v>
      </c>
      <c r="K30" s="8">
        <v>8563282</v>
      </c>
      <c r="L30" s="8">
        <v>5997766</v>
      </c>
      <c r="M30" s="8">
        <v>5737146</v>
      </c>
      <c r="N30" s="8">
        <v>20298194</v>
      </c>
      <c r="O30" s="8">
        <v>4024909</v>
      </c>
      <c r="P30" s="8">
        <v>9166573</v>
      </c>
      <c r="Q30" s="8">
        <v>0</v>
      </c>
      <c r="R30" s="8">
        <v>13191482</v>
      </c>
      <c r="S30" s="8">
        <v>10318004</v>
      </c>
      <c r="T30" s="8">
        <v>5202717</v>
      </c>
      <c r="U30" s="8">
        <v>5209287</v>
      </c>
      <c r="V30" s="8">
        <v>20730008</v>
      </c>
      <c r="W30" s="8">
        <v>61737031</v>
      </c>
      <c r="X30" s="8">
        <v>71091571</v>
      </c>
      <c r="Y30" s="8">
        <v>-9354540</v>
      </c>
      <c r="Z30" s="2">
        <v>-13.16</v>
      </c>
      <c r="AA30" s="6">
        <v>71091571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5265573</v>
      </c>
      <c r="D32" s="6">
        <v>0</v>
      </c>
      <c r="E32" s="7">
        <v>9798955</v>
      </c>
      <c r="F32" s="8">
        <v>10048955</v>
      </c>
      <c r="G32" s="8">
        <v>-18516</v>
      </c>
      <c r="H32" s="8">
        <v>68575</v>
      </c>
      <c r="I32" s="8">
        <v>1085744</v>
      </c>
      <c r="J32" s="8">
        <v>1135803</v>
      </c>
      <c r="K32" s="8">
        <v>305337</v>
      </c>
      <c r="L32" s="8">
        <v>100928</v>
      </c>
      <c r="M32" s="8">
        <v>1695665</v>
      </c>
      <c r="N32" s="8">
        <v>2101930</v>
      </c>
      <c r="O32" s="8">
        <v>178963</v>
      </c>
      <c r="P32" s="8">
        <v>816943</v>
      </c>
      <c r="Q32" s="8">
        <v>875140</v>
      </c>
      <c r="R32" s="8">
        <v>1871046</v>
      </c>
      <c r="S32" s="8">
        <v>2550087</v>
      </c>
      <c r="T32" s="8">
        <v>996259</v>
      </c>
      <c r="U32" s="8">
        <v>2315531</v>
      </c>
      <c r="V32" s="8">
        <v>5861877</v>
      </c>
      <c r="W32" s="8">
        <v>10970656</v>
      </c>
      <c r="X32" s="8">
        <v>9798955</v>
      </c>
      <c r="Y32" s="8">
        <v>1171701</v>
      </c>
      <c r="Z32" s="2">
        <v>11.96</v>
      </c>
      <c r="AA32" s="6">
        <v>10048955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109609459</v>
      </c>
      <c r="D34" s="6">
        <v>0</v>
      </c>
      <c r="E34" s="7">
        <v>38732787</v>
      </c>
      <c r="F34" s="8">
        <v>120200014</v>
      </c>
      <c r="G34" s="8">
        <v>484348</v>
      </c>
      <c r="H34" s="8">
        <v>977020</v>
      </c>
      <c r="I34" s="8">
        <v>3003198</v>
      </c>
      <c r="J34" s="8">
        <v>4464566</v>
      </c>
      <c r="K34" s="8">
        <v>2045662</v>
      </c>
      <c r="L34" s="8">
        <v>1182441</v>
      </c>
      <c r="M34" s="8">
        <v>47499737</v>
      </c>
      <c r="N34" s="8">
        <v>50727840</v>
      </c>
      <c r="O34" s="8">
        <v>8472093</v>
      </c>
      <c r="P34" s="8">
        <v>10067603</v>
      </c>
      <c r="Q34" s="8">
        <v>9304935</v>
      </c>
      <c r="R34" s="8">
        <v>27844631</v>
      </c>
      <c r="S34" s="8">
        <v>10444275</v>
      </c>
      <c r="T34" s="8">
        <v>9319779</v>
      </c>
      <c r="U34" s="8">
        <v>10685938</v>
      </c>
      <c r="V34" s="8">
        <v>30449992</v>
      </c>
      <c r="W34" s="8">
        <v>113487029</v>
      </c>
      <c r="X34" s="8">
        <v>38734471</v>
      </c>
      <c r="Y34" s="8">
        <v>74752558</v>
      </c>
      <c r="Z34" s="2">
        <v>192.99</v>
      </c>
      <c r="AA34" s="6">
        <v>120200014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276017895</v>
      </c>
      <c r="D36" s="33">
        <f>SUM(D25:D35)</f>
        <v>0</v>
      </c>
      <c r="E36" s="34">
        <f t="shared" si="1"/>
        <v>306776230</v>
      </c>
      <c r="F36" s="35">
        <f t="shared" si="1"/>
        <v>298948888</v>
      </c>
      <c r="G36" s="35">
        <f t="shared" si="1"/>
        <v>6265912</v>
      </c>
      <c r="H36" s="35">
        <f t="shared" si="1"/>
        <v>11097757</v>
      </c>
      <c r="I36" s="35">
        <f t="shared" si="1"/>
        <v>12189770</v>
      </c>
      <c r="J36" s="35">
        <f t="shared" si="1"/>
        <v>29553439</v>
      </c>
      <c r="K36" s="35">
        <f t="shared" si="1"/>
        <v>16175374</v>
      </c>
      <c r="L36" s="35">
        <f t="shared" si="1"/>
        <v>13553724</v>
      </c>
      <c r="M36" s="35">
        <f t="shared" si="1"/>
        <v>60644196</v>
      </c>
      <c r="N36" s="35">
        <f t="shared" si="1"/>
        <v>90373294</v>
      </c>
      <c r="O36" s="35">
        <f t="shared" si="1"/>
        <v>20147583</v>
      </c>
      <c r="P36" s="35">
        <f t="shared" si="1"/>
        <v>25654573</v>
      </c>
      <c r="Q36" s="35">
        <f t="shared" si="1"/>
        <v>15572969</v>
      </c>
      <c r="R36" s="35">
        <f t="shared" si="1"/>
        <v>61375125</v>
      </c>
      <c r="S36" s="35">
        <f t="shared" si="1"/>
        <v>29307043</v>
      </c>
      <c r="T36" s="35">
        <f t="shared" si="1"/>
        <v>20933892</v>
      </c>
      <c r="U36" s="35">
        <f t="shared" si="1"/>
        <v>25061827</v>
      </c>
      <c r="V36" s="35">
        <f t="shared" si="1"/>
        <v>75302762</v>
      </c>
      <c r="W36" s="35">
        <f t="shared" si="1"/>
        <v>256604620</v>
      </c>
      <c r="X36" s="35">
        <f t="shared" si="1"/>
        <v>306777908</v>
      </c>
      <c r="Y36" s="35">
        <f t="shared" si="1"/>
        <v>-50173288</v>
      </c>
      <c r="Z36" s="36">
        <f>+IF(X36&lt;&gt;0,+(Y36/X36)*100,0)</f>
        <v>-16.35492214126449</v>
      </c>
      <c r="AA36" s="33">
        <f>SUM(AA25:AA35)</f>
        <v>298948888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20801356</v>
      </c>
      <c r="D38" s="46">
        <f>+D22-D36</f>
        <v>0</v>
      </c>
      <c r="E38" s="47">
        <f t="shared" si="2"/>
        <v>14523101</v>
      </c>
      <c r="F38" s="48">
        <f t="shared" si="2"/>
        <v>21909856</v>
      </c>
      <c r="G38" s="48">
        <f t="shared" si="2"/>
        <v>42941347</v>
      </c>
      <c r="H38" s="48">
        <f t="shared" si="2"/>
        <v>5553040</v>
      </c>
      <c r="I38" s="48">
        <f t="shared" si="2"/>
        <v>4445424</v>
      </c>
      <c r="J38" s="48">
        <f t="shared" si="2"/>
        <v>52939811</v>
      </c>
      <c r="K38" s="48">
        <f t="shared" si="2"/>
        <v>1543015</v>
      </c>
      <c r="L38" s="48">
        <f t="shared" si="2"/>
        <v>2765243</v>
      </c>
      <c r="M38" s="48">
        <f t="shared" si="2"/>
        <v>-13836555</v>
      </c>
      <c r="N38" s="48">
        <f t="shared" si="2"/>
        <v>-9528297</v>
      </c>
      <c r="O38" s="48">
        <f t="shared" si="2"/>
        <v>-5540678</v>
      </c>
      <c r="P38" s="48">
        <f t="shared" si="2"/>
        <v>-6236713</v>
      </c>
      <c r="Q38" s="48">
        <f t="shared" si="2"/>
        <v>-384146</v>
      </c>
      <c r="R38" s="48">
        <f t="shared" si="2"/>
        <v>-12161537</v>
      </c>
      <c r="S38" s="48">
        <f t="shared" si="2"/>
        <v>-10902994</v>
      </c>
      <c r="T38" s="48">
        <f t="shared" si="2"/>
        <v>17039109</v>
      </c>
      <c r="U38" s="48">
        <f t="shared" si="2"/>
        <v>-6454500</v>
      </c>
      <c r="V38" s="48">
        <f t="shared" si="2"/>
        <v>-318385</v>
      </c>
      <c r="W38" s="48">
        <f t="shared" si="2"/>
        <v>30931592</v>
      </c>
      <c r="X38" s="48">
        <f>IF(F22=F36,0,X22-X36)</f>
        <v>14521423</v>
      </c>
      <c r="Y38" s="48">
        <f t="shared" si="2"/>
        <v>16410169</v>
      </c>
      <c r="Z38" s="49">
        <f>+IF(X38&lt;&gt;0,+(Y38/X38)*100,0)</f>
        <v>113.00661787760056</v>
      </c>
      <c r="AA38" s="46">
        <f>+AA22-AA36</f>
        <v>21909856</v>
      </c>
    </row>
    <row r="39" spans="1:27" ht="13.5">
      <c r="A39" s="23" t="s">
        <v>64</v>
      </c>
      <c r="B39" s="29"/>
      <c r="C39" s="6">
        <v>31510313</v>
      </c>
      <c r="D39" s="6">
        <v>0</v>
      </c>
      <c r="E39" s="7">
        <v>54849500</v>
      </c>
      <c r="F39" s="8">
        <v>27411257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27411257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52311669</v>
      </c>
      <c r="D42" s="55">
        <f>SUM(D38:D41)</f>
        <v>0</v>
      </c>
      <c r="E42" s="56">
        <f t="shared" si="3"/>
        <v>69372601</v>
      </c>
      <c r="F42" s="57">
        <f t="shared" si="3"/>
        <v>49321113</v>
      </c>
      <c r="G42" s="57">
        <f t="shared" si="3"/>
        <v>42941347</v>
      </c>
      <c r="H42" s="57">
        <f t="shared" si="3"/>
        <v>5553040</v>
      </c>
      <c r="I42" s="57">
        <f t="shared" si="3"/>
        <v>4445424</v>
      </c>
      <c r="J42" s="57">
        <f t="shared" si="3"/>
        <v>52939811</v>
      </c>
      <c r="K42" s="57">
        <f t="shared" si="3"/>
        <v>1543015</v>
      </c>
      <c r="L42" s="57">
        <f t="shared" si="3"/>
        <v>2765243</v>
      </c>
      <c r="M42" s="57">
        <f t="shared" si="3"/>
        <v>-13836555</v>
      </c>
      <c r="N42" s="57">
        <f t="shared" si="3"/>
        <v>-9528297</v>
      </c>
      <c r="O42" s="57">
        <f t="shared" si="3"/>
        <v>-5540678</v>
      </c>
      <c r="P42" s="57">
        <f t="shared" si="3"/>
        <v>-6236713</v>
      </c>
      <c r="Q42" s="57">
        <f t="shared" si="3"/>
        <v>-384146</v>
      </c>
      <c r="R42" s="57">
        <f t="shared" si="3"/>
        <v>-12161537</v>
      </c>
      <c r="S42" s="57">
        <f t="shared" si="3"/>
        <v>-10902994</v>
      </c>
      <c r="T42" s="57">
        <f t="shared" si="3"/>
        <v>17039109</v>
      </c>
      <c r="U42" s="57">
        <f t="shared" si="3"/>
        <v>-6454500</v>
      </c>
      <c r="V42" s="57">
        <f t="shared" si="3"/>
        <v>-318385</v>
      </c>
      <c r="W42" s="57">
        <f t="shared" si="3"/>
        <v>30931592</v>
      </c>
      <c r="X42" s="57">
        <f t="shared" si="3"/>
        <v>14521423</v>
      </c>
      <c r="Y42" s="57">
        <f t="shared" si="3"/>
        <v>16410169</v>
      </c>
      <c r="Z42" s="58">
        <f>+IF(X42&lt;&gt;0,+(Y42/X42)*100,0)</f>
        <v>113.00661787760056</v>
      </c>
      <c r="AA42" s="55">
        <f>SUM(AA38:AA41)</f>
        <v>49321113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52311669</v>
      </c>
      <c r="D44" s="63">
        <f>+D42-D43</f>
        <v>0</v>
      </c>
      <c r="E44" s="64">
        <f t="shared" si="4"/>
        <v>69372601</v>
      </c>
      <c r="F44" s="65">
        <f t="shared" si="4"/>
        <v>49321113</v>
      </c>
      <c r="G44" s="65">
        <f t="shared" si="4"/>
        <v>42941347</v>
      </c>
      <c r="H44" s="65">
        <f t="shared" si="4"/>
        <v>5553040</v>
      </c>
      <c r="I44" s="65">
        <f t="shared" si="4"/>
        <v>4445424</v>
      </c>
      <c r="J44" s="65">
        <f t="shared" si="4"/>
        <v>52939811</v>
      </c>
      <c r="K44" s="65">
        <f t="shared" si="4"/>
        <v>1543015</v>
      </c>
      <c r="L44" s="65">
        <f t="shared" si="4"/>
        <v>2765243</v>
      </c>
      <c r="M44" s="65">
        <f t="shared" si="4"/>
        <v>-13836555</v>
      </c>
      <c r="N44" s="65">
        <f t="shared" si="4"/>
        <v>-9528297</v>
      </c>
      <c r="O44" s="65">
        <f t="shared" si="4"/>
        <v>-5540678</v>
      </c>
      <c r="P44" s="65">
        <f t="shared" si="4"/>
        <v>-6236713</v>
      </c>
      <c r="Q44" s="65">
        <f t="shared" si="4"/>
        <v>-384146</v>
      </c>
      <c r="R44" s="65">
        <f t="shared" si="4"/>
        <v>-12161537</v>
      </c>
      <c r="S44" s="65">
        <f t="shared" si="4"/>
        <v>-10902994</v>
      </c>
      <c r="T44" s="65">
        <f t="shared" si="4"/>
        <v>17039109</v>
      </c>
      <c r="U44" s="65">
        <f t="shared" si="4"/>
        <v>-6454500</v>
      </c>
      <c r="V44" s="65">
        <f t="shared" si="4"/>
        <v>-318385</v>
      </c>
      <c r="W44" s="65">
        <f t="shared" si="4"/>
        <v>30931592</v>
      </c>
      <c r="X44" s="65">
        <f t="shared" si="4"/>
        <v>14521423</v>
      </c>
      <c r="Y44" s="65">
        <f t="shared" si="4"/>
        <v>16410169</v>
      </c>
      <c r="Z44" s="66">
        <f>+IF(X44&lt;&gt;0,+(Y44/X44)*100,0)</f>
        <v>113.00661787760056</v>
      </c>
      <c r="AA44" s="63">
        <f>+AA42-AA43</f>
        <v>49321113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52311669</v>
      </c>
      <c r="D46" s="55">
        <f>SUM(D44:D45)</f>
        <v>0</v>
      </c>
      <c r="E46" s="56">
        <f t="shared" si="5"/>
        <v>69372601</v>
      </c>
      <c r="F46" s="57">
        <f t="shared" si="5"/>
        <v>49321113</v>
      </c>
      <c r="G46" s="57">
        <f t="shared" si="5"/>
        <v>42941347</v>
      </c>
      <c r="H46" s="57">
        <f t="shared" si="5"/>
        <v>5553040</v>
      </c>
      <c r="I46" s="57">
        <f t="shared" si="5"/>
        <v>4445424</v>
      </c>
      <c r="J46" s="57">
        <f t="shared" si="5"/>
        <v>52939811</v>
      </c>
      <c r="K46" s="57">
        <f t="shared" si="5"/>
        <v>1543015</v>
      </c>
      <c r="L46" s="57">
        <f t="shared" si="5"/>
        <v>2765243</v>
      </c>
      <c r="M46" s="57">
        <f t="shared" si="5"/>
        <v>-13836555</v>
      </c>
      <c r="N46" s="57">
        <f t="shared" si="5"/>
        <v>-9528297</v>
      </c>
      <c r="O46" s="57">
        <f t="shared" si="5"/>
        <v>-5540678</v>
      </c>
      <c r="P46" s="57">
        <f t="shared" si="5"/>
        <v>-6236713</v>
      </c>
      <c r="Q46" s="57">
        <f t="shared" si="5"/>
        <v>-384146</v>
      </c>
      <c r="R46" s="57">
        <f t="shared" si="5"/>
        <v>-12161537</v>
      </c>
      <c r="S46" s="57">
        <f t="shared" si="5"/>
        <v>-10902994</v>
      </c>
      <c r="T46" s="57">
        <f t="shared" si="5"/>
        <v>17039109</v>
      </c>
      <c r="U46" s="57">
        <f t="shared" si="5"/>
        <v>-6454500</v>
      </c>
      <c r="V46" s="57">
        <f t="shared" si="5"/>
        <v>-318385</v>
      </c>
      <c r="W46" s="57">
        <f t="shared" si="5"/>
        <v>30931592</v>
      </c>
      <c r="X46" s="57">
        <f t="shared" si="5"/>
        <v>14521423</v>
      </c>
      <c r="Y46" s="57">
        <f t="shared" si="5"/>
        <v>16410169</v>
      </c>
      <c r="Z46" s="58">
        <f>+IF(X46&lt;&gt;0,+(Y46/X46)*100,0)</f>
        <v>113.00661787760056</v>
      </c>
      <c r="AA46" s="55">
        <f>SUM(AA44:AA45)</f>
        <v>49321113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52311669</v>
      </c>
      <c r="D48" s="71">
        <f>SUM(D46:D47)</f>
        <v>0</v>
      </c>
      <c r="E48" s="72">
        <f t="shared" si="6"/>
        <v>69372601</v>
      </c>
      <c r="F48" s="73">
        <f t="shared" si="6"/>
        <v>49321113</v>
      </c>
      <c r="G48" s="73">
        <f t="shared" si="6"/>
        <v>42941347</v>
      </c>
      <c r="H48" s="74">
        <f t="shared" si="6"/>
        <v>5553040</v>
      </c>
      <c r="I48" s="74">
        <f t="shared" si="6"/>
        <v>4445424</v>
      </c>
      <c r="J48" s="74">
        <f t="shared" si="6"/>
        <v>52939811</v>
      </c>
      <c r="K48" s="74">
        <f t="shared" si="6"/>
        <v>1543015</v>
      </c>
      <c r="L48" s="74">
        <f t="shared" si="6"/>
        <v>2765243</v>
      </c>
      <c r="M48" s="73">
        <f t="shared" si="6"/>
        <v>-13836555</v>
      </c>
      <c r="N48" s="73">
        <f t="shared" si="6"/>
        <v>-9528297</v>
      </c>
      <c r="O48" s="74">
        <f t="shared" si="6"/>
        <v>-5540678</v>
      </c>
      <c r="P48" s="74">
        <f t="shared" si="6"/>
        <v>-6236713</v>
      </c>
      <c r="Q48" s="74">
        <f t="shared" si="6"/>
        <v>-384146</v>
      </c>
      <c r="R48" s="74">
        <f t="shared" si="6"/>
        <v>-12161537</v>
      </c>
      <c r="S48" s="74">
        <f t="shared" si="6"/>
        <v>-10902994</v>
      </c>
      <c r="T48" s="73">
        <f t="shared" si="6"/>
        <v>17039109</v>
      </c>
      <c r="U48" s="73">
        <f t="shared" si="6"/>
        <v>-6454500</v>
      </c>
      <c r="V48" s="74">
        <f t="shared" si="6"/>
        <v>-318385</v>
      </c>
      <c r="W48" s="74">
        <f t="shared" si="6"/>
        <v>30931592</v>
      </c>
      <c r="X48" s="74">
        <f t="shared" si="6"/>
        <v>14521423</v>
      </c>
      <c r="Y48" s="74">
        <f t="shared" si="6"/>
        <v>16410169</v>
      </c>
      <c r="Z48" s="75">
        <f>+IF(X48&lt;&gt;0,+(Y48/X48)*100,0)</f>
        <v>113.00661787760056</v>
      </c>
      <c r="AA48" s="76">
        <f>SUM(AA46:AA47)</f>
        <v>49321113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19247483</v>
      </c>
      <c r="D5" s="6">
        <v>0</v>
      </c>
      <c r="E5" s="7">
        <v>21233000</v>
      </c>
      <c r="F5" s="8">
        <v>31152000</v>
      </c>
      <c r="G5" s="8">
        <v>2570638</v>
      </c>
      <c r="H5" s="8">
        <v>2570638</v>
      </c>
      <c r="I5" s="8">
        <v>2559916</v>
      </c>
      <c r="J5" s="8">
        <v>7701192</v>
      </c>
      <c r="K5" s="8">
        <v>2689892</v>
      </c>
      <c r="L5" s="8">
        <v>2592410</v>
      </c>
      <c r="M5" s="8">
        <v>2592410</v>
      </c>
      <c r="N5" s="8">
        <v>7874712</v>
      </c>
      <c r="O5" s="8">
        <v>2592602</v>
      </c>
      <c r="P5" s="8">
        <v>-2592602</v>
      </c>
      <c r="Q5" s="8">
        <v>2592603</v>
      </c>
      <c r="R5" s="8">
        <v>2592603</v>
      </c>
      <c r="S5" s="8">
        <v>2696530</v>
      </c>
      <c r="T5" s="8">
        <v>3428171</v>
      </c>
      <c r="U5" s="8">
        <v>10933482</v>
      </c>
      <c r="V5" s="8">
        <v>17058183</v>
      </c>
      <c r="W5" s="8">
        <v>35226690</v>
      </c>
      <c r="X5" s="8">
        <v>21233483</v>
      </c>
      <c r="Y5" s="8">
        <v>13993207</v>
      </c>
      <c r="Z5" s="2">
        <v>65.9</v>
      </c>
      <c r="AA5" s="6">
        <v>31152000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15773948</v>
      </c>
      <c r="D8" s="6">
        <v>0</v>
      </c>
      <c r="E8" s="7">
        <v>18781000</v>
      </c>
      <c r="F8" s="8">
        <v>18781000</v>
      </c>
      <c r="G8" s="8">
        <v>1924081</v>
      </c>
      <c r="H8" s="8">
        <v>1933543</v>
      </c>
      <c r="I8" s="8">
        <v>1941274</v>
      </c>
      <c r="J8" s="8">
        <v>5798898</v>
      </c>
      <c r="K8" s="8">
        <v>1927283</v>
      </c>
      <c r="L8" s="8">
        <v>1968593</v>
      </c>
      <c r="M8" s="8">
        <v>1971197</v>
      </c>
      <c r="N8" s="8">
        <v>5867073</v>
      </c>
      <c r="O8" s="8">
        <v>2011510</v>
      </c>
      <c r="P8" s="8">
        <v>-1939022</v>
      </c>
      <c r="Q8" s="8">
        <v>1963771</v>
      </c>
      <c r="R8" s="8">
        <v>2036259</v>
      </c>
      <c r="S8" s="8">
        <v>1973791</v>
      </c>
      <c r="T8" s="8">
        <v>-1985840</v>
      </c>
      <c r="U8" s="8">
        <v>2000519</v>
      </c>
      <c r="V8" s="8">
        <v>1988470</v>
      </c>
      <c r="W8" s="8">
        <v>15690700</v>
      </c>
      <c r="X8" s="8">
        <v>18780792</v>
      </c>
      <c r="Y8" s="8">
        <v>-3090092</v>
      </c>
      <c r="Z8" s="2">
        <v>-16.45</v>
      </c>
      <c r="AA8" s="6">
        <v>18781000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1313956</v>
      </c>
      <c r="I9" s="8">
        <v>1314376</v>
      </c>
      <c r="J9" s="8">
        <v>2628332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2628332</v>
      </c>
      <c r="X9" s="8"/>
      <c r="Y9" s="8">
        <v>2628332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9187679</v>
      </c>
      <c r="D10" s="6">
        <v>0</v>
      </c>
      <c r="E10" s="7">
        <v>10287000</v>
      </c>
      <c r="F10" s="26">
        <v>10287000</v>
      </c>
      <c r="G10" s="26">
        <v>1313564</v>
      </c>
      <c r="H10" s="26">
        <v>0</v>
      </c>
      <c r="I10" s="26">
        <v>0</v>
      </c>
      <c r="J10" s="26">
        <v>1313564</v>
      </c>
      <c r="K10" s="26">
        <v>1314572</v>
      </c>
      <c r="L10" s="26">
        <v>1314768</v>
      </c>
      <c r="M10" s="26">
        <v>1314768</v>
      </c>
      <c r="N10" s="26">
        <v>3944108</v>
      </c>
      <c r="O10" s="26">
        <v>1314768</v>
      </c>
      <c r="P10" s="26">
        <v>-1315049</v>
      </c>
      <c r="Q10" s="26">
        <v>1314880</v>
      </c>
      <c r="R10" s="26">
        <v>1314599</v>
      </c>
      <c r="S10" s="26">
        <v>1315216</v>
      </c>
      <c r="T10" s="26">
        <v>-1315468</v>
      </c>
      <c r="U10" s="26">
        <v>1315748</v>
      </c>
      <c r="V10" s="26">
        <v>1315496</v>
      </c>
      <c r="W10" s="26">
        <v>7887767</v>
      </c>
      <c r="X10" s="26">
        <v>10287204</v>
      </c>
      <c r="Y10" s="26">
        <v>-2399437</v>
      </c>
      <c r="Z10" s="27">
        <v>-23.32</v>
      </c>
      <c r="AA10" s="28">
        <v>10287000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106</v>
      </c>
      <c r="H11" s="8">
        <v>106</v>
      </c>
      <c r="I11" s="8">
        <v>0</v>
      </c>
      <c r="J11" s="8">
        <v>212</v>
      </c>
      <c r="K11" s="8">
        <v>471</v>
      </c>
      <c r="L11" s="8">
        <v>186</v>
      </c>
      <c r="M11" s="8">
        <v>0</v>
      </c>
      <c r="N11" s="8">
        <v>657</v>
      </c>
      <c r="O11" s="8">
        <v>0</v>
      </c>
      <c r="P11" s="8">
        <v>0</v>
      </c>
      <c r="Q11" s="8">
        <v>46</v>
      </c>
      <c r="R11" s="8">
        <v>46</v>
      </c>
      <c r="S11" s="8">
        <v>0</v>
      </c>
      <c r="T11" s="8">
        <v>0</v>
      </c>
      <c r="U11" s="8">
        <v>325</v>
      </c>
      <c r="V11" s="8">
        <v>325</v>
      </c>
      <c r="W11" s="8">
        <v>1240</v>
      </c>
      <c r="X11" s="8"/>
      <c r="Y11" s="8">
        <v>1240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70815</v>
      </c>
      <c r="D12" s="6">
        <v>0</v>
      </c>
      <c r="E12" s="7">
        <v>95000</v>
      </c>
      <c r="F12" s="8">
        <v>95000</v>
      </c>
      <c r="G12" s="8">
        <v>2996</v>
      </c>
      <c r="H12" s="8">
        <v>6194</v>
      </c>
      <c r="I12" s="8">
        <v>4769</v>
      </c>
      <c r="J12" s="8">
        <v>13959</v>
      </c>
      <c r="K12" s="8">
        <v>7728</v>
      </c>
      <c r="L12" s="8">
        <v>6491</v>
      </c>
      <c r="M12" s="8">
        <v>9263</v>
      </c>
      <c r="N12" s="8">
        <v>23482</v>
      </c>
      <c r="O12" s="8">
        <v>3552</v>
      </c>
      <c r="P12" s="8">
        <v>-12500</v>
      </c>
      <c r="Q12" s="8">
        <v>5645</v>
      </c>
      <c r="R12" s="8">
        <v>-3303</v>
      </c>
      <c r="S12" s="8">
        <v>3579</v>
      </c>
      <c r="T12" s="8">
        <v>10567</v>
      </c>
      <c r="U12" s="8">
        <v>5548</v>
      </c>
      <c r="V12" s="8">
        <v>19694</v>
      </c>
      <c r="W12" s="8">
        <v>53832</v>
      </c>
      <c r="X12" s="8">
        <v>95004</v>
      </c>
      <c r="Y12" s="8">
        <v>-41172</v>
      </c>
      <c r="Z12" s="2">
        <v>-43.34</v>
      </c>
      <c r="AA12" s="6">
        <v>95000</v>
      </c>
    </row>
    <row r="13" spans="1:27" ht="13.5">
      <c r="A13" s="23" t="s">
        <v>40</v>
      </c>
      <c r="B13" s="29"/>
      <c r="C13" s="6">
        <v>2083313</v>
      </c>
      <c r="D13" s="6">
        <v>0</v>
      </c>
      <c r="E13" s="7">
        <v>3704000</v>
      </c>
      <c r="F13" s="8">
        <v>3704000</v>
      </c>
      <c r="G13" s="8">
        <v>10347</v>
      </c>
      <c r="H13" s="8">
        <v>9719</v>
      </c>
      <c r="I13" s="8">
        <v>18868</v>
      </c>
      <c r="J13" s="8">
        <v>38934</v>
      </c>
      <c r="K13" s="8">
        <v>53844</v>
      </c>
      <c r="L13" s="8">
        <v>16196</v>
      </c>
      <c r="M13" s="8">
        <v>26913</v>
      </c>
      <c r="N13" s="8">
        <v>96953</v>
      </c>
      <c r="O13" s="8">
        <v>10232277</v>
      </c>
      <c r="P13" s="8">
        <v>9072389</v>
      </c>
      <c r="Q13" s="8">
        <v>563588</v>
      </c>
      <c r="R13" s="8">
        <v>19868254</v>
      </c>
      <c r="S13" s="8">
        <v>164470</v>
      </c>
      <c r="T13" s="8">
        <v>1298994</v>
      </c>
      <c r="U13" s="8">
        <v>1958348</v>
      </c>
      <c r="V13" s="8">
        <v>3421812</v>
      </c>
      <c r="W13" s="8">
        <v>23425953</v>
      </c>
      <c r="X13" s="8">
        <v>3703536</v>
      </c>
      <c r="Y13" s="8">
        <v>19722417</v>
      </c>
      <c r="Z13" s="2">
        <v>532.53</v>
      </c>
      <c r="AA13" s="6">
        <v>3704000</v>
      </c>
    </row>
    <row r="14" spans="1:27" ht="13.5">
      <c r="A14" s="23" t="s">
        <v>41</v>
      </c>
      <c r="B14" s="29"/>
      <c r="C14" s="6">
        <v>4547334</v>
      </c>
      <c r="D14" s="6">
        <v>0</v>
      </c>
      <c r="E14" s="7">
        <v>5038000</v>
      </c>
      <c r="F14" s="8">
        <v>5038000</v>
      </c>
      <c r="G14" s="8">
        <v>490397</v>
      </c>
      <c r="H14" s="8">
        <v>504680</v>
      </c>
      <c r="I14" s="8">
        <v>542956</v>
      </c>
      <c r="J14" s="8">
        <v>1538033</v>
      </c>
      <c r="K14" s="8">
        <v>581325</v>
      </c>
      <c r="L14" s="8">
        <v>629343</v>
      </c>
      <c r="M14" s="8">
        <v>844333</v>
      </c>
      <c r="N14" s="8">
        <v>2055001</v>
      </c>
      <c r="O14" s="8">
        <v>887904</v>
      </c>
      <c r="P14" s="8">
        <v>-849954</v>
      </c>
      <c r="Q14" s="8">
        <v>882636</v>
      </c>
      <c r="R14" s="8">
        <v>920586</v>
      </c>
      <c r="S14" s="8">
        <v>916056</v>
      </c>
      <c r="T14" s="8">
        <v>39</v>
      </c>
      <c r="U14" s="8">
        <v>0</v>
      </c>
      <c r="V14" s="8">
        <v>916095</v>
      </c>
      <c r="W14" s="8">
        <v>5429715</v>
      </c>
      <c r="X14" s="8">
        <v>5037600</v>
      </c>
      <c r="Y14" s="8">
        <v>392115</v>
      </c>
      <c r="Z14" s="2">
        <v>7.78</v>
      </c>
      <c r="AA14" s="6">
        <v>5038000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177267000</v>
      </c>
      <c r="D19" s="6">
        <v>0</v>
      </c>
      <c r="E19" s="7">
        <v>225060000</v>
      </c>
      <c r="F19" s="8">
        <v>231916000</v>
      </c>
      <c r="G19" s="8">
        <v>84548000</v>
      </c>
      <c r="H19" s="8">
        <v>3434000</v>
      </c>
      <c r="I19" s="8">
        <v>0</v>
      </c>
      <c r="J19" s="8">
        <v>87982000</v>
      </c>
      <c r="K19" s="8">
        <v>307018</v>
      </c>
      <c r="L19" s="8">
        <v>56251000</v>
      </c>
      <c r="M19" s="8">
        <v>0</v>
      </c>
      <c r="N19" s="8">
        <v>56558018</v>
      </c>
      <c r="O19" s="8">
        <v>13600000</v>
      </c>
      <c r="P19" s="8">
        <v>-764000</v>
      </c>
      <c r="Q19" s="8">
        <v>59254000</v>
      </c>
      <c r="R19" s="8">
        <v>72090000</v>
      </c>
      <c r="S19" s="8">
        <v>309123</v>
      </c>
      <c r="T19" s="8">
        <v>0</v>
      </c>
      <c r="U19" s="8">
        <v>0</v>
      </c>
      <c r="V19" s="8">
        <v>309123</v>
      </c>
      <c r="W19" s="8">
        <v>216939141</v>
      </c>
      <c r="X19" s="8">
        <v>225060050</v>
      </c>
      <c r="Y19" s="8">
        <v>-8120909</v>
      </c>
      <c r="Z19" s="2">
        <v>-3.61</v>
      </c>
      <c r="AA19" s="6">
        <v>231916000</v>
      </c>
    </row>
    <row r="20" spans="1:27" ht="13.5">
      <c r="A20" s="23" t="s">
        <v>47</v>
      </c>
      <c r="B20" s="29"/>
      <c r="C20" s="6">
        <v>1668967</v>
      </c>
      <c r="D20" s="6">
        <v>0</v>
      </c>
      <c r="E20" s="7">
        <v>12230000</v>
      </c>
      <c r="F20" s="26">
        <v>686000</v>
      </c>
      <c r="G20" s="26">
        <v>66638</v>
      </c>
      <c r="H20" s="26">
        <v>116332</v>
      </c>
      <c r="I20" s="26">
        <v>113618</v>
      </c>
      <c r="J20" s="26">
        <v>296588</v>
      </c>
      <c r="K20" s="26">
        <v>304315</v>
      </c>
      <c r="L20" s="26">
        <v>48445</v>
      </c>
      <c r="M20" s="26">
        <v>18266</v>
      </c>
      <c r="N20" s="26">
        <v>371026</v>
      </c>
      <c r="O20" s="26">
        <v>45934</v>
      </c>
      <c r="P20" s="26">
        <v>-31218</v>
      </c>
      <c r="Q20" s="26">
        <v>129852</v>
      </c>
      <c r="R20" s="26">
        <v>144568</v>
      </c>
      <c r="S20" s="26">
        <v>56090</v>
      </c>
      <c r="T20" s="26">
        <v>-1016359</v>
      </c>
      <c r="U20" s="26">
        <v>1528255</v>
      </c>
      <c r="V20" s="26">
        <v>567986</v>
      </c>
      <c r="W20" s="26">
        <v>1380168</v>
      </c>
      <c r="X20" s="26">
        <v>12230364</v>
      </c>
      <c r="Y20" s="26">
        <v>-10850196</v>
      </c>
      <c r="Z20" s="27">
        <v>-88.72</v>
      </c>
      <c r="AA20" s="28">
        <v>686000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229846539</v>
      </c>
      <c r="D22" s="33">
        <f>SUM(D5:D21)</f>
        <v>0</v>
      </c>
      <c r="E22" s="34">
        <f t="shared" si="0"/>
        <v>296428000</v>
      </c>
      <c r="F22" s="35">
        <f t="shared" si="0"/>
        <v>301659000</v>
      </c>
      <c r="G22" s="35">
        <f t="shared" si="0"/>
        <v>90926767</v>
      </c>
      <c r="H22" s="35">
        <f t="shared" si="0"/>
        <v>9889168</v>
      </c>
      <c r="I22" s="35">
        <f t="shared" si="0"/>
        <v>6495777</v>
      </c>
      <c r="J22" s="35">
        <f t="shared" si="0"/>
        <v>107311712</v>
      </c>
      <c r="K22" s="35">
        <f t="shared" si="0"/>
        <v>7186448</v>
      </c>
      <c r="L22" s="35">
        <f t="shared" si="0"/>
        <v>62827432</v>
      </c>
      <c r="M22" s="35">
        <f t="shared" si="0"/>
        <v>6777150</v>
      </c>
      <c r="N22" s="35">
        <f t="shared" si="0"/>
        <v>76791030</v>
      </c>
      <c r="O22" s="35">
        <f t="shared" si="0"/>
        <v>30688547</v>
      </c>
      <c r="P22" s="35">
        <f t="shared" si="0"/>
        <v>1568044</v>
      </c>
      <c r="Q22" s="35">
        <f t="shared" si="0"/>
        <v>66707021</v>
      </c>
      <c r="R22" s="35">
        <f t="shared" si="0"/>
        <v>98963612</v>
      </c>
      <c r="S22" s="35">
        <f t="shared" si="0"/>
        <v>7434855</v>
      </c>
      <c r="T22" s="35">
        <f t="shared" si="0"/>
        <v>420104</v>
      </c>
      <c r="U22" s="35">
        <f t="shared" si="0"/>
        <v>17742225</v>
      </c>
      <c r="V22" s="35">
        <f t="shared" si="0"/>
        <v>25597184</v>
      </c>
      <c r="W22" s="35">
        <f t="shared" si="0"/>
        <v>308663538</v>
      </c>
      <c r="X22" s="35">
        <f t="shared" si="0"/>
        <v>296428033</v>
      </c>
      <c r="Y22" s="35">
        <f t="shared" si="0"/>
        <v>12235505</v>
      </c>
      <c r="Z22" s="36">
        <f>+IF(X22&lt;&gt;0,+(Y22/X22)*100,0)</f>
        <v>4.12764773836353</v>
      </c>
      <c r="AA22" s="33">
        <f>SUM(AA5:AA21)</f>
        <v>301659000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56624069</v>
      </c>
      <c r="D25" s="6">
        <v>0</v>
      </c>
      <c r="E25" s="7">
        <v>73931000</v>
      </c>
      <c r="F25" s="8">
        <v>86295000</v>
      </c>
      <c r="G25" s="8">
        <v>4690584</v>
      </c>
      <c r="H25" s="8">
        <v>4938805</v>
      </c>
      <c r="I25" s="8">
        <v>4868830</v>
      </c>
      <c r="J25" s="8">
        <v>14498219</v>
      </c>
      <c r="K25" s="8">
        <v>4957087</v>
      </c>
      <c r="L25" s="8">
        <v>5563182</v>
      </c>
      <c r="M25" s="8">
        <v>5065165</v>
      </c>
      <c r="N25" s="8">
        <v>15585434</v>
      </c>
      <c r="O25" s="8">
        <v>5313763</v>
      </c>
      <c r="P25" s="8">
        <v>5027807</v>
      </c>
      <c r="Q25" s="8">
        <v>5141860</v>
      </c>
      <c r="R25" s="8">
        <v>15483430</v>
      </c>
      <c r="S25" s="8">
        <v>6869776</v>
      </c>
      <c r="T25" s="8">
        <v>5229455</v>
      </c>
      <c r="U25" s="8">
        <v>5935393</v>
      </c>
      <c r="V25" s="8">
        <v>18034624</v>
      </c>
      <c r="W25" s="8">
        <v>63601707</v>
      </c>
      <c r="X25" s="8">
        <v>73930848</v>
      </c>
      <c r="Y25" s="8">
        <v>-10329141</v>
      </c>
      <c r="Z25" s="2">
        <v>-13.97</v>
      </c>
      <c r="AA25" s="6">
        <v>86295000</v>
      </c>
    </row>
    <row r="26" spans="1:27" ht="13.5">
      <c r="A26" s="25" t="s">
        <v>52</v>
      </c>
      <c r="B26" s="24"/>
      <c r="C26" s="6">
        <v>16635126</v>
      </c>
      <c r="D26" s="6">
        <v>0</v>
      </c>
      <c r="E26" s="7">
        <v>17831000</v>
      </c>
      <c r="F26" s="8">
        <v>0</v>
      </c>
      <c r="G26" s="8">
        <v>1395223</v>
      </c>
      <c r="H26" s="8">
        <v>1395224</v>
      </c>
      <c r="I26" s="8">
        <v>1395223</v>
      </c>
      <c r="J26" s="8">
        <v>4185670</v>
      </c>
      <c r="K26" s="8">
        <v>1399459</v>
      </c>
      <c r="L26" s="8">
        <v>1399459</v>
      </c>
      <c r="M26" s="8">
        <v>1403695</v>
      </c>
      <c r="N26" s="8">
        <v>4202613</v>
      </c>
      <c r="O26" s="8">
        <v>1400397</v>
      </c>
      <c r="P26" s="8">
        <v>1336515</v>
      </c>
      <c r="Q26" s="8">
        <v>1355511</v>
      </c>
      <c r="R26" s="8">
        <v>4092423</v>
      </c>
      <c r="S26" s="8">
        <v>2157866</v>
      </c>
      <c r="T26" s="8">
        <v>1442281</v>
      </c>
      <c r="U26" s="8">
        <v>1413424</v>
      </c>
      <c r="V26" s="8">
        <v>5013571</v>
      </c>
      <c r="W26" s="8">
        <v>17494277</v>
      </c>
      <c r="X26" s="8">
        <v>17831244</v>
      </c>
      <c r="Y26" s="8">
        <v>-336967</v>
      </c>
      <c r="Z26" s="2">
        <v>-1.89</v>
      </c>
      <c r="AA26" s="6">
        <v>0</v>
      </c>
    </row>
    <row r="27" spans="1:27" ht="13.5">
      <c r="A27" s="25" t="s">
        <v>53</v>
      </c>
      <c r="B27" s="24"/>
      <c r="C27" s="6">
        <v>14656315</v>
      </c>
      <c r="D27" s="6">
        <v>0</v>
      </c>
      <c r="E27" s="7">
        <v>8387000</v>
      </c>
      <c r="F27" s="8">
        <v>8387000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8387004</v>
      </c>
      <c r="Y27" s="8">
        <v>-8387004</v>
      </c>
      <c r="Z27" s="2">
        <v>-100</v>
      </c>
      <c r="AA27" s="6">
        <v>8387000</v>
      </c>
    </row>
    <row r="28" spans="1:27" ht="13.5">
      <c r="A28" s="25" t="s">
        <v>54</v>
      </c>
      <c r="B28" s="24"/>
      <c r="C28" s="6">
        <v>85731612</v>
      </c>
      <c r="D28" s="6">
        <v>0</v>
      </c>
      <c r="E28" s="7">
        <v>5870000</v>
      </c>
      <c r="F28" s="8">
        <v>5870000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5869968</v>
      </c>
      <c r="Y28" s="8">
        <v>-5869968</v>
      </c>
      <c r="Z28" s="2">
        <v>-100</v>
      </c>
      <c r="AA28" s="6">
        <v>5870000</v>
      </c>
    </row>
    <row r="29" spans="1:27" ht="13.5">
      <c r="A29" s="25" t="s">
        <v>55</v>
      </c>
      <c r="B29" s="24"/>
      <c r="C29" s="6">
        <v>10076</v>
      </c>
      <c r="D29" s="6">
        <v>0</v>
      </c>
      <c r="E29" s="7">
        <v>120000</v>
      </c>
      <c r="F29" s="8">
        <v>120000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15870</v>
      </c>
      <c r="Q29" s="8">
        <v>0</v>
      </c>
      <c r="R29" s="8">
        <v>15870</v>
      </c>
      <c r="S29" s="8">
        <v>0</v>
      </c>
      <c r="T29" s="8">
        <v>0</v>
      </c>
      <c r="U29" s="8">
        <v>0</v>
      </c>
      <c r="V29" s="8">
        <v>0</v>
      </c>
      <c r="W29" s="8">
        <v>15870</v>
      </c>
      <c r="X29" s="8">
        <v>120000</v>
      </c>
      <c r="Y29" s="8">
        <v>-104130</v>
      </c>
      <c r="Z29" s="2">
        <v>-86.78</v>
      </c>
      <c r="AA29" s="6">
        <v>120000</v>
      </c>
    </row>
    <row r="30" spans="1:27" ht="13.5">
      <c r="A30" s="25" t="s">
        <v>56</v>
      </c>
      <c r="B30" s="24"/>
      <c r="C30" s="6">
        <v>29502514</v>
      </c>
      <c r="D30" s="6">
        <v>0</v>
      </c>
      <c r="E30" s="7">
        <v>47295000</v>
      </c>
      <c r="F30" s="8">
        <v>47295000</v>
      </c>
      <c r="G30" s="8">
        <v>7088189</v>
      </c>
      <c r="H30" s="8">
        <v>4737935</v>
      </c>
      <c r="I30" s="8">
        <v>1972926</v>
      </c>
      <c r="J30" s="8">
        <v>13799050</v>
      </c>
      <c r="K30" s="8">
        <v>0</v>
      </c>
      <c r="L30" s="8">
        <v>2484750</v>
      </c>
      <c r="M30" s="8">
        <v>0</v>
      </c>
      <c r="N30" s="8">
        <v>2484750</v>
      </c>
      <c r="O30" s="8">
        <v>-245614</v>
      </c>
      <c r="P30" s="8">
        <v>7735673</v>
      </c>
      <c r="Q30" s="8">
        <v>2060927</v>
      </c>
      <c r="R30" s="8">
        <v>9550986</v>
      </c>
      <c r="S30" s="8">
        <v>-253658</v>
      </c>
      <c r="T30" s="8">
        <v>1936692</v>
      </c>
      <c r="U30" s="8">
        <v>8297716</v>
      </c>
      <c r="V30" s="8">
        <v>9980750</v>
      </c>
      <c r="W30" s="8">
        <v>35815536</v>
      </c>
      <c r="X30" s="8">
        <v>47295000</v>
      </c>
      <c r="Y30" s="8">
        <v>-11479464</v>
      </c>
      <c r="Z30" s="2">
        <v>-24.27</v>
      </c>
      <c r="AA30" s="6">
        <v>47295000</v>
      </c>
    </row>
    <row r="31" spans="1:27" ht="13.5">
      <c r="A31" s="25" t="s">
        <v>57</v>
      </c>
      <c r="B31" s="24"/>
      <c r="C31" s="6">
        <v>8169386</v>
      </c>
      <c r="D31" s="6">
        <v>0</v>
      </c>
      <c r="E31" s="7">
        <v>17905000</v>
      </c>
      <c r="F31" s="8">
        <v>18857000</v>
      </c>
      <c r="G31" s="8">
        <v>318711</v>
      </c>
      <c r="H31" s="8">
        <v>1665878</v>
      </c>
      <c r="I31" s="8">
        <v>1458464</v>
      </c>
      <c r="J31" s="8">
        <v>3443053</v>
      </c>
      <c r="K31" s="8">
        <v>5934772</v>
      </c>
      <c r="L31" s="8">
        <v>-3371295</v>
      </c>
      <c r="M31" s="8">
        <v>412184</v>
      </c>
      <c r="N31" s="8">
        <v>2975661</v>
      </c>
      <c r="O31" s="8">
        <v>362616</v>
      </c>
      <c r="P31" s="8">
        <v>21184</v>
      </c>
      <c r="Q31" s="8">
        <v>906369</v>
      </c>
      <c r="R31" s="8">
        <v>1290169</v>
      </c>
      <c r="S31" s="8">
        <v>3231305</v>
      </c>
      <c r="T31" s="8">
        <v>607450</v>
      </c>
      <c r="U31" s="8">
        <v>949456</v>
      </c>
      <c r="V31" s="8">
        <v>4788211</v>
      </c>
      <c r="W31" s="8">
        <v>12497094</v>
      </c>
      <c r="X31" s="8">
        <v>17904568</v>
      </c>
      <c r="Y31" s="8">
        <v>-5407474</v>
      </c>
      <c r="Z31" s="2">
        <v>-30.2</v>
      </c>
      <c r="AA31" s="6">
        <v>18857000</v>
      </c>
    </row>
    <row r="32" spans="1:27" ht="13.5">
      <c r="A32" s="25" t="s">
        <v>58</v>
      </c>
      <c r="B32" s="24"/>
      <c r="C32" s="6">
        <v>14413883</v>
      </c>
      <c r="D32" s="6">
        <v>0</v>
      </c>
      <c r="E32" s="7">
        <v>28680000</v>
      </c>
      <c r="F32" s="8">
        <v>37557000</v>
      </c>
      <c r="G32" s="8">
        <v>2128132</v>
      </c>
      <c r="H32" s="8">
        <v>1687056</v>
      </c>
      <c r="I32" s="8">
        <v>2883305</v>
      </c>
      <c r="J32" s="8">
        <v>6698493</v>
      </c>
      <c r="K32" s="8">
        <v>2819978</v>
      </c>
      <c r="L32" s="8">
        <v>4350347</v>
      </c>
      <c r="M32" s="8">
        <v>3123290</v>
      </c>
      <c r="N32" s="8">
        <v>10293615</v>
      </c>
      <c r="O32" s="8">
        <v>2792033</v>
      </c>
      <c r="P32" s="8">
        <v>2149794</v>
      </c>
      <c r="Q32" s="8">
        <v>2781754</v>
      </c>
      <c r="R32" s="8">
        <v>7723581</v>
      </c>
      <c r="S32" s="8">
        <v>2779334</v>
      </c>
      <c r="T32" s="8">
        <v>2589082</v>
      </c>
      <c r="U32" s="8">
        <v>2711244</v>
      </c>
      <c r="V32" s="8">
        <v>8079660</v>
      </c>
      <c r="W32" s="8">
        <v>32795349</v>
      </c>
      <c r="X32" s="8">
        <v>28680065</v>
      </c>
      <c r="Y32" s="8">
        <v>4115284</v>
      </c>
      <c r="Z32" s="2">
        <v>14.35</v>
      </c>
      <c r="AA32" s="6">
        <v>37557000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90750851</v>
      </c>
      <c r="D34" s="6">
        <v>0</v>
      </c>
      <c r="E34" s="7">
        <v>82181000</v>
      </c>
      <c r="F34" s="8">
        <v>80993000</v>
      </c>
      <c r="G34" s="8">
        <v>3359054</v>
      </c>
      <c r="H34" s="8">
        <v>5583948</v>
      </c>
      <c r="I34" s="8">
        <v>3574850</v>
      </c>
      <c r="J34" s="8">
        <v>12517852</v>
      </c>
      <c r="K34" s="8">
        <v>4472818</v>
      </c>
      <c r="L34" s="8">
        <v>5143781</v>
      </c>
      <c r="M34" s="8">
        <v>4179660</v>
      </c>
      <c r="N34" s="8">
        <v>13796259</v>
      </c>
      <c r="O34" s="8">
        <v>4249332</v>
      </c>
      <c r="P34" s="8">
        <v>7274890</v>
      </c>
      <c r="Q34" s="8">
        <v>5617748</v>
      </c>
      <c r="R34" s="8">
        <v>17141970</v>
      </c>
      <c r="S34" s="8">
        <v>4639875</v>
      </c>
      <c r="T34" s="8">
        <v>4845515</v>
      </c>
      <c r="U34" s="8">
        <v>5689172</v>
      </c>
      <c r="V34" s="8">
        <v>15174562</v>
      </c>
      <c r="W34" s="8">
        <v>58630643</v>
      </c>
      <c r="X34" s="8">
        <v>82180569</v>
      </c>
      <c r="Y34" s="8">
        <v>-23549926</v>
      </c>
      <c r="Z34" s="2">
        <v>-28.66</v>
      </c>
      <c r="AA34" s="6">
        <v>80993000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316493832</v>
      </c>
      <c r="D36" s="33">
        <f>SUM(D25:D35)</f>
        <v>0</v>
      </c>
      <c r="E36" s="34">
        <f t="shared" si="1"/>
        <v>282200000</v>
      </c>
      <c r="F36" s="35">
        <f t="shared" si="1"/>
        <v>285374000</v>
      </c>
      <c r="G36" s="35">
        <f t="shared" si="1"/>
        <v>18979893</v>
      </c>
      <c r="H36" s="35">
        <f t="shared" si="1"/>
        <v>20008846</v>
      </c>
      <c r="I36" s="35">
        <f t="shared" si="1"/>
        <v>16153598</v>
      </c>
      <c r="J36" s="35">
        <f t="shared" si="1"/>
        <v>55142337</v>
      </c>
      <c r="K36" s="35">
        <f t="shared" si="1"/>
        <v>19584114</v>
      </c>
      <c r="L36" s="35">
        <f t="shared" si="1"/>
        <v>15570224</v>
      </c>
      <c r="M36" s="35">
        <f t="shared" si="1"/>
        <v>14183994</v>
      </c>
      <c r="N36" s="35">
        <f t="shared" si="1"/>
        <v>49338332</v>
      </c>
      <c r="O36" s="35">
        <f t="shared" si="1"/>
        <v>13872527</v>
      </c>
      <c r="P36" s="35">
        <f t="shared" si="1"/>
        <v>23561733</v>
      </c>
      <c r="Q36" s="35">
        <f t="shared" si="1"/>
        <v>17864169</v>
      </c>
      <c r="R36" s="35">
        <f t="shared" si="1"/>
        <v>55298429</v>
      </c>
      <c r="S36" s="35">
        <f t="shared" si="1"/>
        <v>19424498</v>
      </c>
      <c r="T36" s="35">
        <f t="shared" si="1"/>
        <v>16650475</v>
      </c>
      <c r="U36" s="35">
        <f t="shared" si="1"/>
        <v>24996405</v>
      </c>
      <c r="V36" s="35">
        <f t="shared" si="1"/>
        <v>61071378</v>
      </c>
      <c r="W36" s="35">
        <f t="shared" si="1"/>
        <v>220850476</v>
      </c>
      <c r="X36" s="35">
        <f t="shared" si="1"/>
        <v>282199266</v>
      </c>
      <c r="Y36" s="35">
        <f t="shared" si="1"/>
        <v>-61348790</v>
      </c>
      <c r="Z36" s="36">
        <f>+IF(X36&lt;&gt;0,+(Y36/X36)*100,0)</f>
        <v>-21.73952855001402</v>
      </c>
      <c r="AA36" s="33">
        <f>SUM(AA25:AA35)</f>
        <v>285374000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-86647293</v>
      </c>
      <c r="D38" s="46">
        <f>+D22-D36</f>
        <v>0</v>
      </c>
      <c r="E38" s="47">
        <f t="shared" si="2"/>
        <v>14228000</v>
      </c>
      <c r="F38" s="48">
        <f t="shared" si="2"/>
        <v>16285000</v>
      </c>
      <c r="G38" s="48">
        <f t="shared" si="2"/>
        <v>71946874</v>
      </c>
      <c r="H38" s="48">
        <f t="shared" si="2"/>
        <v>-10119678</v>
      </c>
      <c r="I38" s="48">
        <f t="shared" si="2"/>
        <v>-9657821</v>
      </c>
      <c r="J38" s="48">
        <f t="shared" si="2"/>
        <v>52169375</v>
      </c>
      <c r="K38" s="48">
        <f t="shared" si="2"/>
        <v>-12397666</v>
      </c>
      <c r="L38" s="48">
        <f t="shared" si="2"/>
        <v>47257208</v>
      </c>
      <c r="M38" s="48">
        <f t="shared" si="2"/>
        <v>-7406844</v>
      </c>
      <c r="N38" s="48">
        <f t="shared" si="2"/>
        <v>27452698</v>
      </c>
      <c r="O38" s="48">
        <f t="shared" si="2"/>
        <v>16816020</v>
      </c>
      <c r="P38" s="48">
        <f t="shared" si="2"/>
        <v>-21993689</v>
      </c>
      <c r="Q38" s="48">
        <f t="shared" si="2"/>
        <v>48842852</v>
      </c>
      <c r="R38" s="48">
        <f t="shared" si="2"/>
        <v>43665183</v>
      </c>
      <c r="S38" s="48">
        <f t="shared" si="2"/>
        <v>-11989643</v>
      </c>
      <c r="T38" s="48">
        <f t="shared" si="2"/>
        <v>-16230371</v>
      </c>
      <c r="U38" s="48">
        <f t="shared" si="2"/>
        <v>-7254180</v>
      </c>
      <c r="V38" s="48">
        <f t="shared" si="2"/>
        <v>-35474194</v>
      </c>
      <c r="W38" s="48">
        <f t="shared" si="2"/>
        <v>87813062</v>
      </c>
      <c r="X38" s="48">
        <f>IF(F22=F36,0,X22-X36)</f>
        <v>14228767</v>
      </c>
      <c r="Y38" s="48">
        <f t="shared" si="2"/>
        <v>73584295</v>
      </c>
      <c r="Z38" s="49">
        <f>+IF(X38&lt;&gt;0,+(Y38/X38)*100,0)</f>
        <v>517.1515915609554</v>
      </c>
      <c r="AA38" s="46">
        <f>+AA22-AA36</f>
        <v>16285000</v>
      </c>
    </row>
    <row r="39" spans="1:27" ht="13.5">
      <c r="A39" s="23" t="s">
        <v>64</v>
      </c>
      <c r="B39" s="29"/>
      <c r="C39" s="6">
        <v>121078686</v>
      </c>
      <c r="D39" s="6">
        <v>0</v>
      </c>
      <c r="E39" s="7">
        <v>107110000</v>
      </c>
      <c r="F39" s="8">
        <v>157089000</v>
      </c>
      <c r="G39" s="8">
        <v>551541</v>
      </c>
      <c r="H39" s="8">
        <v>1018000</v>
      </c>
      <c r="I39" s="8">
        <v>7810236</v>
      </c>
      <c r="J39" s="8">
        <v>9379777</v>
      </c>
      <c r="K39" s="8">
        <v>5000000</v>
      </c>
      <c r="L39" s="8">
        <v>0</v>
      </c>
      <c r="M39" s="8">
        <v>764000</v>
      </c>
      <c r="N39" s="8">
        <v>5764000</v>
      </c>
      <c r="O39" s="8">
        <v>0</v>
      </c>
      <c r="P39" s="8">
        <v>0</v>
      </c>
      <c r="Q39" s="8">
        <v>9557910</v>
      </c>
      <c r="R39" s="8">
        <v>9557910</v>
      </c>
      <c r="S39" s="8">
        <v>0</v>
      </c>
      <c r="T39" s="8">
        <v>0</v>
      </c>
      <c r="U39" s="8">
        <v>0</v>
      </c>
      <c r="V39" s="8">
        <v>0</v>
      </c>
      <c r="W39" s="8">
        <v>24701687</v>
      </c>
      <c r="X39" s="8">
        <v>107109950</v>
      </c>
      <c r="Y39" s="8">
        <v>-82408263</v>
      </c>
      <c r="Z39" s="2">
        <v>-76.94</v>
      </c>
      <c r="AA39" s="6">
        <v>157089000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34431393</v>
      </c>
      <c r="D42" s="55">
        <f>SUM(D38:D41)</f>
        <v>0</v>
      </c>
      <c r="E42" s="56">
        <f t="shared" si="3"/>
        <v>121338000</v>
      </c>
      <c r="F42" s="57">
        <f t="shared" si="3"/>
        <v>173374000</v>
      </c>
      <c r="G42" s="57">
        <f t="shared" si="3"/>
        <v>72498415</v>
      </c>
      <c r="H42" s="57">
        <f t="shared" si="3"/>
        <v>-9101678</v>
      </c>
      <c r="I42" s="57">
        <f t="shared" si="3"/>
        <v>-1847585</v>
      </c>
      <c r="J42" s="57">
        <f t="shared" si="3"/>
        <v>61549152</v>
      </c>
      <c r="K42" s="57">
        <f t="shared" si="3"/>
        <v>-7397666</v>
      </c>
      <c r="L42" s="57">
        <f t="shared" si="3"/>
        <v>47257208</v>
      </c>
      <c r="M42" s="57">
        <f t="shared" si="3"/>
        <v>-6642844</v>
      </c>
      <c r="N42" s="57">
        <f t="shared" si="3"/>
        <v>33216698</v>
      </c>
      <c r="O42" s="57">
        <f t="shared" si="3"/>
        <v>16816020</v>
      </c>
      <c r="P42" s="57">
        <f t="shared" si="3"/>
        <v>-21993689</v>
      </c>
      <c r="Q42" s="57">
        <f t="shared" si="3"/>
        <v>58400762</v>
      </c>
      <c r="R42" s="57">
        <f t="shared" si="3"/>
        <v>53223093</v>
      </c>
      <c r="S42" s="57">
        <f t="shared" si="3"/>
        <v>-11989643</v>
      </c>
      <c r="T42" s="57">
        <f t="shared" si="3"/>
        <v>-16230371</v>
      </c>
      <c r="U42" s="57">
        <f t="shared" si="3"/>
        <v>-7254180</v>
      </c>
      <c r="V42" s="57">
        <f t="shared" si="3"/>
        <v>-35474194</v>
      </c>
      <c r="W42" s="57">
        <f t="shared" si="3"/>
        <v>112514749</v>
      </c>
      <c r="X42" s="57">
        <f t="shared" si="3"/>
        <v>121338717</v>
      </c>
      <c r="Y42" s="57">
        <f t="shared" si="3"/>
        <v>-8823968</v>
      </c>
      <c r="Z42" s="58">
        <f>+IF(X42&lt;&gt;0,+(Y42/X42)*100,0)</f>
        <v>-7.272178425951216</v>
      </c>
      <c r="AA42" s="55">
        <f>SUM(AA38:AA41)</f>
        <v>173374000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34431393</v>
      </c>
      <c r="D44" s="63">
        <f>+D42-D43</f>
        <v>0</v>
      </c>
      <c r="E44" s="64">
        <f t="shared" si="4"/>
        <v>121338000</v>
      </c>
      <c r="F44" s="65">
        <f t="shared" si="4"/>
        <v>173374000</v>
      </c>
      <c r="G44" s="65">
        <f t="shared" si="4"/>
        <v>72498415</v>
      </c>
      <c r="H44" s="65">
        <f t="shared" si="4"/>
        <v>-9101678</v>
      </c>
      <c r="I44" s="65">
        <f t="shared" si="4"/>
        <v>-1847585</v>
      </c>
      <c r="J44" s="65">
        <f t="shared" si="4"/>
        <v>61549152</v>
      </c>
      <c r="K44" s="65">
        <f t="shared" si="4"/>
        <v>-7397666</v>
      </c>
      <c r="L44" s="65">
        <f t="shared" si="4"/>
        <v>47257208</v>
      </c>
      <c r="M44" s="65">
        <f t="shared" si="4"/>
        <v>-6642844</v>
      </c>
      <c r="N44" s="65">
        <f t="shared" si="4"/>
        <v>33216698</v>
      </c>
      <c r="O44" s="65">
        <f t="shared" si="4"/>
        <v>16816020</v>
      </c>
      <c r="P44" s="65">
        <f t="shared" si="4"/>
        <v>-21993689</v>
      </c>
      <c r="Q44" s="65">
        <f t="shared" si="4"/>
        <v>58400762</v>
      </c>
      <c r="R44" s="65">
        <f t="shared" si="4"/>
        <v>53223093</v>
      </c>
      <c r="S44" s="65">
        <f t="shared" si="4"/>
        <v>-11989643</v>
      </c>
      <c r="T44" s="65">
        <f t="shared" si="4"/>
        <v>-16230371</v>
      </c>
      <c r="U44" s="65">
        <f t="shared" si="4"/>
        <v>-7254180</v>
      </c>
      <c r="V44" s="65">
        <f t="shared" si="4"/>
        <v>-35474194</v>
      </c>
      <c r="W44" s="65">
        <f t="shared" si="4"/>
        <v>112514749</v>
      </c>
      <c r="X44" s="65">
        <f t="shared" si="4"/>
        <v>121338717</v>
      </c>
      <c r="Y44" s="65">
        <f t="shared" si="4"/>
        <v>-8823968</v>
      </c>
      <c r="Z44" s="66">
        <f>+IF(X44&lt;&gt;0,+(Y44/X44)*100,0)</f>
        <v>-7.272178425951216</v>
      </c>
      <c r="AA44" s="63">
        <f>+AA42-AA43</f>
        <v>173374000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34431393</v>
      </c>
      <c r="D46" s="55">
        <f>SUM(D44:D45)</f>
        <v>0</v>
      </c>
      <c r="E46" s="56">
        <f t="shared" si="5"/>
        <v>121338000</v>
      </c>
      <c r="F46" s="57">
        <f t="shared" si="5"/>
        <v>173374000</v>
      </c>
      <c r="G46" s="57">
        <f t="shared" si="5"/>
        <v>72498415</v>
      </c>
      <c r="H46" s="57">
        <f t="shared" si="5"/>
        <v>-9101678</v>
      </c>
      <c r="I46" s="57">
        <f t="shared" si="5"/>
        <v>-1847585</v>
      </c>
      <c r="J46" s="57">
        <f t="shared" si="5"/>
        <v>61549152</v>
      </c>
      <c r="K46" s="57">
        <f t="shared" si="5"/>
        <v>-7397666</v>
      </c>
      <c r="L46" s="57">
        <f t="shared" si="5"/>
        <v>47257208</v>
      </c>
      <c r="M46" s="57">
        <f t="shared" si="5"/>
        <v>-6642844</v>
      </c>
      <c r="N46" s="57">
        <f t="shared" si="5"/>
        <v>33216698</v>
      </c>
      <c r="O46" s="57">
        <f t="shared" si="5"/>
        <v>16816020</v>
      </c>
      <c r="P46" s="57">
        <f t="shared" si="5"/>
        <v>-21993689</v>
      </c>
      <c r="Q46" s="57">
        <f t="shared" si="5"/>
        <v>58400762</v>
      </c>
      <c r="R46" s="57">
        <f t="shared" si="5"/>
        <v>53223093</v>
      </c>
      <c r="S46" s="57">
        <f t="shared" si="5"/>
        <v>-11989643</v>
      </c>
      <c r="T46" s="57">
        <f t="shared" si="5"/>
        <v>-16230371</v>
      </c>
      <c r="U46" s="57">
        <f t="shared" si="5"/>
        <v>-7254180</v>
      </c>
      <c r="V46" s="57">
        <f t="shared" si="5"/>
        <v>-35474194</v>
      </c>
      <c r="W46" s="57">
        <f t="shared" si="5"/>
        <v>112514749</v>
      </c>
      <c r="X46" s="57">
        <f t="shared" si="5"/>
        <v>121338717</v>
      </c>
      <c r="Y46" s="57">
        <f t="shared" si="5"/>
        <v>-8823968</v>
      </c>
      <c r="Z46" s="58">
        <f>+IF(X46&lt;&gt;0,+(Y46/X46)*100,0)</f>
        <v>-7.272178425951216</v>
      </c>
      <c r="AA46" s="55">
        <f>SUM(AA44:AA45)</f>
        <v>173374000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34431393</v>
      </c>
      <c r="D48" s="71">
        <f>SUM(D46:D47)</f>
        <v>0</v>
      </c>
      <c r="E48" s="72">
        <f t="shared" si="6"/>
        <v>121338000</v>
      </c>
      <c r="F48" s="73">
        <f t="shared" si="6"/>
        <v>173374000</v>
      </c>
      <c r="G48" s="73">
        <f t="shared" si="6"/>
        <v>72498415</v>
      </c>
      <c r="H48" s="74">
        <f t="shared" si="6"/>
        <v>-9101678</v>
      </c>
      <c r="I48" s="74">
        <f t="shared" si="6"/>
        <v>-1847585</v>
      </c>
      <c r="J48" s="74">
        <f t="shared" si="6"/>
        <v>61549152</v>
      </c>
      <c r="K48" s="74">
        <f t="shared" si="6"/>
        <v>-7397666</v>
      </c>
      <c r="L48" s="74">
        <f t="shared" si="6"/>
        <v>47257208</v>
      </c>
      <c r="M48" s="73">
        <f t="shared" si="6"/>
        <v>-6642844</v>
      </c>
      <c r="N48" s="73">
        <f t="shared" si="6"/>
        <v>33216698</v>
      </c>
      <c r="O48" s="74">
        <f t="shared" si="6"/>
        <v>16816020</v>
      </c>
      <c r="P48" s="74">
        <f t="shared" si="6"/>
        <v>-21993689</v>
      </c>
      <c r="Q48" s="74">
        <f t="shared" si="6"/>
        <v>58400762</v>
      </c>
      <c r="R48" s="74">
        <f t="shared" si="6"/>
        <v>53223093</v>
      </c>
      <c r="S48" s="74">
        <f t="shared" si="6"/>
        <v>-11989643</v>
      </c>
      <c r="T48" s="73">
        <f t="shared" si="6"/>
        <v>-16230371</v>
      </c>
      <c r="U48" s="73">
        <f t="shared" si="6"/>
        <v>-7254180</v>
      </c>
      <c r="V48" s="74">
        <f t="shared" si="6"/>
        <v>-35474194</v>
      </c>
      <c r="W48" s="74">
        <f t="shared" si="6"/>
        <v>112514749</v>
      </c>
      <c r="X48" s="74">
        <f t="shared" si="6"/>
        <v>121338717</v>
      </c>
      <c r="Y48" s="74">
        <f t="shared" si="6"/>
        <v>-8823968</v>
      </c>
      <c r="Z48" s="75">
        <f>+IF(X48&lt;&gt;0,+(Y48/X48)*100,0)</f>
        <v>-7.272178425951216</v>
      </c>
      <c r="AA48" s="76">
        <f>SUM(AA46:AA47)</f>
        <v>173374000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45723106</v>
      </c>
      <c r="F5" s="8">
        <v>66373946</v>
      </c>
      <c r="G5" s="8">
        <v>3299978</v>
      </c>
      <c r="H5" s="8">
        <v>3345395</v>
      </c>
      <c r="I5" s="8">
        <v>3345976</v>
      </c>
      <c r="J5" s="8">
        <v>9991349</v>
      </c>
      <c r="K5" s="8">
        <v>3337541</v>
      </c>
      <c r="L5" s="8">
        <v>3411989</v>
      </c>
      <c r="M5" s="8">
        <v>3371094</v>
      </c>
      <c r="N5" s="8">
        <v>10120624</v>
      </c>
      <c r="O5" s="8">
        <v>3378164</v>
      </c>
      <c r="P5" s="8">
        <v>3372871</v>
      </c>
      <c r="Q5" s="8">
        <v>3432129</v>
      </c>
      <c r="R5" s="8">
        <v>10183164</v>
      </c>
      <c r="S5" s="8">
        <v>3379192</v>
      </c>
      <c r="T5" s="8">
        <v>3379192</v>
      </c>
      <c r="U5" s="8">
        <v>29392274</v>
      </c>
      <c r="V5" s="8">
        <v>36150658</v>
      </c>
      <c r="W5" s="8">
        <v>66445795</v>
      </c>
      <c r="X5" s="8">
        <v>45723106</v>
      </c>
      <c r="Y5" s="8">
        <v>20722689</v>
      </c>
      <c r="Z5" s="2">
        <v>45.32</v>
      </c>
      <c r="AA5" s="6">
        <v>66373946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108885180</v>
      </c>
      <c r="F8" s="8">
        <v>98385180</v>
      </c>
      <c r="G8" s="8">
        <v>4933943</v>
      </c>
      <c r="H8" s="8">
        <v>7170755</v>
      </c>
      <c r="I8" s="8">
        <v>6550053</v>
      </c>
      <c r="J8" s="8">
        <v>18654751</v>
      </c>
      <c r="K8" s="8">
        <v>7821017</v>
      </c>
      <c r="L8" s="8">
        <v>7133869</v>
      </c>
      <c r="M8" s="8">
        <v>6205837</v>
      </c>
      <c r="N8" s="8">
        <v>21160723</v>
      </c>
      <c r="O8" s="8">
        <v>7932831</v>
      </c>
      <c r="P8" s="8">
        <v>4651609</v>
      </c>
      <c r="Q8" s="8">
        <v>5257363</v>
      </c>
      <c r="R8" s="8">
        <v>17841803</v>
      </c>
      <c r="S8" s="8">
        <v>6297291</v>
      </c>
      <c r="T8" s="8">
        <v>7679455</v>
      </c>
      <c r="U8" s="8">
        <v>9622743</v>
      </c>
      <c r="V8" s="8">
        <v>23599489</v>
      </c>
      <c r="W8" s="8">
        <v>81256766</v>
      </c>
      <c r="X8" s="8">
        <v>108885000</v>
      </c>
      <c r="Y8" s="8">
        <v>-27628234</v>
      </c>
      <c r="Z8" s="2">
        <v>-25.37</v>
      </c>
      <c r="AA8" s="6">
        <v>98385180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3059694</v>
      </c>
      <c r="F9" s="8">
        <v>2879694</v>
      </c>
      <c r="G9" s="8">
        <v>225426</v>
      </c>
      <c r="H9" s="8">
        <v>283973</v>
      </c>
      <c r="I9" s="8">
        <v>232493</v>
      </c>
      <c r="J9" s="8">
        <v>741892</v>
      </c>
      <c r="K9" s="8">
        <v>287897</v>
      </c>
      <c r="L9" s="8">
        <v>274871</v>
      </c>
      <c r="M9" s="8">
        <v>208216</v>
      </c>
      <c r="N9" s="8">
        <v>770984</v>
      </c>
      <c r="O9" s="8">
        <v>290703</v>
      </c>
      <c r="P9" s="8">
        <v>233174</v>
      </c>
      <c r="Q9" s="8">
        <v>244111</v>
      </c>
      <c r="R9" s="8">
        <v>767988</v>
      </c>
      <c r="S9" s="8">
        <v>136198</v>
      </c>
      <c r="T9" s="8">
        <v>232674</v>
      </c>
      <c r="U9" s="8">
        <v>204982</v>
      </c>
      <c r="V9" s="8">
        <v>573854</v>
      </c>
      <c r="W9" s="8">
        <v>2854718</v>
      </c>
      <c r="X9" s="8">
        <v>3059694</v>
      </c>
      <c r="Y9" s="8">
        <v>-204976</v>
      </c>
      <c r="Z9" s="2">
        <v>-6.7</v>
      </c>
      <c r="AA9" s="6">
        <v>2879694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21711557</v>
      </c>
      <c r="F10" s="26">
        <v>21811557</v>
      </c>
      <c r="G10" s="26">
        <v>494757</v>
      </c>
      <c r="H10" s="26">
        <v>501599</v>
      </c>
      <c r="I10" s="26">
        <v>501623</v>
      </c>
      <c r="J10" s="26">
        <v>1497979</v>
      </c>
      <c r="K10" s="26">
        <v>501782</v>
      </c>
      <c r="L10" s="26">
        <v>501819</v>
      </c>
      <c r="M10" s="26">
        <v>501819</v>
      </c>
      <c r="N10" s="26">
        <v>1505420</v>
      </c>
      <c r="O10" s="26">
        <v>501819</v>
      </c>
      <c r="P10" s="26">
        <v>501819</v>
      </c>
      <c r="Q10" s="26">
        <v>501844</v>
      </c>
      <c r="R10" s="26">
        <v>1505482</v>
      </c>
      <c r="S10" s="26">
        <v>501844</v>
      </c>
      <c r="T10" s="26">
        <v>501844</v>
      </c>
      <c r="U10" s="26">
        <v>464074</v>
      </c>
      <c r="V10" s="26">
        <v>1467762</v>
      </c>
      <c r="W10" s="26">
        <v>5976643</v>
      </c>
      <c r="X10" s="26">
        <v>21712000</v>
      </c>
      <c r="Y10" s="26">
        <v>-15735357</v>
      </c>
      <c r="Z10" s="27">
        <v>-72.47</v>
      </c>
      <c r="AA10" s="28">
        <v>21811557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658</v>
      </c>
      <c r="Q12" s="8">
        <v>0</v>
      </c>
      <c r="R12" s="8">
        <v>658</v>
      </c>
      <c r="S12" s="8">
        <v>0</v>
      </c>
      <c r="T12" s="8">
        <v>0</v>
      </c>
      <c r="U12" s="8">
        <v>641</v>
      </c>
      <c r="V12" s="8">
        <v>641</v>
      </c>
      <c r="W12" s="8">
        <v>1299</v>
      </c>
      <c r="X12" s="8"/>
      <c r="Y12" s="8">
        <v>1299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9300000</v>
      </c>
      <c r="F13" s="8">
        <v>9500000</v>
      </c>
      <c r="G13" s="8">
        <v>730456</v>
      </c>
      <c r="H13" s="8">
        <v>961253</v>
      </c>
      <c r="I13" s="8">
        <v>932413</v>
      </c>
      <c r="J13" s="8">
        <v>2624122</v>
      </c>
      <c r="K13" s="8">
        <v>735320</v>
      </c>
      <c r="L13" s="8">
        <v>615433</v>
      </c>
      <c r="M13" s="8">
        <v>726978</v>
      </c>
      <c r="N13" s="8">
        <v>2077731</v>
      </c>
      <c r="O13" s="8">
        <v>822062</v>
      </c>
      <c r="P13" s="8">
        <v>724847</v>
      </c>
      <c r="Q13" s="8">
        <v>490545</v>
      </c>
      <c r="R13" s="8">
        <v>2037454</v>
      </c>
      <c r="S13" s="8">
        <v>730064</v>
      </c>
      <c r="T13" s="8">
        <v>762335</v>
      </c>
      <c r="U13" s="8">
        <v>610897</v>
      </c>
      <c r="V13" s="8">
        <v>2103296</v>
      </c>
      <c r="W13" s="8">
        <v>8842603</v>
      </c>
      <c r="X13" s="8">
        <v>9300000</v>
      </c>
      <c r="Y13" s="8">
        <v>-457397</v>
      </c>
      <c r="Z13" s="2">
        <v>-4.92</v>
      </c>
      <c r="AA13" s="6">
        <v>9500000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16500000</v>
      </c>
      <c r="F14" s="8">
        <v>22500000</v>
      </c>
      <c r="G14" s="8">
        <v>1706491</v>
      </c>
      <c r="H14" s="8">
        <v>1766015</v>
      </c>
      <c r="I14" s="8">
        <v>1866030</v>
      </c>
      <c r="J14" s="8">
        <v>5338536</v>
      </c>
      <c r="K14" s="8">
        <v>1898020</v>
      </c>
      <c r="L14" s="8">
        <v>1993855</v>
      </c>
      <c r="M14" s="8">
        <v>2046333</v>
      </c>
      <c r="N14" s="8">
        <v>5938208</v>
      </c>
      <c r="O14" s="8">
        <v>2123289</v>
      </c>
      <c r="P14" s="8">
        <v>62710</v>
      </c>
      <c r="Q14" s="8">
        <v>2238450</v>
      </c>
      <c r="R14" s="8">
        <v>4424449</v>
      </c>
      <c r="S14" s="8">
        <v>2224957</v>
      </c>
      <c r="T14" s="8">
        <v>2328165</v>
      </c>
      <c r="U14" s="8">
        <v>2616286</v>
      </c>
      <c r="V14" s="8">
        <v>7169408</v>
      </c>
      <c r="W14" s="8">
        <v>22870601</v>
      </c>
      <c r="X14" s="8">
        <v>16500000</v>
      </c>
      <c r="Y14" s="8">
        <v>6370601</v>
      </c>
      <c r="Z14" s="2">
        <v>38.61</v>
      </c>
      <c r="AA14" s="6">
        <v>22500000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3500000</v>
      </c>
      <c r="F16" s="8">
        <v>3500000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3500000</v>
      </c>
      <c r="Y16" s="8">
        <v>-3500000</v>
      </c>
      <c r="Z16" s="2">
        <v>-100</v>
      </c>
      <c r="AA16" s="6">
        <v>3500000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291260848</v>
      </c>
      <c r="F19" s="8">
        <v>291260848</v>
      </c>
      <c r="G19" s="8">
        <v>109136000</v>
      </c>
      <c r="H19" s="8">
        <v>0</v>
      </c>
      <c r="I19" s="8">
        <v>0</v>
      </c>
      <c r="J19" s="8">
        <v>109136000</v>
      </c>
      <c r="K19" s="8">
        <v>0</v>
      </c>
      <c r="L19" s="8">
        <v>68646000</v>
      </c>
      <c r="M19" s="8">
        <v>26678605</v>
      </c>
      <c r="N19" s="8">
        <v>95324605</v>
      </c>
      <c r="O19" s="8">
        <v>0</v>
      </c>
      <c r="P19" s="8">
        <v>553000</v>
      </c>
      <c r="Q19" s="8">
        <v>74673000</v>
      </c>
      <c r="R19" s="8">
        <v>75226000</v>
      </c>
      <c r="S19" s="8">
        <v>0</v>
      </c>
      <c r="T19" s="8">
        <v>0</v>
      </c>
      <c r="U19" s="8">
        <v>0</v>
      </c>
      <c r="V19" s="8">
        <v>0</v>
      </c>
      <c r="W19" s="8">
        <v>279686605</v>
      </c>
      <c r="X19" s="8">
        <v>291260000</v>
      </c>
      <c r="Y19" s="8">
        <v>-11573395</v>
      </c>
      <c r="Z19" s="2">
        <v>-3.97</v>
      </c>
      <c r="AA19" s="6">
        <v>291260848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2364600</v>
      </c>
      <c r="F20" s="26">
        <v>1656775</v>
      </c>
      <c r="G20" s="26">
        <v>225091</v>
      </c>
      <c r="H20" s="26">
        <v>72222</v>
      </c>
      <c r="I20" s="26">
        <v>25278</v>
      </c>
      <c r="J20" s="26">
        <v>322591</v>
      </c>
      <c r="K20" s="26">
        <v>117135</v>
      </c>
      <c r="L20" s="26">
        <v>122395</v>
      </c>
      <c r="M20" s="26">
        <v>28817</v>
      </c>
      <c r="N20" s="26">
        <v>268347</v>
      </c>
      <c r="O20" s="26">
        <v>270372</v>
      </c>
      <c r="P20" s="26">
        <v>76136</v>
      </c>
      <c r="Q20" s="26">
        <v>89478</v>
      </c>
      <c r="R20" s="26">
        <v>435986</v>
      </c>
      <c r="S20" s="26">
        <v>75395</v>
      </c>
      <c r="T20" s="26">
        <v>76899</v>
      </c>
      <c r="U20" s="26">
        <v>67311</v>
      </c>
      <c r="V20" s="26">
        <v>219605</v>
      </c>
      <c r="W20" s="26">
        <v>1246529</v>
      </c>
      <c r="X20" s="26">
        <v>2364000</v>
      </c>
      <c r="Y20" s="26">
        <v>-1117471</v>
      </c>
      <c r="Z20" s="27">
        <v>-47.27</v>
      </c>
      <c r="AA20" s="28">
        <v>1656775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502304985</v>
      </c>
      <c r="F22" s="35">
        <f t="shared" si="0"/>
        <v>517868000</v>
      </c>
      <c r="G22" s="35">
        <f t="shared" si="0"/>
        <v>120752142</v>
      </c>
      <c r="H22" s="35">
        <f t="shared" si="0"/>
        <v>14101212</v>
      </c>
      <c r="I22" s="35">
        <f t="shared" si="0"/>
        <v>13453866</v>
      </c>
      <c r="J22" s="35">
        <f t="shared" si="0"/>
        <v>148307220</v>
      </c>
      <c r="K22" s="35">
        <f t="shared" si="0"/>
        <v>14698712</v>
      </c>
      <c r="L22" s="35">
        <f t="shared" si="0"/>
        <v>82700231</v>
      </c>
      <c r="M22" s="35">
        <f t="shared" si="0"/>
        <v>39767699</v>
      </c>
      <c r="N22" s="35">
        <f t="shared" si="0"/>
        <v>137166642</v>
      </c>
      <c r="O22" s="35">
        <f t="shared" si="0"/>
        <v>15319240</v>
      </c>
      <c r="P22" s="35">
        <f t="shared" si="0"/>
        <v>10176824</v>
      </c>
      <c r="Q22" s="35">
        <f t="shared" si="0"/>
        <v>86926920</v>
      </c>
      <c r="R22" s="35">
        <f t="shared" si="0"/>
        <v>112422984</v>
      </c>
      <c r="S22" s="35">
        <f t="shared" si="0"/>
        <v>13344941</v>
      </c>
      <c r="T22" s="35">
        <f t="shared" si="0"/>
        <v>14960564</v>
      </c>
      <c r="U22" s="35">
        <f t="shared" si="0"/>
        <v>42979208</v>
      </c>
      <c r="V22" s="35">
        <f t="shared" si="0"/>
        <v>71284713</v>
      </c>
      <c r="W22" s="35">
        <f t="shared" si="0"/>
        <v>469181559</v>
      </c>
      <c r="X22" s="35">
        <f t="shared" si="0"/>
        <v>502303800</v>
      </c>
      <c r="Y22" s="35">
        <f t="shared" si="0"/>
        <v>-33122241</v>
      </c>
      <c r="Z22" s="36">
        <f>+IF(X22&lt;&gt;0,+(Y22/X22)*100,0)</f>
        <v>-6.594065384335138</v>
      </c>
      <c r="AA22" s="33">
        <f>SUM(AA5:AA21)</f>
        <v>517868000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152935091</v>
      </c>
      <c r="F25" s="8">
        <v>132577000</v>
      </c>
      <c r="G25" s="8">
        <v>10166863</v>
      </c>
      <c r="H25" s="8">
        <v>10005405</v>
      </c>
      <c r="I25" s="8">
        <v>10178014</v>
      </c>
      <c r="J25" s="8">
        <v>30350282</v>
      </c>
      <c r="K25" s="8">
        <v>10015430</v>
      </c>
      <c r="L25" s="8">
        <v>10182332</v>
      </c>
      <c r="M25" s="8">
        <v>11694495</v>
      </c>
      <c r="N25" s="8">
        <v>31892257</v>
      </c>
      <c r="O25" s="8">
        <v>10085219</v>
      </c>
      <c r="P25" s="8">
        <v>11493352</v>
      </c>
      <c r="Q25" s="8">
        <v>10110149</v>
      </c>
      <c r="R25" s="8">
        <v>31688720</v>
      </c>
      <c r="S25" s="8">
        <v>12951501</v>
      </c>
      <c r="T25" s="8">
        <v>11262623</v>
      </c>
      <c r="U25" s="8">
        <v>12064556</v>
      </c>
      <c r="V25" s="8">
        <v>36278680</v>
      </c>
      <c r="W25" s="8">
        <v>130209939</v>
      </c>
      <c r="X25" s="8">
        <v>152935292</v>
      </c>
      <c r="Y25" s="8">
        <v>-22725353</v>
      </c>
      <c r="Z25" s="2">
        <v>-14.86</v>
      </c>
      <c r="AA25" s="6">
        <v>132577000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19515206</v>
      </c>
      <c r="F26" s="8">
        <v>19005000</v>
      </c>
      <c r="G26" s="8">
        <v>1475469</v>
      </c>
      <c r="H26" s="8">
        <v>1487750</v>
      </c>
      <c r="I26" s="8">
        <v>1499217</v>
      </c>
      <c r="J26" s="8">
        <v>4462436</v>
      </c>
      <c r="K26" s="8">
        <v>1500588</v>
      </c>
      <c r="L26" s="8">
        <v>1500588</v>
      </c>
      <c r="M26" s="8">
        <v>1500588</v>
      </c>
      <c r="N26" s="8">
        <v>4501764</v>
      </c>
      <c r="O26" s="8">
        <v>1564176</v>
      </c>
      <c r="P26" s="8">
        <v>1519252</v>
      </c>
      <c r="Q26" s="8">
        <v>1518866</v>
      </c>
      <c r="R26" s="8">
        <v>4602294</v>
      </c>
      <c r="S26" s="8">
        <v>2358088</v>
      </c>
      <c r="T26" s="8">
        <v>1603280</v>
      </c>
      <c r="U26" s="8">
        <v>1603580</v>
      </c>
      <c r="V26" s="8">
        <v>5564948</v>
      </c>
      <c r="W26" s="8">
        <v>19131442</v>
      </c>
      <c r="X26" s="8">
        <v>19515206</v>
      </c>
      <c r="Y26" s="8">
        <v>-383764</v>
      </c>
      <c r="Z26" s="2">
        <v>-1.97</v>
      </c>
      <c r="AA26" s="6">
        <v>19005000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51517570</v>
      </c>
      <c r="F27" s="8">
        <v>51720570</v>
      </c>
      <c r="G27" s="8">
        <v>4293131</v>
      </c>
      <c r="H27" s="8">
        <v>4293131</v>
      </c>
      <c r="I27" s="8">
        <v>4293131</v>
      </c>
      <c r="J27" s="8">
        <v>12879393</v>
      </c>
      <c r="K27" s="8">
        <v>4336881</v>
      </c>
      <c r="L27" s="8">
        <v>4293131</v>
      </c>
      <c r="M27" s="8">
        <v>4293131</v>
      </c>
      <c r="N27" s="8">
        <v>12923143</v>
      </c>
      <c r="O27" s="8">
        <v>2507136</v>
      </c>
      <c r="P27" s="8">
        <v>4293131</v>
      </c>
      <c r="Q27" s="8">
        <v>4293131</v>
      </c>
      <c r="R27" s="8">
        <v>11093398</v>
      </c>
      <c r="S27" s="8">
        <v>0</v>
      </c>
      <c r="T27" s="8">
        <v>4293131</v>
      </c>
      <c r="U27" s="8">
        <v>2016131</v>
      </c>
      <c r="V27" s="8">
        <v>6309262</v>
      </c>
      <c r="W27" s="8">
        <v>43205196</v>
      </c>
      <c r="X27" s="8">
        <v>51518000</v>
      </c>
      <c r="Y27" s="8">
        <v>-8312804</v>
      </c>
      <c r="Z27" s="2">
        <v>-16.14</v>
      </c>
      <c r="AA27" s="6">
        <v>51720570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95467528</v>
      </c>
      <c r="F28" s="8">
        <v>95467529</v>
      </c>
      <c r="G28" s="8">
        <v>7955628</v>
      </c>
      <c r="H28" s="8">
        <v>7955628</v>
      </c>
      <c r="I28" s="8">
        <v>7955628</v>
      </c>
      <c r="J28" s="8">
        <v>23866884</v>
      </c>
      <c r="K28" s="8">
        <v>7955628</v>
      </c>
      <c r="L28" s="8">
        <v>7955628</v>
      </c>
      <c r="M28" s="8">
        <v>7955628</v>
      </c>
      <c r="N28" s="8">
        <v>23866884</v>
      </c>
      <c r="O28" s="8">
        <v>7955626</v>
      </c>
      <c r="P28" s="8">
        <v>7955628</v>
      </c>
      <c r="Q28" s="8">
        <v>7955628</v>
      </c>
      <c r="R28" s="8">
        <v>23866882</v>
      </c>
      <c r="S28" s="8">
        <v>7955628</v>
      </c>
      <c r="T28" s="8">
        <v>7955628</v>
      </c>
      <c r="U28" s="8">
        <v>7955628</v>
      </c>
      <c r="V28" s="8">
        <v>23866884</v>
      </c>
      <c r="W28" s="8">
        <v>95467534</v>
      </c>
      <c r="X28" s="8">
        <v>95468000</v>
      </c>
      <c r="Y28" s="8">
        <v>-466</v>
      </c>
      <c r="Z28" s="2">
        <v>0</v>
      </c>
      <c r="AA28" s="6">
        <v>95467529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9997842</v>
      </c>
      <c r="F29" s="8">
        <v>8997842</v>
      </c>
      <c r="G29" s="8">
        <v>0</v>
      </c>
      <c r="H29" s="8">
        <v>0</v>
      </c>
      <c r="I29" s="8">
        <v>178051</v>
      </c>
      <c r="J29" s="8">
        <v>178051</v>
      </c>
      <c r="K29" s="8">
        <v>0</v>
      </c>
      <c r="L29" s="8">
        <v>0</v>
      </c>
      <c r="M29" s="8">
        <v>3331977</v>
      </c>
      <c r="N29" s="8">
        <v>3331977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4859773</v>
      </c>
      <c r="V29" s="8">
        <v>4859773</v>
      </c>
      <c r="W29" s="8">
        <v>8369801</v>
      </c>
      <c r="X29" s="8">
        <v>9997842</v>
      </c>
      <c r="Y29" s="8">
        <v>-1628041</v>
      </c>
      <c r="Z29" s="2">
        <v>-16.28</v>
      </c>
      <c r="AA29" s="6">
        <v>8997842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43500000</v>
      </c>
      <c r="F30" s="8">
        <v>52500000</v>
      </c>
      <c r="G30" s="8">
        <v>0</v>
      </c>
      <c r="H30" s="8">
        <v>3138962</v>
      </c>
      <c r="I30" s="8">
        <v>4343274</v>
      </c>
      <c r="J30" s="8">
        <v>7482236</v>
      </c>
      <c r="K30" s="8">
        <v>5865045</v>
      </c>
      <c r="L30" s="8">
        <v>3970759</v>
      </c>
      <c r="M30" s="8">
        <v>4192617</v>
      </c>
      <c r="N30" s="8">
        <v>14028421</v>
      </c>
      <c r="O30" s="8">
        <v>5444041</v>
      </c>
      <c r="P30" s="8">
        <v>0</v>
      </c>
      <c r="Q30" s="8">
        <v>8231690</v>
      </c>
      <c r="R30" s="8">
        <v>13675731</v>
      </c>
      <c r="S30" s="8">
        <v>0</v>
      </c>
      <c r="T30" s="8">
        <v>9135773</v>
      </c>
      <c r="U30" s="8">
        <v>4473118</v>
      </c>
      <c r="V30" s="8">
        <v>13608891</v>
      </c>
      <c r="W30" s="8">
        <v>48795279</v>
      </c>
      <c r="X30" s="8">
        <v>43500000</v>
      </c>
      <c r="Y30" s="8">
        <v>5295279</v>
      </c>
      <c r="Z30" s="2">
        <v>12.17</v>
      </c>
      <c r="AA30" s="6">
        <v>52500000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33147800</v>
      </c>
      <c r="F31" s="8">
        <v>38105800</v>
      </c>
      <c r="G31" s="8">
        <v>226299</v>
      </c>
      <c r="H31" s="8">
        <v>1531956</v>
      </c>
      <c r="I31" s="8">
        <v>3168855</v>
      </c>
      <c r="J31" s="8">
        <v>4927110</v>
      </c>
      <c r="K31" s="8">
        <v>4090134</v>
      </c>
      <c r="L31" s="8">
        <v>3609586</v>
      </c>
      <c r="M31" s="8">
        <v>2538284</v>
      </c>
      <c r="N31" s="8">
        <v>10238004</v>
      </c>
      <c r="O31" s="8">
        <v>1755433</v>
      </c>
      <c r="P31" s="8">
        <v>6215468</v>
      </c>
      <c r="Q31" s="8">
        <v>197625</v>
      </c>
      <c r="R31" s="8">
        <v>8168526</v>
      </c>
      <c r="S31" s="8">
        <v>3648061</v>
      </c>
      <c r="T31" s="8">
        <v>1389684</v>
      </c>
      <c r="U31" s="8">
        <v>5324915</v>
      </c>
      <c r="V31" s="8">
        <v>10362660</v>
      </c>
      <c r="W31" s="8">
        <v>33696300</v>
      </c>
      <c r="X31" s="8">
        <v>33148000</v>
      </c>
      <c r="Y31" s="8">
        <v>548300</v>
      </c>
      <c r="Z31" s="2">
        <v>1.65</v>
      </c>
      <c r="AA31" s="6">
        <v>38105800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29000000</v>
      </c>
      <c r="F32" s="8">
        <v>24949000</v>
      </c>
      <c r="G32" s="8">
        <v>0</v>
      </c>
      <c r="H32" s="8">
        <v>1877318</v>
      </c>
      <c r="I32" s="8">
        <v>1844237</v>
      </c>
      <c r="J32" s="8">
        <v>3721555</v>
      </c>
      <c r="K32" s="8">
        <v>3736631</v>
      </c>
      <c r="L32" s="8">
        <v>66164</v>
      </c>
      <c r="M32" s="8">
        <v>3134212</v>
      </c>
      <c r="N32" s="8">
        <v>6937007</v>
      </c>
      <c r="O32" s="8">
        <v>1578250</v>
      </c>
      <c r="P32" s="8">
        <v>2416442</v>
      </c>
      <c r="Q32" s="8">
        <v>1978544</v>
      </c>
      <c r="R32" s="8">
        <v>5973236</v>
      </c>
      <c r="S32" s="8">
        <v>2289921</v>
      </c>
      <c r="T32" s="8">
        <v>2498402</v>
      </c>
      <c r="U32" s="8">
        <v>2912917</v>
      </c>
      <c r="V32" s="8">
        <v>7701240</v>
      </c>
      <c r="W32" s="8">
        <v>24333038</v>
      </c>
      <c r="X32" s="8">
        <v>29000000</v>
      </c>
      <c r="Y32" s="8">
        <v>-4666962</v>
      </c>
      <c r="Z32" s="2">
        <v>-16.09</v>
      </c>
      <c r="AA32" s="6">
        <v>24949000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38926000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38925700</v>
      </c>
      <c r="Y33" s="8">
        <v>-38925700</v>
      </c>
      <c r="Z33" s="2">
        <v>-100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107538703</v>
      </c>
      <c r="F34" s="8">
        <v>174100000</v>
      </c>
      <c r="G34" s="8">
        <v>5856229</v>
      </c>
      <c r="H34" s="8">
        <v>11951441</v>
      </c>
      <c r="I34" s="8">
        <v>12276330</v>
      </c>
      <c r="J34" s="8">
        <v>30084000</v>
      </c>
      <c r="K34" s="8">
        <v>6879769</v>
      </c>
      <c r="L34" s="8">
        <v>7162741</v>
      </c>
      <c r="M34" s="8">
        <v>12568635</v>
      </c>
      <c r="N34" s="8">
        <v>26611145</v>
      </c>
      <c r="O34" s="8">
        <v>4866359</v>
      </c>
      <c r="P34" s="8">
        <v>6444615</v>
      </c>
      <c r="Q34" s="8">
        <v>4955830</v>
      </c>
      <c r="R34" s="8">
        <v>16266804</v>
      </c>
      <c r="S34" s="8">
        <v>13847677</v>
      </c>
      <c r="T34" s="8">
        <v>5897482</v>
      </c>
      <c r="U34" s="8">
        <v>25950706</v>
      </c>
      <c r="V34" s="8">
        <v>45695865</v>
      </c>
      <c r="W34" s="8">
        <v>118657814</v>
      </c>
      <c r="X34" s="8">
        <v>107537359</v>
      </c>
      <c r="Y34" s="8">
        <v>11120455</v>
      </c>
      <c r="Z34" s="2">
        <v>10.34</v>
      </c>
      <c r="AA34" s="6">
        <v>174100000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581545740</v>
      </c>
      <c r="F36" s="35">
        <f t="shared" si="1"/>
        <v>597422741</v>
      </c>
      <c r="G36" s="35">
        <f t="shared" si="1"/>
        <v>29973619</v>
      </c>
      <c r="H36" s="35">
        <f t="shared" si="1"/>
        <v>42241591</v>
      </c>
      <c r="I36" s="35">
        <f t="shared" si="1"/>
        <v>45736737</v>
      </c>
      <c r="J36" s="35">
        <f t="shared" si="1"/>
        <v>117951947</v>
      </c>
      <c r="K36" s="35">
        <f t="shared" si="1"/>
        <v>44380106</v>
      </c>
      <c r="L36" s="35">
        <f t="shared" si="1"/>
        <v>38740929</v>
      </c>
      <c r="M36" s="35">
        <f t="shared" si="1"/>
        <v>51209567</v>
      </c>
      <c r="N36" s="35">
        <f t="shared" si="1"/>
        <v>134330602</v>
      </c>
      <c r="O36" s="35">
        <f t="shared" si="1"/>
        <v>35756240</v>
      </c>
      <c r="P36" s="35">
        <f t="shared" si="1"/>
        <v>40337888</v>
      </c>
      <c r="Q36" s="35">
        <f t="shared" si="1"/>
        <v>39241463</v>
      </c>
      <c r="R36" s="35">
        <f t="shared" si="1"/>
        <v>115335591</v>
      </c>
      <c r="S36" s="35">
        <f t="shared" si="1"/>
        <v>43050876</v>
      </c>
      <c r="T36" s="35">
        <f t="shared" si="1"/>
        <v>44036003</v>
      </c>
      <c r="U36" s="35">
        <f t="shared" si="1"/>
        <v>67161324</v>
      </c>
      <c r="V36" s="35">
        <f t="shared" si="1"/>
        <v>154248203</v>
      </c>
      <c r="W36" s="35">
        <f t="shared" si="1"/>
        <v>521866343</v>
      </c>
      <c r="X36" s="35">
        <f t="shared" si="1"/>
        <v>581545399</v>
      </c>
      <c r="Y36" s="35">
        <f t="shared" si="1"/>
        <v>-59679056</v>
      </c>
      <c r="Z36" s="36">
        <f>+IF(X36&lt;&gt;0,+(Y36/X36)*100,0)</f>
        <v>-10.26214911211085</v>
      </c>
      <c r="AA36" s="33">
        <f>SUM(AA25:AA35)</f>
        <v>597422741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-79240755</v>
      </c>
      <c r="F38" s="48">
        <f t="shared" si="2"/>
        <v>-79554741</v>
      </c>
      <c r="G38" s="48">
        <f t="shared" si="2"/>
        <v>90778523</v>
      </c>
      <c r="H38" s="48">
        <f t="shared" si="2"/>
        <v>-28140379</v>
      </c>
      <c r="I38" s="48">
        <f t="shared" si="2"/>
        <v>-32282871</v>
      </c>
      <c r="J38" s="48">
        <f t="shared" si="2"/>
        <v>30355273</v>
      </c>
      <c r="K38" s="48">
        <f t="shared" si="2"/>
        <v>-29681394</v>
      </c>
      <c r="L38" s="48">
        <f t="shared" si="2"/>
        <v>43959302</v>
      </c>
      <c r="M38" s="48">
        <f t="shared" si="2"/>
        <v>-11441868</v>
      </c>
      <c r="N38" s="48">
        <f t="shared" si="2"/>
        <v>2836040</v>
      </c>
      <c r="O38" s="48">
        <f t="shared" si="2"/>
        <v>-20437000</v>
      </c>
      <c r="P38" s="48">
        <f t="shared" si="2"/>
        <v>-30161064</v>
      </c>
      <c r="Q38" s="48">
        <f t="shared" si="2"/>
        <v>47685457</v>
      </c>
      <c r="R38" s="48">
        <f t="shared" si="2"/>
        <v>-2912607</v>
      </c>
      <c r="S38" s="48">
        <f t="shared" si="2"/>
        <v>-29705935</v>
      </c>
      <c r="T38" s="48">
        <f t="shared" si="2"/>
        <v>-29075439</v>
      </c>
      <c r="U38" s="48">
        <f t="shared" si="2"/>
        <v>-24182116</v>
      </c>
      <c r="V38" s="48">
        <f t="shared" si="2"/>
        <v>-82963490</v>
      </c>
      <c r="W38" s="48">
        <f t="shared" si="2"/>
        <v>-52684784</v>
      </c>
      <c r="X38" s="48">
        <f>IF(F22=F36,0,X22-X36)</f>
        <v>-79241599</v>
      </c>
      <c r="Y38" s="48">
        <f t="shared" si="2"/>
        <v>26556815</v>
      </c>
      <c r="Z38" s="49">
        <f>+IF(X38&lt;&gt;0,+(Y38/X38)*100,0)</f>
        <v>-33.51372932290273</v>
      </c>
      <c r="AA38" s="46">
        <f>+AA22-AA36</f>
        <v>-79554741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131568861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131569000</v>
      </c>
      <c r="Y39" s="8">
        <v>-131569000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-131568861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-131569000</v>
      </c>
      <c r="Y41" s="51">
        <v>131569000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-79240755</v>
      </c>
      <c r="F42" s="57">
        <f t="shared" si="3"/>
        <v>-79554741</v>
      </c>
      <c r="G42" s="57">
        <f t="shared" si="3"/>
        <v>90778523</v>
      </c>
      <c r="H42" s="57">
        <f t="shared" si="3"/>
        <v>-28140379</v>
      </c>
      <c r="I42" s="57">
        <f t="shared" si="3"/>
        <v>-32282871</v>
      </c>
      <c r="J42" s="57">
        <f t="shared" si="3"/>
        <v>30355273</v>
      </c>
      <c r="K42" s="57">
        <f t="shared" si="3"/>
        <v>-29681394</v>
      </c>
      <c r="L42" s="57">
        <f t="shared" si="3"/>
        <v>43959302</v>
      </c>
      <c r="M42" s="57">
        <f t="shared" si="3"/>
        <v>-11441868</v>
      </c>
      <c r="N42" s="57">
        <f t="shared" si="3"/>
        <v>2836040</v>
      </c>
      <c r="O42" s="57">
        <f t="shared" si="3"/>
        <v>-20437000</v>
      </c>
      <c r="P42" s="57">
        <f t="shared" si="3"/>
        <v>-30161064</v>
      </c>
      <c r="Q42" s="57">
        <f t="shared" si="3"/>
        <v>47685457</v>
      </c>
      <c r="R42" s="57">
        <f t="shared" si="3"/>
        <v>-2912607</v>
      </c>
      <c r="S42" s="57">
        <f t="shared" si="3"/>
        <v>-29705935</v>
      </c>
      <c r="T42" s="57">
        <f t="shared" si="3"/>
        <v>-29075439</v>
      </c>
      <c r="U42" s="57">
        <f t="shared" si="3"/>
        <v>-24182116</v>
      </c>
      <c r="V42" s="57">
        <f t="shared" si="3"/>
        <v>-82963490</v>
      </c>
      <c r="W42" s="57">
        <f t="shared" si="3"/>
        <v>-52684784</v>
      </c>
      <c r="X42" s="57">
        <f t="shared" si="3"/>
        <v>-79241599</v>
      </c>
      <c r="Y42" s="57">
        <f t="shared" si="3"/>
        <v>26556815</v>
      </c>
      <c r="Z42" s="58">
        <f>+IF(X42&lt;&gt;0,+(Y42/X42)*100,0)</f>
        <v>-33.51372932290273</v>
      </c>
      <c r="AA42" s="55">
        <f>SUM(AA38:AA41)</f>
        <v>-79554741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-79240755</v>
      </c>
      <c r="F44" s="65">
        <f t="shared" si="4"/>
        <v>-79554741</v>
      </c>
      <c r="G44" s="65">
        <f t="shared" si="4"/>
        <v>90778523</v>
      </c>
      <c r="H44" s="65">
        <f t="shared" si="4"/>
        <v>-28140379</v>
      </c>
      <c r="I44" s="65">
        <f t="shared" si="4"/>
        <v>-32282871</v>
      </c>
      <c r="J44" s="65">
        <f t="shared" si="4"/>
        <v>30355273</v>
      </c>
      <c r="K44" s="65">
        <f t="shared" si="4"/>
        <v>-29681394</v>
      </c>
      <c r="L44" s="65">
        <f t="shared" si="4"/>
        <v>43959302</v>
      </c>
      <c r="M44" s="65">
        <f t="shared" si="4"/>
        <v>-11441868</v>
      </c>
      <c r="N44" s="65">
        <f t="shared" si="4"/>
        <v>2836040</v>
      </c>
      <c r="O44" s="65">
        <f t="shared" si="4"/>
        <v>-20437000</v>
      </c>
      <c r="P44" s="65">
        <f t="shared" si="4"/>
        <v>-30161064</v>
      </c>
      <c r="Q44" s="65">
        <f t="shared" si="4"/>
        <v>47685457</v>
      </c>
      <c r="R44" s="65">
        <f t="shared" si="4"/>
        <v>-2912607</v>
      </c>
      <c r="S44" s="65">
        <f t="shared" si="4"/>
        <v>-29705935</v>
      </c>
      <c r="T44" s="65">
        <f t="shared" si="4"/>
        <v>-29075439</v>
      </c>
      <c r="U44" s="65">
        <f t="shared" si="4"/>
        <v>-24182116</v>
      </c>
      <c r="V44" s="65">
        <f t="shared" si="4"/>
        <v>-82963490</v>
      </c>
      <c r="W44" s="65">
        <f t="shared" si="4"/>
        <v>-52684784</v>
      </c>
      <c r="X44" s="65">
        <f t="shared" si="4"/>
        <v>-79241599</v>
      </c>
      <c r="Y44" s="65">
        <f t="shared" si="4"/>
        <v>26556815</v>
      </c>
      <c r="Z44" s="66">
        <f>+IF(X44&lt;&gt;0,+(Y44/X44)*100,0)</f>
        <v>-33.51372932290273</v>
      </c>
      <c r="AA44" s="63">
        <f>+AA42-AA43</f>
        <v>-79554741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-79240755</v>
      </c>
      <c r="F46" s="57">
        <f t="shared" si="5"/>
        <v>-79554741</v>
      </c>
      <c r="G46" s="57">
        <f t="shared" si="5"/>
        <v>90778523</v>
      </c>
      <c r="H46" s="57">
        <f t="shared" si="5"/>
        <v>-28140379</v>
      </c>
      <c r="I46" s="57">
        <f t="shared" si="5"/>
        <v>-32282871</v>
      </c>
      <c r="J46" s="57">
        <f t="shared" si="5"/>
        <v>30355273</v>
      </c>
      <c r="K46" s="57">
        <f t="shared" si="5"/>
        <v>-29681394</v>
      </c>
      <c r="L46" s="57">
        <f t="shared" si="5"/>
        <v>43959302</v>
      </c>
      <c r="M46" s="57">
        <f t="shared" si="5"/>
        <v>-11441868</v>
      </c>
      <c r="N46" s="57">
        <f t="shared" si="5"/>
        <v>2836040</v>
      </c>
      <c r="O46" s="57">
        <f t="shared" si="5"/>
        <v>-20437000</v>
      </c>
      <c r="P46" s="57">
        <f t="shared" si="5"/>
        <v>-30161064</v>
      </c>
      <c r="Q46" s="57">
        <f t="shared" si="5"/>
        <v>47685457</v>
      </c>
      <c r="R46" s="57">
        <f t="shared" si="5"/>
        <v>-2912607</v>
      </c>
      <c r="S46" s="57">
        <f t="shared" si="5"/>
        <v>-29705935</v>
      </c>
      <c r="T46" s="57">
        <f t="shared" si="5"/>
        <v>-29075439</v>
      </c>
      <c r="U46" s="57">
        <f t="shared" si="5"/>
        <v>-24182116</v>
      </c>
      <c r="V46" s="57">
        <f t="shared" si="5"/>
        <v>-82963490</v>
      </c>
      <c r="W46" s="57">
        <f t="shared" si="5"/>
        <v>-52684784</v>
      </c>
      <c r="X46" s="57">
        <f t="shared" si="5"/>
        <v>-79241599</v>
      </c>
      <c r="Y46" s="57">
        <f t="shared" si="5"/>
        <v>26556815</v>
      </c>
      <c r="Z46" s="58">
        <f>+IF(X46&lt;&gt;0,+(Y46/X46)*100,0)</f>
        <v>-33.51372932290273</v>
      </c>
      <c r="AA46" s="55">
        <f>SUM(AA44:AA45)</f>
        <v>-79554741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-79240755</v>
      </c>
      <c r="F48" s="73">
        <f t="shared" si="6"/>
        <v>-79554741</v>
      </c>
      <c r="G48" s="73">
        <f t="shared" si="6"/>
        <v>90778523</v>
      </c>
      <c r="H48" s="74">
        <f t="shared" si="6"/>
        <v>-28140379</v>
      </c>
      <c r="I48" s="74">
        <f t="shared" si="6"/>
        <v>-32282871</v>
      </c>
      <c r="J48" s="74">
        <f t="shared" si="6"/>
        <v>30355273</v>
      </c>
      <c r="K48" s="74">
        <f t="shared" si="6"/>
        <v>-29681394</v>
      </c>
      <c r="L48" s="74">
        <f t="shared" si="6"/>
        <v>43959302</v>
      </c>
      <c r="M48" s="73">
        <f t="shared" si="6"/>
        <v>-11441868</v>
      </c>
      <c r="N48" s="73">
        <f t="shared" si="6"/>
        <v>2836040</v>
      </c>
      <c r="O48" s="74">
        <f t="shared" si="6"/>
        <v>-20437000</v>
      </c>
      <c r="P48" s="74">
        <f t="shared" si="6"/>
        <v>-30161064</v>
      </c>
      <c r="Q48" s="74">
        <f t="shared" si="6"/>
        <v>47685457</v>
      </c>
      <c r="R48" s="74">
        <f t="shared" si="6"/>
        <v>-2912607</v>
      </c>
      <c r="S48" s="74">
        <f t="shared" si="6"/>
        <v>-29705935</v>
      </c>
      <c r="T48" s="73">
        <f t="shared" si="6"/>
        <v>-29075439</v>
      </c>
      <c r="U48" s="73">
        <f t="shared" si="6"/>
        <v>-24182116</v>
      </c>
      <c r="V48" s="74">
        <f t="shared" si="6"/>
        <v>-82963490</v>
      </c>
      <c r="W48" s="74">
        <f t="shared" si="6"/>
        <v>-52684784</v>
      </c>
      <c r="X48" s="74">
        <f t="shared" si="6"/>
        <v>-79241599</v>
      </c>
      <c r="Y48" s="74">
        <f t="shared" si="6"/>
        <v>26556815</v>
      </c>
      <c r="Z48" s="75">
        <f>+IF(X48&lt;&gt;0,+(Y48/X48)*100,0)</f>
        <v>-33.51372932290273</v>
      </c>
      <c r="AA48" s="76">
        <f>SUM(AA46:AA47)</f>
        <v>-79554741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29586970</v>
      </c>
      <c r="D5" s="6">
        <v>0</v>
      </c>
      <c r="E5" s="7">
        <v>39842307</v>
      </c>
      <c r="F5" s="8">
        <v>37916798</v>
      </c>
      <c r="G5" s="8">
        <v>-28012</v>
      </c>
      <c r="H5" s="8">
        <v>6308492</v>
      </c>
      <c r="I5" s="8">
        <v>2915753</v>
      </c>
      <c r="J5" s="8">
        <v>9196233</v>
      </c>
      <c r="K5" s="8">
        <v>3029899</v>
      </c>
      <c r="L5" s="8">
        <v>3029899</v>
      </c>
      <c r="M5" s="8">
        <v>3021589</v>
      </c>
      <c r="N5" s="8">
        <v>9081387</v>
      </c>
      <c r="O5" s="8">
        <v>3022173</v>
      </c>
      <c r="P5" s="8">
        <v>3022173</v>
      </c>
      <c r="Q5" s="8">
        <v>3007970</v>
      </c>
      <c r="R5" s="8">
        <v>9052316</v>
      </c>
      <c r="S5" s="8">
        <v>2885498</v>
      </c>
      <c r="T5" s="8">
        <v>2688900</v>
      </c>
      <c r="U5" s="8">
        <v>806890</v>
      </c>
      <c r="V5" s="8">
        <v>6381288</v>
      </c>
      <c r="W5" s="8">
        <v>33711224</v>
      </c>
      <c r="X5" s="8">
        <v>39842304</v>
      </c>
      <c r="Y5" s="8">
        <v>-6131080</v>
      </c>
      <c r="Z5" s="2">
        <v>-15.39</v>
      </c>
      <c r="AA5" s="6">
        <v>37916798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83528914</v>
      </c>
      <c r="D7" s="6">
        <v>0</v>
      </c>
      <c r="E7" s="7">
        <v>107548742</v>
      </c>
      <c r="F7" s="8">
        <v>91871030</v>
      </c>
      <c r="G7" s="8">
        <v>8883735</v>
      </c>
      <c r="H7" s="8">
        <v>7602953</v>
      </c>
      <c r="I7" s="8">
        <v>9423355</v>
      </c>
      <c r="J7" s="8">
        <v>25910043</v>
      </c>
      <c r="K7" s="8">
        <v>8509452</v>
      </c>
      <c r="L7" s="8">
        <v>8509452</v>
      </c>
      <c r="M7" s="8">
        <v>7421868</v>
      </c>
      <c r="N7" s="8">
        <v>24440772</v>
      </c>
      <c r="O7" s="8">
        <v>8438221</v>
      </c>
      <c r="P7" s="8">
        <v>9389635</v>
      </c>
      <c r="Q7" s="8">
        <v>5797396</v>
      </c>
      <c r="R7" s="8">
        <v>23625252</v>
      </c>
      <c r="S7" s="8">
        <v>8310235</v>
      </c>
      <c r="T7" s="8">
        <v>10308176</v>
      </c>
      <c r="U7" s="8">
        <v>5726299</v>
      </c>
      <c r="V7" s="8">
        <v>24344710</v>
      </c>
      <c r="W7" s="8">
        <v>98320777</v>
      </c>
      <c r="X7" s="8">
        <v>107548742</v>
      </c>
      <c r="Y7" s="8">
        <v>-9227965</v>
      </c>
      <c r="Z7" s="2">
        <v>-8.58</v>
      </c>
      <c r="AA7" s="6">
        <v>91871030</v>
      </c>
    </row>
    <row r="8" spans="1:27" ht="13.5">
      <c r="A8" s="25" t="s">
        <v>35</v>
      </c>
      <c r="B8" s="24"/>
      <c r="C8" s="6">
        <v>22480335</v>
      </c>
      <c r="D8" s="6">
        <v>0</v>
      </c>
      <c r="E8" s="7">
        <v>27868347</v>
      </c>
      <c r="F8" s="8">
        <v>23489372</v>
      </c>
      <c r="G8" s="8">
        <v>1054937</v>
      </c>
      <c r="H8" s="8">
        <v>1464430</v>
      </c>
      <c r="I8" s="8">
        <v>1147180</v>
      </c>
      <c r="J8" s="8">
        <v>3666547</v>
      </c>
      <c r="K8" s="8">
        <v>1275402</v>
      </c>
      <c r="L8" s="8">
        <v>1275402</v>
      </c>
      <c r="M8" s="8">
        <v>1542445</v>
      </c>
      <c r="N8" s="8">
        <v>4093249</v>
      </c>
      <c r="O8" s="8">
        <v>1511584</v>
      </c>
      <c r="P8" s="8">
        <v>929033</v>
      </c>
      <c r="Q8" s="8">
        <v>882929</v>
      </c>
      <c r="R8" s="8">
        <v>3323546</v>
      </c>
      <c r="S8" s="8">
        <v>1054407</v>
      </c>
      <c r="T8" s="8">
        <v>814346</v>
      </c>
      <c r="U8" s="8">
        <v>824975</v>
      </c>
      <c r="V8" s="8">
        <v>2693728</v>
      </c>
      <c r="W8" s="8">
        <v>13777070</v>
      </c>
      <c r="X8" s="8">
        <v>27868347</v>
      </c>
      <c r="Y8" s="8">
        <v>-14091277</v>
      </c>
      <c r="Z8" s="2">
        <v>-50.56</v>
      </c>
      <c r="AA8" s="6">
        <v>23489372</v>
      </c>
    </row>
    <row r="9" spans="1:27" ht="13.5">
      <c r="A9" s="25" t="s">
        <v>36</v>
      </c>
      <c r="B9" s="24"/>
      <c r="C9" s="6">
        <v>13968700</v>
      </c>
      <c r="D9" s="6">
        <v>0</v>
      </c>
      <c r="E9" s="7">
        <v>14731844</v>
      </c>
      <c r="F9" s="8">
        <v>13896626</v>
      </c>
      <c r="G9" s="8">
        <v>1165911</v>
      </c>
      <c r="H9" s="8">
        <v>1217694</v>
      </c>
      <c r="I9" s="8">
        <v>1199020</v>
      </c>
      <c r="J9" s="8">
        <v>3582625</v>
      </c>
      <c r="K9" s="8">
        <v>1265111</v>
      </c>
      <c r="L9" s="8">
        <v>1265111</v>
      </c>
      <c r="M9" s="8">
        <v>1170267</v>
      </c>
      <c r="N9" s="8">
        <v>3700489</v>
      </c>
      <c r="O9" s="8">
        <v>1266323</v>
      </c>
      <c r="P9" s="8">
        <v>1206614</v>
      </c>
      <c r="Q9" s="8">
        <v>989392</v>
      </c>
      <c r="R9" s="8">
        <v>3462329</v>
      </c>
      <c r="S9" s="8">
        <v>1261146</v>
      </c>
      <c r="T9" s="8">
        <v>1182903</v>
      </c>
      <c r="U9" s="8">
        <v>1274707</v>
      </c>
      <c r="V9" s="8">
        <v>3718756</v>
      </c>
      <c r="W9" s="8">
        <v>14464199</v>
      </c>
      <c r="X9" s="8">
        <v>14731845</v>
      </c>
      <c r="Y9" s="8">
        <v>-267646</v>
      </c>
      <c r="Z9" s="2">
        <v>-1.82</v>
      </c>
      <c r="AA9" s="6">
        <v>13896626</v>
      </c>
    </row>
    <row r="10" spans="1:27" ht="13.5">
      <c r="A10" s="25" t="s">
        <v>37</v>
      </c>
      <c r="B10" s="24"/>
      <c r="C10" s="6">
        <v>13669973</v>
      </c>
      <c r="D10" s="6">
        <v>0</v>
      </c>
      <c r="E10" s="7">
        <v>14845442</v>
      </c>
      <c r="F10" s="26">
        <v>13248219</v>
      </c>
      <c r="G10" s="26">
        <v>1223230</v>
      </c>
      <c r="H10" s="26">
        <v>1223284</v>
      </c>
      <c r="I10" s="26">
        <v>1215735</v>
      </c>
      <c r="J10" s="26">
        <v>3662249</v>
      </c>
      <c r="K10" s="26">
        <v>1219318</v>
      </c>
      <c r="L10" s="26">
        <v>1219318</v>
      </c>
      <c r="M10" s="26">
        <v>1117829</v>
      </c>
      <c r="N10" s="26">
        <v>3556465</v>
      </c>
      <c r="O10" s="26">
        <v>1220504</v>
      </c>
      <c r="P10" s="26">
        <v>1141086</v>
      </c>
      <c r="Q10" s="26">
        <v>1133879</v>
      </c>
      <c r="R10" s="26">
        <v>3495469</v>
      </c>
      <c r="S10" s="26">
        <v>1213157</v>
      </c>
      <c r="T10" s="26">
        <v>1134470</v>
      </c>
      <c r="U10" s="26">
        <v>1138453</v>
      </c>
      <c r="V10" s="26">
        <v>3486080</v>
      </c>
      <c r="W10" s="26">
        <v>14200263</v>
      </c>
      <c r="X10" s="26">
        <v>14845442</v>
      </c>
      <c r="Y10" s="26">
        <v>-645179</v>
      </c>
      <c r="Z10" s="27">
        <v>-4.35</v>
      </c>
      <c r="AA10" s="28">
        <v>13248219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1115914</v>
      </c>
      <c r="D12" s="6">
        <v>0</v>
      </c>
      <c r="E12" s="7">
        <v>949300</v>
      </c>
      <c r="F12" s="8">
        <v>703000</v>
      </c>
      <c r="G12" s="8">
        <v>54526</v>
      </c>
      <c r="H12" s="8">
        <v>47877</v>
      </c>
      <c r="I12" s="8">
        <v>46798</v>
      </c>
      <c r="J12" s="8">
        <v>149201</v>
      </c>
      <c r="K12" s="8">
        <v>59016</v>
      </c>
      <c r="L12" s="8">
        <v>59016</v>
      </c>
      <c r="M12" s="8">
        <v>53305</v>
      </c>
      <c r="N12" s="8">
        <v>171337</v>
      </c>
      <c r="O12" s="8">
        <v>37360</v>
      </c>
      <c r="P12" s="8">
        <v>84317</v>
      </c>
      <c r="Q12" s="8">
        <v>46659</v>
      </c>
      <c r="R12" s="8">
        <v>168336</v>
      </c>
      <c r="S12" s="8">
        <v>36539</v>
      </c>
      <c r="T12" s="8">
        <v>45921</v>
      </c>
      <c r="U12" s="8">
        <v>211180</v>
      </c>
      <c r="V12" s="8">
        <v>293640</v>
      </c>
      <c r="W12" s="8">
        <v>782514</v>
      </c>
      <c r="X12" s="8">
        <v>949299</v>
      </c>
      <c r="Y12" s="8">
        <v>-166785</v>
      </c>
      <c r="Z12" s="2">
        <v>-17.57</v>
      </c>
      <c r="AA12" s="6">
        <v>703000</v>
      </c>
    </row>
    <row r="13" spans="1:27" ht="13.5">
      <c r="A13" s="23" t="s">
        <v>40</v>
      </c>
      <c r="B13" s="29"/>
      <c r="C13" s="6">
        <v>574971</v>
      </c>
      <c r="D13" s="6">
        <v>0</v>
      </c>
      <c r="E13" s="7">
        <v>600000</v>
      </c>
      <c r="F13" s="8">
        <v>200000</v>
      </c>
      <c r="G13" s="8">
        <v>23202</v>
      </c>
      <c r="H13" s="8">
        <v>20371</v>
      </c>
      <c r="I13" s="8">
        <v>17192</v>
      </c>
      <c r="J13" s="8">
        <v>60765</v>
      </c>
      <c r="K13" s="8">
        <v>8483</v>
      </c>
      <c r="L13" s="8">
        <v>8483</v>
      </c>
      <c r="M13" s="8">
        <v>17561</v>
      </c>
      <c r="N13" s="8">
        <v>34527</v>
      </c>
      <c r="O13" s="8">
        <v>15151</v>
      </c>
      <c r="P13" s="8">
        <v>8058</v>
      </c>
      <c r="Q13" s="8">
        <v>26414</v>
      </c>
      <c r="R13" s="8">
        <v>49623</v>
      </c>
      <c r="S13" s="8">
        <v>32165</v>
      </c>
      <c r="T13" s="8">
        <v>42115</v>
      </c>
      <c r="U13" s="8">
        <v>5912</v>
      </c>
      <c r="V13" s="8">
        <v>80192</v>
      </c>
      <c r="W13" s="8">
        <v>225107</v>
      </c>
      <c r="X13" s="8">
        <v>600000</v>
      </c>
      <c r="Y13" s="8">
        <v>-374893</v>
      </c>
      <c r="Z13" s="2">
        <v>-62.48</v>
      </c>
      <c r="AA13" s="6">
        <v>200000</v>
      </c>
    </row>
    <row r="14" spans="1:27" ht="13.5">
      <c r="A14" s="23" t="s">
        <v>41</v>
      </c>
      <c r="B14" s="29"/>
      <c r="C14" s="6">
        <v>11406180</v>
      </c>
      <c r="D14" s="6">
        <v>0</v>
      </c>
      <c r="E14" s="7">
        <v>12000000</v>
      </c>
      <c r="F14" s="8">
        <v>15000000</v>
      </c>
      <c r="G14" s="8">
        <v>874694</v>
      </c>
      <c r="H14" s="8">
        <v>1351645</v>
      </c>
      <c r="I14" s="8">
        <v>1336744</v>
      </c>
      <c r="J14" s="8">
        <v>3563083</v>
      </c>
      <c r="K14" s="8">
        <v>1324743</v>
      </c>
      <c r="L14" s="8">
        <v>1324743</v>
      </c>
      <c r="M14" s="8">
        <v>1450101</v>
      </c>
      <c r="N14" s="8">
        <v>4099587</v>
      </c>
      <c r="O14" s="8">
        <v>1498927</v>
      </c>
      <c r="P14" s="8">
        <v>1420566</v>
      </c>
      <c r="Q14" s="8">
        <v>1540724</v>
      </c>
      <c r="R14" s="8">
        <v>4460217</v>
      </c>
      <c r="S14" s="8">
        <v>1410344</v>
      </c>
      <c r="T14" s="8">
        <v>1354136</v>
      </c>
      <c r="U14" s="8">
        <v>1362555</v>
      </c>
      <c r="V14" s="8">
        <v>4127035</v>
      </c>
      <c r="W14" s="8">
        <v>16249922</v>
      </c>
      <c r="X14" s="8">
        <v>12000000</v>
      </c>
      <c r="Y14" s="8">
        <v>4249922</v>
      </c>
      <c r="Z14" s="2">
        <v>35.42</v>
      </c>
      <c r="AA14" s="6">
        <v>15000000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1854650</v>
      </c>
      <c r="D16" s="6">
        <v>0</v>
      </c>
      <c r="E16" s="7">
        <v>340400</v>
      </c>
      <c r="F16" s="8">
        <v>301000</v>
      </c>
      <c r="G16" s="8">
        <v>21279</v>
      </c>
      <c r="H16" s="8">
        <v>15472</v>
      </c>
      <c r="I16" s="8">
        <v>16500</v>
      </c>
      <c r="J16" s="8">
        <v>53251</v>
      </c>
      <c r="K16" s="8">
        <v>32350</v>
      </c>
      <c r="L16" s="8">
        <v>32350</v>
      </c>
      <c r="M16" s="8">
        <v>13800</v>
      </c>
      <c r="N16" s="8">
        <v>78500</v>
      </c>
      <c r="O16" s="8">
        <v>25438</v>
      </c>
      <c r="P16" s="8">
        <v>67550</v>
      </c>
      <c r="Q16" s="8">
        <v>126400</v>
      </c>
      <c r="R16" s="8">
        <v>219388</v>
      </c>
      <c r="S16" s="8">
        <v>43726</v>
      </c>
      <c r="T16" s="8">
        <v>50500</v>
      </c>
      <c r="U16" s="8">
        <v>29422</v>
      </c>
      <c r="V16" s="8">
        <v>123648</v>
      </c>
      <c r="W16" s="8">
        <v>474787</v>
      </c>
      <c r="X16" s="8">
        <v>340398</v>
      </c>
      <c r="Y16" s="8">
        <v>134389</v>
      </c>
      <c r="Z16" s="2">
        <v>39.48</v>
      </c>
      <c r="AA16" s="6">
        <v>301000</v>
      </c>
    </row>
    <row r="17" spans="1:27" ht="13.5">
      <c r="A17" s="23" t="s">
        <v>44</v>
      </c>
      <c r="B17" s="29"/>
      <c r="C17" s="6">
        <v>5872376</v>
      </c>
      <c r="D17" s="6">
        <v>0</v>
      </c>
      <c r="E17" s="7">
        <v>5670000</v>
      </c>
      <c r="F17" s="8">
        <v>6420000</v>
      </c>
      <c r="G17" s="8">
        <v>305814</v>
      </c>
      <c r="H17" s="8">
        <v>290979</v>
      </c>
      <c r="I17" s="8">
        <v>337362</v>
      </c>
      <c r="J17" s="8">
        <v>934155</v>
      </c>
      <c r="K17" s="8">
        <v>442882</v>
      </c>
      <c r="L17" s="8">
        <v>442882</v>
      </c>
      <c r="M17" s="8">
        <v>181338</v>
      </c>
      <c r="N17" s="8">
        <v>1067102</v>
      </c>
      <c r="O17" s="8">
        <v>122472</v>
      </c>
      <c r="P17" s="8">
        <v>3108265</v>
      </c>
      <c r="Q17" s="8">
        <v>291901</v>
      </c>
      <c r="R17" s="8">
        <v>3522638</v>
      </c>
      <c r="S17" s="8">
        <v>57081</v>
      </c>
      <c r="T17" s="8">
        <v>1033547</v>
      </c>
      <c r="U17" s="8">
        <v>745411</v>
      </c>
      <c r="V17" s="8">
        <v>1836039</v>
      </c>
      <c r="W17" s="8">
        <v>7359934</v>
      </c>
      <c r="X17" s="8">
        <v>5670000</v>
      </c>
      <c r="Y17" s="8">
        <v>1689934</v>
      </c>
      <c r="Z17" s="2">
        <v>29.8</v>
      </c>
      <c r="AA17" s="6">
        <v>6420000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55906754</v>
      </c>
      <c r="D19" s="6">
        <v>0</v>
      </c>
      <c r="E19" s="7">
        <v>55559000</v>
      </c>
      <c r="F19" s="8">
        <v>53859000</v>
      </c>
      <c r="G19" s="8">
        <v>16126000</v>
      </c>
      <c r="H19" s="8">
        <v>7672000</v>
      </c>
      <c r="I19" s="8">
        <v>0</v>
      </c>
      <c r="J19" s="8">
        <v>23798000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18352529</v>
      </c>
      <c r="Q19" s="8">
        <v>14139000</v>
      </c>
      <c r="R19" s="8">
        <v>32491529</v>
      </c>
      <c r="S19" s="8">
        <v>108882</v>
      </c>
      <c r="T19" s="8">
        <v>3915619</v>
      </c>
      <c r="U19" s="8">
        <v>120099</v>
      </c>
      <c r="V19" s="8">
        <v>4144600</v>
      </c>
      <c r="W19" s="8">
        <v>60434129</v>
      </c>
      <c r="X19" s="8">
        <v>55559000</v>
      </c>
      <c r="Y19" s="8">
        <v>4875129</v>
      </c>
      <c r="Z19" s="2">
        <v>8.77</v>
      </c>
      <c r="AA19" s="6">
        <v>53859000</v>
      </c>
    </row>
    <row r="20" spans="1:27" ht="13.5">
      <c r="A20" s="23" t="s">
        <v>47</v>
      </c>
      <c r="B20" s="29"/>
      <c r="C20" s="6">
        <v>41696720</v>
      </c>
      <c r="D20" s="6">
        <v>0</v>
      </c>
      <c r="E20" s="7">
        <v>7414900</v>
      </c>
      <c r="F20" s="26">
        <v>19789105</v>
      </c>
      <c r="G20" s="26">
        <v>159979</v>
      </c>
      <c r="H20" s="26">
        <v>674196</v>
      </c>
      <c r="I20" s="26">
        <v>205309</v>
      </c>
      <c r="J20" s="26">
        <v>1039484</v>
      </c>
      <c r="K20" s="26">
        <v>239095</v>
      </c>
      <c r="L20" s="26">
        <v>239095</v>
      </c>
      <c r="M20" s="26">
        <v>176624</v>
      </c>
      <c r="N20" s="26">
        <v>654814</v>
      </c>
      <c r="O20" s="26">
        <v>186357</v>
      </c>
      <c r="P20" s="26">
        <v>288644</v>
      </c>
      <c r="Q20" s="26">
        <v>90253</v>
      </c>
      <c r="R20" s="26">
        <v>565254</v>
      </c>
      <c r="S20" s="26">
        <v>77150</v>
      </c>
      <c r="T20" s="26">
        <v>207677</v>
      </c>
      <c r="U20" s="26">
        <v>148660</v>
      </c>
      <c r="V20" s="26">
        <v>433487</v>
      </c>
      <c r="W20" s="26">
        <v>2693039</v>
      </c>
      <c r="X20" s="26">
        <v>7414901</v>
      </c>
      <c r="Y20" s="26">
        <v>-4721862</v>
      </c>
      <c r="Z20" s="27">
        <v>-63.68</v>
      </c>
      <c r="AA20" s="28">
        <v>19789105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12102000</v>
      </c>
      <c r="F21" s="8">
        <v>14000000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12102000</v>
      </c>
      <c r="Y21" s="8">
        <v>-12102000</v>
      </c>
      <c r="Z21" s="2">
        <v>-100</v>
      </c>
      <c r="AA21" s="6">
        <v>14000000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281662457</v>
      </c>
      <c r="D22" s="33">
        <f>SUM(D5:D21)</f>
        <v>0</v>
      </c>
      <c r="E22" s="34">
        <f t="shared" si="0"/>
        <v>299472282</v>
      </c>
      <c r="F22" s="35">
        <f t="shared" si="0"/>
        <v>290694150</v>
      </c>
      <c r="G22" s="35">
        <f t="shared" si="0"/>
        <v>29865295</v>
      </c>
      <c r="H22" s="35">
        <f t="shared" si="0"/>
        <v>27889393</v>
      </c>
      <c r="I22" s="35">
        <f t="shared" si="0"/>
        <v>17860948</v>
      </c>
      <c r="J22" s="35">
        <f t="shared" si="0"/>
        <v>75615636</v>
      </c>
      <c r="K22" s="35">
        <f t="shared" si="0"/>
        <v>17405751</v>
      </c>
      <c r="L22" s="35">
        <f t="shared" si="0"/>
        <v>17405751</v>
      </c>
      <c r="M22" s="35">
        <f t="shared" si="0"/>
        <v>16166727</v>
      </c>
      <c r="N22" s="35">
        <f t="shared" si="0"/>
        <v>50978229</v>
      </c>
      <c r="O22" s="35">
        <f t="shared" si="0"/>
        <v>17344510</v>
      </c>
      <c r="P22" s="35">
        <f t="shared" si="0"/>
        <v>39018470</v>
      </c>
      <c r="Q22" s="35">
        <f t="shared" si="0"/>
        <v>28072917</v>
      </c>
      <c r="R22" s="35">
        <f t="shared" si="0"/>
        <v>84435897</v>
      </c>
      <c r="S22" s="35">
        <f t="shared" si="0"/>
        <v>16490330</v>
      </c>
      <c r="T22" s="35">
        <f t="shared" si="0"/>
        <v>22778310</v>
      </c>
      <c r="U22" s="35">
        <f t="shared" si="0"/>
        <v>12394563</v>
      </c>
      <c r="V22" s="35">
        <f t="shared" si="0"/>
        <v>51663203</v>
      </c>
      <c r="W22" s="35">
        <f t="shared" si="0"/>
        <v>262692965</v>
      </c>
      <c r="X22" s="35">
        <f t="shared" si="0"/>
        <v>299472278</v>
      </c>
      <c r="Y22" s="35">
        <f t="shared" si="0"/>
        <v>-36779313</v>
      </c>
      <c r="Z22" s="36">
        <f>+IF(X22&lt;&gt;0,+(Y22/X22)*100,0)</f>
        <v>-12.281374838975912</v>
      </c>
      <c r="AA22" s="33">
        <f>SUM(AA5:AA21)</f>
        <v>290694150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118341874</v>
      </c>
      <c r="D25" s="6">
        <v>0</v>
      </c>
      <c r="E25" s="7">
        <v>135719064</v>
      </c>
      <c r="F25" s="8">
        <v>136182459</v>
      </c>
      <c r="G25" s="8">
        <v>11033682</v>
      </c>
      <c r="H25" s="8">
        <v>11310661</v>
      </c>
      <c r="I25" s="8">
        <v>11108912</v>
      </c>
      <c r="J25" s="8">
        <v>33453255</v>
      </c>
      <c r="K25" s="8">
        <v>11072163</v>
      </c>
      <c r="L25" s="8">
        <v>11072163</v>
      </c>
      <c r="M25" s="8">
        <v>11540965</v>
      </c>
      <c r="N25" s="8">
        <v>33685291</v>
      </c>
      <c r="O25" s="8">
        <v>11340244</v>
      </c>
      <c r="P25" s="8">
        <v>11209499</v>
      </c>
      <c r="Q25" s="8">
        <v>11517066</v>
      </c>
      <c r="R25" s="8">
        <v>34066809</v>
      </c>
      <c r="S25" s="8">
        <v>11275866</v>
      </c>
      <c r="T25" s="8">
        <v>11400418</v>
      </c>
      <c r="U25" s="8">
        <v>12546970</v>
      </c>
      <c r="V25" s="8">
        <v>35223254</v>
      </c>
      <c r="W25" s="8">
        <v>136428609</v>
      </c>
      <c r="X25" s="8">
        <v>135719066</v>
      </c>
      <c r="Y25" s="8">
        <v>709543</v>
      </c>
      <c r="Z25" s="2">
        <v>0.52</v>
      </c>
      <c r="AA25" s="6">
        <v>136182459</v>
      </c>
    </row>
    <row r="26" spans="1:27" ht="13.5">
      <c r="A26" s="25" t="s">
        <v>52</v>
      </c>
      <c r="B26" s="24"/>
      <c r="C26" s="6">
        <v>5856071</v>
      </c>
      <c r="D26" s="6">
        <v>0</v>
      </c>
      <c r="E26" s="7">
        <v>6176381</v>
      </c>
      <c r="F26" s="8">
        <v>6176381</v>
      </c>
      <c r="G26" s="8">
        <v>472406</v>
      </c>
      <c r="H26" s="8">
        <v>472406</v>
      </c>
      <c r="I26" s="8">
        <v>491252</v>
      </c>
      <c r="J26" s="8">
        <v>1436064</v>
      </c>
      <c r="K26" s="8">
        <v>491252</v>
      </c>
      <c r="L26" s="8">
        <v>491252</v>
      </c>
      <c r="M26" s="8">
        <v>491247</v>
      </c>
      <c r="N26" s="8">
        <v>1473751</v>
      </c>
      <c r="O26" s="8">
        <v>491247</v>
      </c>
      <c r="P26" s="8">
        <v>491241</v>
      </c>
      <c r="Q26" s="8">
        <v>491468</v>
      </c>
      <c r="R26" s="8">
        <v>1473956</v>
      </c>
      <c r="S26" s="8">
        <v>491473</v>
      </c>
      <c r="T26" s="8">
        <v>793777</v>
      </c>
      <c r="U26" s="8">
        <v>518882</v>
      </c>
      <c r="V26" s="8">
        <v>1804132</v>
      </c>
      <c r="W26" s="8">
        <v>6187903</v>
      </c>
      <c r="X26" s="8">
        <v>6176382</v>
      </c>
      <c r="Y26" s="8">
        <v>11521</v>
      </c>
      <c r="Z26" s="2">
        <v>0.19</v>
      </c>
      <c r="AA26" s="6">
        <v>6176381</v>
      </c>
    </row>
    <row r="27" spans="1:27" ht="13.5">
      <c r="A27" s="25" t="s">
        <v>53</v>
      </c>
      <c r="B27" s="24"/>
      <c r="C27" s="6">
        <v>40924919</v>
      </c>
      <c r="D27" s="6">
        <v>0</v>
      </c>
      <c r="E27" s="7">
        <v>15473357</v>
      </c>
      <c r="F27" s="8">
        <v>13918523</v>
      </c>
      <c r="G27" s="8">
        <v>277729</v>
      </c>
      <c r="H27" s="8">
        <v>279790</v>
      </c>
      <c r="I27" s="8">
        <v>291724</v>
      </c>
      <c r="J27" s="8">
        <v>849243</v>
      </c>
      <c r="K27" s="8">
        <v>295683</v>
      </c>
      <c r="L27" s="8">
        <v>295683</v>
      </c>
      <c r="M27" s="8">
        <v>295384</v>
      </c>
      <c r="N27" s="8">
        <v>886750</v>
      </c>
      <c r="O27" s="8">
        <v>295715</v>
      </c>
      <c r="P27" s="8">
        <v>302434</v>
      </c>
      <c r="Q27" s="8">
        <v>302246</v>
      </c>
      <c r="R27" s="8">
        <v>900395</v>
      </c>
      <c r="S27" s="8">
        <v>309577</v>
      </c>
      <c r="T27" s="8">
        <v>316402</v>
      </c>
      <c r="U27" s="8">
        <v>316311</v>
      </c>
      <c r="V27" s="8">
        <v>942290</v>
      </c>
      <c r="W27" s="8">
        <v>3578678</v>
      </c>
      <c r="X27" s="8">
        <v>15473357</v>
      </c>
      <c r="Y27" s="8">
        <v>-11894679</v>
      </c>
      <c r="Z27" s="2">
        <v>-76.87</v>
      </c>
      <c r="AA27" s="6">
        <v>13918523</v>
      </c>
    </row>
    <row r="28" spans="1:27" ht="13.5">
      <c r="A28" s="25" t="s">
        <v>54</v>
      </c>
      <c r="B28" s="24"/>
      <c r="C28" s="6">
        <v>48634993</v>
      </c>
      <c r="D28" s="6">
        <v>0</v>
      </c>
      <c r="E28" s="7">
        <v>60600000</v>
      </c>
      <c r="F28" s="8">
        <v>60600000</v>
      </c>
      <c r="G28" s="8">
        <v>5000000</v>
      </c>
      <c r="H28" s="8">
        <v>5000000</v>
      </c>
      <c r="I28" s="8">
        <v>5000000</v>
      </c>
      <c r="J28" s="8">
        <v>15000000</v>
      </c>
      <c r="K28" s="8">
        <v>5000000</v>
      </c>
      <c r="L28" s="8">
        <v>5000000</v>
      </c>
      <c r="M28" s="8">
        <v>5000000</v>
      </c>
      <c r="N28" s="8">
        <v>15000000</v>
      </c>
      <c r="O28" s="8">
        <v>5000000</v>
      </c>
      <c r="P28" s="8">
        <v>5000000</v>
      </c>
      <c r="Q28" s="8">
        <v>5000000</v>
      </c>
      <c r="R28" s="8">
        <v>15000000</v>
      </c>
      <c r="S28" s="8">
        <v>5000000</v>
      </c>
      <c r="T28" s="8">
        <v>5000000</v>
      </c>
      <c r="U28" s="8">
        <v>5000000</v>
      </c>
      <c r="V28" s="8">
        <v>15000000</v>
      </c>
      <c r="W28" s="8">
        <v>60000000</v>
      </c>
      <c r="X28" s="8">
        <v>60600000</v>
      </c>
      <c r="Y28" s="8">
        <v>-600000</v>
      </c>
      <c r="Z28" s="2">
        <v>-0.99</v>
      </c>
      <c r="AA28" s="6">
        <v>60600000</v>
      </c>
    </row>
    <row r="29" spans="1:27" ht="13.5">
      <c r="A29" s="25" t="s">
        <v>55</v>
      </c>
      <c r="B29" s="24"/>
      <c r="C29" s="6">
        <v>16784983</v>
      </c>
      <c r="D29" s="6">
        <v>0</v>
      </c>
      <c r="E29" s="7">
        <v>18285357</v>
      </c>
      <c r="F29" s="8">
        <v>21937900</v>
      </c>
      <c r="G29" s="8">
        <v>942942</v>
      </c>
      <c r="H29" s="8">
        <v>1184351</v>
      </c>
      <c r="I29" s="8">
        <v>1250916</v>
      </c>
      <c r="J29" s="8">
        <v>3378209</v>
      </c>
      <c r="K29" s="8">
        <v>1121544</v>
      </c>
      <c r="L29" s="8">
        <v>1121544</v>
      </c>
      <c r="M29" s="8">
        <v>1332992</v>
      </c>
      <c r="N29" s="8">
        <v>3576080</v>
      </c>
      <c r="O29" s="8">
        <v>1785618</v>
      </c>
      <c r="P29" s="8">
        <v>1656073</v>
      </c>
      <c r="Q29" s="8">
        <v>1877993</v>
      </c>
      <c r="R29" s="8">
        <v>5319684</v>
      </c>
      <c r="S29" s="8">
        <v>1460781</v>
      </c>
      <c r="T29" s="8">
        <v>1401853</v>
      </c>
      <c r="U29" s="8">
        <v>2300766</v>
      </c>
      <c r="V29" s="8">
        <v>5163400</v>
      </c>
      <c r="W29" s="8">
        <v>17437373</v>
      </c>
      <c r="X29" s="8">
        <v>18285358</v>
      </c>
      <c r="Y29" s="8">
        <v>-847985</v>
      </c>
      <c r="Z29" s="2">
        <v>-4.64</v>
      </c>
      <c r="AA29" s="6">
        <v>21937900</v>
      </c>
    </row>
    <row r="30" spans="1:27" ht="13.5">
      <c r="A30" s="25" t="s">
        <v>56</v>
      </c>
      <c r="B30" s="24"/>
      <c r="C30" s="6">
        <v>72911080</v>
      </c>
      <c r="D30" s="6">
        <v>0</v>
      </c>
      <c r="E30" s="7">
        <v>77500000</v>
      </c>
      <c r="F30" s="8">
        <v>80411854</v>
      </c>
      <c r="G30" s="8">
        <v>9875727</v>
      </c>
      <c r="H30" s="8">
        <v>7922322</v>
      </c>
      <c r="I30" s="8">
        <v>8508591</v>
      </c>
      <c r="J30" s="8">
        <v>26306640</v>
      </c>
      <c r="K30" s="8">
        <v>5612961</v>
      </c>
      <c r="L30" s="8">
        <v>5612961</v>
      </c>
      <c r="M30" s="8">
        <v>5968246</v>
      </c>
      <c r="N30" s="8">
        <v>17194168</v>
      </c>
      <c r="O30" s="8">
        <v>6124503</v>
      </c>
      <c r="P30" s="8">
        <v>6660157</v>
      </c>
      <c r="Q30" s="8">
        <v>6360227</v>
      </c>
      <c r="R30" s="8">
        <v>19144887</v>
      </c>
      <c r="S30" s="8">
        <v>5514016</v>
      </c>
      <c r="T30" s="8">
        <v>5618140</v>
      </c>
      <c r="U30" s="8">
        <v>9016368</v>
      </c>
      <c r="V30" s="8">
        <v>20148524</v>
      </c>
      <c r="W30" s="8">
        <v>82794219</v>
      </c>
      <c r="X30" s="8">
        <v>77499998</v>
      </c>
      <c r="Y30" s="8">
        <v>5294221</v>
      </c>
      <c r="Z30" s="2">
        <v>6.83</v>
      </c>
      <c r="AA30" s="6">
        <v>80411854</v>
      </c>
    </row>
    <row r="31" spans="1:27" ht="13.5">
      <c r="A31" s="25" t="s">
        <v>57</v>
      </c>
      <c r="B31" s="24"/>
      <c r="C31" s="6">
        <v>12805329</v>
      </c>
      <c r="D31" s="6">
        <v>0</v>
      </c>
      <c r="E31" s="7">
        <v>25056182</v>
      </c>
      <c r="F31" s="8">
        <v>25234782</v>
      </c>
      <c r="G31" s="8">
        <v>256167</v>
      </c>
      <c r="H31" s="8">
        <v>74275</v>
      </c>
      <c r="I31" s="8">
        <v>738851</v>
      </c>
      <c r="J31" s="8">
        <v>1069293</v>
      </c>
      <c r="K31" s="8">
        <v>578089</v>
      </c>
      <c r="L31" s="8">
        <v>578089</v>
      </c>
      <c r="M31" s="8">
        <v>468952</v>
      </c>
      <c r="N31" s="8">
        <v>1625130</v>
      </c>
      <c r="O31" s="8">
        <v>913597</v>
      </c>
      <c r="P31" s="8">
        <v>203732</v>
      </c>
      <c r="Q31" s="8">
        <v>-309618</v>
      </c>
      <c r="R31" s="8">
        <v>807711</v>
      </c>
      <c r="S31" s="8">
        <v>1042963</v>
      </c>
      <c r="T31" s="8">
        <v>694567</v>
      </c>
      <c r="U31" s="8">
        <v>779585</v>
      </c>
      <c r="V31" s="8">
        <v>2517115</v>
      </c>
      <c r="W31" s="8">
        <v>6019249</v>
      </c>
      <c r="X31" s="8">
        <v>25056180</v>
      </c>
      <c r="Y31" s="8">
        <v>-19036931</v>
      </c>
      <c r="Z31" s="2">
        <v>-75.98</v>
      </c>
      <c r="AA31" s="6">
        <v>25234782</v>
      </c>
    </row>
    <row r="32" spans="1:27" ht="13.5">
      <c r="A32" s="25" t="s">
        <v>58</v>
      </c>
      <c r="B32" s="24"/>
      <c r="C32" s="6">
        <v>16342662</v>
      </c>
      <c r="D32" s="6">
        <v>0</v>
      </c>
      <c r="E32" s="7">
        <v>12027230</v>
      </c>
      <c r="F32" s="8">
        <v>15486702</v>
      </c>
      <c r="G32" s="8">
        <v>199312</v>
      </c>
      <c r="H32" s="8">
        <v>260858</v>
      </c>
      <c r="I32" s="8">
        <v>417273</v>
      </c>
      <c r="J32" s="8">
        <v>877443</v>
      </c>
      <c r="K32" s="8">
        <v>627592</v>
      </c>
      <c r="L32" s="8">
        <v>627592</v>
      </c>
      <c r="M32" s="8">
        <v>637522</v>
      </c>
      <c r="N32" s="8">
        <v>1892706</v>
      </c>
      <c r="O32" s="8">
        <v>848139</v>
      </c>
      <c r="P32" s="8">
        <v>635756</v>
      </c>
      <c r="Q32" s="8">
        <v>1531053</v>
      </c>
      <c r="R32" s="8">
        <v>3014948</v>
      </c>
      <c r="S32" s="8">
        <v>1222145</v>
      </c>
      <c r="T32" s="8">
        <v>762281</v>
      </c>
      <c r="U32" s="8">
        <v>3312042</v>
      </c>
      <c r="V32" s="8">
        <v>5296468</v>
      </c>
      <c r="W32" s="8">
        <v>11081565</v>
      </c>
      <c r="X32" s="8">
        <v>12027229</v>
      </c>
      <c r="Y32" s="8">
        <v>-945664</v>
      </c>
      <c r="Z32" s="2">
        <v>-7.86</v>
      </c>
      <c r="AA32" s="6">
        <v>15486702</v>
      </c>
    </row>
    <row r="33" spans="1:27" ht="13.5">
      <c r="A33" s="25" t="s">
        <v>59</v>
      </c>
      <c r="B33" s="24"/>
      <c r="C33" s="6">
        <v>598880</v>
      </c>
      <c r="D33" s="6">
        <v>0</v>
      </c>
      <c r="E33" s="7">
        <v>1004472</v>
      </c>
      <c r="F33" s="8">
        <v>2062330</v>
      </c>
      <c r="G33" s="8">
        <v>0</v>
      </c>
      <c r="H33" s="8">
        <v>25095</v>
      </c>
      <c r="I33" s="8">
        <v>53623</v>
      </c>
      <c r="J33" s="8">
        <v>78718</v>
      </c>
      <c r="K33" s="8">
        <v>99698</v>
      </c>
      <c r="L33" s="8">
        <v>99698</v>
      </c>
      <c r="M33" s="8">
        <v>144004</v>
      </c>
      <c r="N33" s="8">
        <v>343400</v>
      </c>
      <c r="O33" s="8">
        <v>87000</v>
      </c>
      <c r="P33" s="8">
        <v>21790</v>
      </c>
      <c r="Q33" s="8">
        <v>179572</v>
      </c>
      <c r="R33" s="8">
        <v>288362</v>
      </c>
      <c r="S33" s="8">
        <v>167535</v>
      </c>
      <c r="T33" s="8">
        <v>815060</v>
      </c>
      <c r="U33" s="8">
        <v>133612</v>
      </c>
      <c r="V33" s="8">
        <v>1116207</v>
      </c>
      <c r="W33" s="8">
        <v>1826687</v>
      </c>
      <c r="X33" s="8">
        <v>1004472</v>
      </c>
      <c r="Y33" s="8">
        <v>822215</v>
      </c>
      <c r="Z33" s="2">
        <v>81.86</v>
      </c>
      <c r="AA33" s="6">
        <v>2062330</v>
      </c>
    </row>
    <row r="34" spans="1:27" ht="13.5">
      <c r="A34" s="25" t="s">
        <v>60</v>
      </c>
      <c r="B34" s="24"/>
      <c r="C34" s="6">
        <v>28569292</v>
      </c>
      <c r="D34" s="6">
        <v>0</v>
      </c>
      <c r="E34" s="7">
        <v>26245430</v>
      </c>
      <c r="F34" s="8">
        <v>23225639</v>
      </c>
      <c r="G34" s="8">
        <v>1194554</v>
      </c>
      <c r="H34" s="8">
        <v>2076288</v>
      </c>
      <c r="I34" s="8">
        <v>1820729</v>
      </c>
      <c r="J34" s="8">
        <v>5091571</v>
      </c>
      <c r="K34" s="8">
        <v>1690033</v>
      </c>
      <c r="L34" s="8">
        <v>1690033</v>
      </c>
      <c r="M34" s="8">
        <v>1424395</v>
      </c>
      <c r="N34" s="8">
        <v>4804461</v>
      </c>
      <c r="O34" s="8">
        <v>1400883</v>
      </c>
      <c r="P34" s="8">
        <v>2001635</v>
      </c>
      <c r="Q34" s="8">
        <v>1754498</v>
      </c>
      <c r="R34" s="8">
        <v>5157016</v>
      </c>
      <c r="S34" s="8">
        <v>1844006</v>
      </c>
      <c r="T34" s="8">
        <v>796237</v>
      </c>
      <c r="U34" s="8">
        <v>1431392</v>
      </c>
      <c r="V34" s="8">
        <v>4071635</v>
      </c>
      <c r="W34" s="8">
        <v>19124683</v>
      </c>
      <c r="X34" s="8">
        <v>26245430</v>
      </c>
      <c r="Y34" s="8">
        <v>-7120747</v>
      </c>
      <c r="Z34" s="2">
        <v>-27.13</v>
      </c>
      <c r="AA34" s="6">
        <v>23225639</v>
      </c>
    </row>
    <row r="35" spans="1:27" ht="13.5">
      <c r="A35" s="23" t="s">
        <v>61</v>
      </c>
      <c r="B35" s="29"/>
      <c r="C35" s="6">
        <v>9564997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371335080</v>
      </c>
      <c r="D36" s="33">
        <f>SUM(D25:D35)</f>
        <v>0</v>
      </c>
      <c r="E36" s="34">
        <f t="shared" si="1"/>
        <v>378087473</v>
      </c>
      <c r="F36" s="35">
        <f t="shared" si="1"/>
        <v>385236570</v>
      </c>
      <c r="G36" s="35">
        <f t="shared" si="1"/>
        <v>29252519</v>
      </c>
      <c r="H36" s="35">
        <f t="shared" si="1"/>
        <v>28606046</v>
      </c>
      <c r="I36" s="35">
        <f t="shared" si="1"/>
        <v>29681871</v>
      </c>
      <c r="J36" s="35">
        <f t="shared" si="1"/>
        <v>87540436</v>
      </c>
      <c r="K36" s="35">
        <f t="shared" si="1"/>
        <v>26589015</v>
      </c>
      <c r="L36" s="35">
        <f t="shared" si="1"/>
        <v>26589015</v>
      </c>
      <c r="M36" s="35">
        <f t="shared" si="1"/>
        <v>27303707</v>
      </c>
      <c r="N36" s="35">
        <f t="shared" si="1"/>
        <v>80481737</v>
      </c>
      <c r="O36" s="35">
        <f t="shared" si="1"/>
        <v>28286946</v>
      </c>
      <c r="P36" s="35">
        <f t="shared" si="1"/>
        <v>28182317</v>
      </c>
      <c r="Q36" s="35">
        <f t="shared" si="1"/>
        <v>28704505</v>
      </c>
      <c r="R36" s="35">
        <f t="shared" si="1"/>
        <v>85173768</v>
      </c>
      <c r="S36" s="35">
        <f t="shared" si="1"/>
        <v>28328362</v>
      </c>
      <c r="T36" s="35">
        <f t="shared" si="1"/>
        <v>27598735</v>
      </c>
      <c r="U36" s="35">
        <f t="shared" si="1"/>
        <v>35355928</v>
      </c>
      <c r="V36" s="35">
        <f t="shared" si="1"/>
        <v>91283025</v>
      </c>
      <c r="W36" s="35">
        <f t="shared" si="1"/>
        <v>344478966</v>
      </c>
      <c r="X36" s="35">
        <f t="shared" si="1"/>
        <v>378087472</v>
      </c>
      <c r="Y36" s="35">
        <f t="shared" si="1"/>
        <v>-33608506</v>
      </c>
      <c r="Z36" s="36">
        <f>+IF(X36&lt;&gt;0,+(Y36/X36)*100,0)</f>
        <v>-8.889082153983669</v>
      </c>
      <c r="AA36" s="33">
        <f>SUM(AA25:AA35)</f>
        <v>385236570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-89672623</v>
      </c>
      <c r="D38" s="46">
        <f>+D22-D36</f>
        <v>0</v>
      </c>
      <c r="E38" s="47">
        <f t="shared" si="2"/>
        <v>-78615191</v>
      </c>
      <c r="F38" s="48">
        <f t="shared" si="2"/>
        <v>-94542420</v>
      </c>
      <c r="G38" s="48">
        <f t="shared" si="2"/>
        <v>612776</v>
      </c>
      <c r="H38" s="48">
        <f t="shared" si="2"/>
        <v>-716653</v>
      </c>
      <c r="I38" s="48">
        <f t="shared" si="2"/>
        <v>-11820923</v>
      </c>
      <c r="J38" s="48">
        <f t="shared" si="2"/>
        <v>-11924800</v>
      </c>
      <c r="K38" s="48">
        <f t="shared" si="2"/>
        <v>-9183264</v>
      </c>
      <c r="L38" s="48">
        <f t="shared" si="2"/>
        <v>-9183264</v>
      </c>
      <c r="M38" s="48">
        <f t="shared" si="2"/>
        <v>-11136980</v>
      </c>
      <c r="N38" s="48">
        <f t="shared" si="2"/>
        <v>-29503508</v>
      </c>
      <c r="O38" s="48">
        <f t="shared" si="2"/>
        <v>-10942436</v>
      </c>
      <c r="P38" s="48">
        <f t="shared" si="2"/>
        <v>10836153</v>
      </c>
      <c r="Q38" s="48">
        <f t="shared" si="2"/>
        <v>-631588</v>
      </c>
      <c r="R38" s="48">
        <f t="shared" si="2"/>
        <v>-737871</v>
      </c>
      <c r="S38" s="48">
        <f t="shared" si="2"/>
        <v>-11838032</v>
      </c>
      <c r="T38" s="48">
        <f t="shared" si="2"/>
        <v>-4820425</v>
      </c>
      <c r="U38" s="48">
        <f t="shared" si="2"/>
        <v>-22961365</v>
      </c>
      <c r="V38" s="48">
        <f t="shared" si="2"/>
        <v>-39619822</v>
      </c>
      <c r="W38" s="48">
        <f t="shared" si="2"/>
        <v>-81786001</v>
      </c>
      <c r="X38" s="48">
        <f>IF(F22=F36,0,X22-X36)</f>
        <v>-78615194</v>
      </c>
      <c r="Y38" s="48">
        <f t="shared" si="2"/>
        <v>-3170807</v>
      </c>
      <c r="Z38" s="49">
        <f>+IF(X38&lt;&gt;0,+(Y38/X38)*100,0)</f>
        <v>4.03332592424818</v>
      </c>
      <c r="AA38" s="46">
        <f>+AA22-AA36</f>
        <v>-94542420</v>
      </c>
    </row>
    <row r="39" spans="1:27" ht="13.5">
      <c r="A39" s="23" t="s">
        <v>64</v>
      </c>
      <c r="B39" s="29"/>
      <c r="C39" s="6">
        <v>26007214</v>
      </c>
      <c r="D39" s="6">
        <v>0</v>
      </c>
      <c r="E39" s="7">
        <v>24751000</v>
      </c>
      <c r="F39" s="8">
        <v>44751000</v>
      </c>
      <c r="G39" s="8">
        <v>11150000</v>
      </c>
      <c r="H39" s="8">
        <v>0</v>
      </c>
      <c r="I39" s="8">
        <v>0</v>
      </c>
      <c r="J39" s="8">
        <v>11150000</v>
      </c>
      <c r="K39" s="8">
        <v>2000000</v>
      </c>
      <c r="L39" s="8">
        <v>2000000</v>
      </c>
      <c r="M39" s="8">
        <v>2000000</v>
      </c>
      <c r="N39" s="8">
        <v>6000000</v>
      </c>
      <c r="O39" s="8">
        <v>5650000</v>
      </c>
      <c r="P39" s="8">
        <v>12000000</v>
      </c>
      <c r="Q39" s="8">
        <v>15251000</v>
      </c>
      <c r="R39" s="8">
        <v>32901000</v>
      </c>
      <c r="S39" s="8">
        <v>0</v>
      </c>
      <c r="T39" s="8">
        <v>0</v>
      </c>
      <c r="U39" s="8">
        <v>0</v>
      </c>
      <c r="V39" s="8">
        <v>0</v>
      </c>
      <c r="W39" s="8">
        <v>50051000</v>
      </c>
      <c r="X39" s="8">
        <v>24751000</v>
      </c>
      <c r="Y39" s="8">
        <v>25300000</v>
      </c>
      <c r="Z39" s="2">
        <v>102.22</v>
      </c>
      <c r="AA39" s="6">
        <v>44751000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21324273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-42341136</v>
      </c>
      <c r="D42" s="55">
        <f>SUM(D38:D41)</f>
        <v>0</v>
      </c>
      <c r="E42" s="56">
        <f t="shared" si="3"/>
        <v>-53864191</v>
      </c>
      <c r="F42" s="57">
        <f t="shared" si="3"/>
        <v>-49791420</v>
      </c>
      <c r="G42" s="57">
        <f t="shared" si="3"/>
        <v>11762776</v>
      </c>
      <c r="H42" s="57">
        <f t="shared" si="3"/>
        <v>-716653</v>
      </c>
      <c r="I42" s="57">
        <f t="shared" si="3"/>
        <v>-11820923</v>
      </c>
      <c r="J42" s="57">
        <f t="shared" si="3"/>
        <v>-774800</v>
      </c>
      <c r="K42" s="57">
        <f t="shared" si="3"/>
        <v>-7183264</v>
      </c>
      <c r="L42" s="57">
        <f t="shared" si="3"/>
        <v>-7183264</v>
      </c>
      <c r="M42" s="57">
        <f t="shared" si="3"/>
        <v>-9136980</v>
      </c>
      <c r="N42" s="57">
        <f t="shared" si="3"/>
        <v>-23503508</v>
      </c>
      <c r="O42" s="57">
        <f t="shared" si="3"/>
        <v>-5292436</v>
      </c>
      <c r="P42" s="57">
        <f t="shared" si="3"/>
        <v>22836153</v>
      </c>
      <c r="Q42" s="57">
        <f t="shared" si="3"/>
        <v>14619412</v>
      </c>
      <c r="R42" s="57">
        <f t="shared" si="3"/>
        <v>32163129</v>
      </c>
      <c r="S42" s="57">
        <f t="shared" si="3"/>
        <v>-11838032</v>
      </c>
      <c r="T42" s="57">
        <f t="shared" si="3"/>
        <v>-4820425</v>
      </c>
      <c r="U42" s="57">
        <f t="shared" si="3"/>
        <v>-22961365</v>
      </c>
      <c r="V42" s="57">
        <f t="shared" si="3"/>
        <v>-39619822</v>
      </c>
      <c r="W42" s="57">
        <f t="shared" si="3"/>
        <v>-31735001</v>
      </c>
      <c r="X42" s="57">
        <f t="shared" si="3"/>
        <v>-53864194</v>
      </c>
      <c r="Y42" s="57">
        <f t="shared" si="3"/>
        <v>22129193</v>
      </c>
      <c r="Z42" s="58">
        <f>+IF(X42&lt;&gt;0,+(Y42/X42)*100,0)</f>
        <v>-41.08330851474358</v>
      </c>
      <c r="AA42" s="55">
        <f>SUM(AA38:AA41)</f>
        <v>-49791420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-42341136</v>
      </c>
      <c r="D44" s="63">
        <f>+D42-D43</f>
        <v>0</v>
      </c>
      <c r="E44" s="64">
        <f t="shared" si="4"/>
        <v>-53864191</v>
      </c>
      <c r="F44" s="65">
        <f t="shared" si="4"/>
        <v>-49791420</v>
      </c>
      <c r="G44" s="65">
        <f t="shared" si="4"/>
        <v>11762776</v>
      </c>
      <c r="H44" s="65">
        <f t="shared" si="4"/>
        <v>-716653</v>
      </c>
      <c r="I44" s="65">
        <f t="shared" si="4"/>
        <v>-11820923</v>
      </c>
      <c r="J44" s="65">
        <f t="shared" si="4"/>
        <v>-774800</v>
      </c>
      <c r="K44" s="65">
        <f t="shared" si="4"/>
        <v>-7183264</v>
      </c>
      <c r="L44" s="65">
        <f t="shared" si="4"/>
        <v>-7183264</v>
      </c>
      <c r="M44" s="65">
        <f t="shared" si="4"/>
        <v>-9136980</v>
      </c>
      <c r="N44" s="65">
        <f t="shared" si="4"/>
        <v>-23503508</v>
      </c>
      <c r="O44" s="65">
        <f t="shared" si="4"/>
        <v>-5292436</v>
      </c>
      <c r="P44" s="65">
        <f t="shared" si="4"/>
        <v>22836153</v>
      </c>
      <c r="Q44" s="65">
        <f t="shared" si="4"/>
        <v>14619412</v>
      </c>
      <c r="R44" s="65">
        <f t="shared" si="4"/>
        <v>32163129</v>
      </c>
      <c r="S44" s="65">
        <f t="shared" si="4"/>
        <v>-11838032</v>
      </c>
      <c r="T44" s="65">
        <f t="shared" si="4"/>
        <v>-4820425</v>
      </c>
      <c r="U44" s="65">
        <f t="shared" si="4"/>
        <v>-22961365</v>
      </c>
      <c r="V44" s="65">
        <f t="shared" si="4"/>
        <v>-39619822</v>
      </c>
      <c r="W44" s="65">
        <f t="shared" si="4"/>
        <v>-31735001</v>
      </c>
      <c r="X44" s="65">
        <f t="shared" si="4"/>
        <v>-53864194</v>
      </c>
      <c r="Y44" s="65">
        <f t="shared" si="4"/>
        <v>22129193</v>
      </c>
      <c r="Z44" s="66">
        <f>+IF(X44&lt;&gt;0,+(Y44/X44)*100,0)</f>
        <v>-41.08330851474358</v>
      </c>
      <c r="AA44" s="63">
        <f>+AA42-AA43</f>
        <v>-49791420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-42341136</v>
      </c>
      <c r="D46" s="55">
        <f>SUM(D44:D45)</f>
        <v>0</v>
      </c>
      <c r="E46" s="56">
        <f t="shared" si="5"/>
        <v>-53864191</v>
      </c>
      <c r="F46" s="57">
        <f t="shared" si="5"/>
        <v>-49791420</v>
      </c>
      <c r="G46" s="57">
        <f t="shared" si="5"/>
        <v>11762776</v>
      </c>
      <c r="H46" s="57">
        <f t="shared" si="5"/>
        <v>-716653</v>
      </c>
      <c r="I46" s="57">
        <f t="shared" si="5"/>
        <v>-11820923</v>
      </c>
      <c r="J46" s="57">
        <f t="shared" si="5"/>
        <v>-774800</v>
      </c>
      <c r="K46" s="57">
        <f t="shared" si="5"/>
        <v>-7183264</v>
      </c>
      <c r="L46" s="57">
        <f t="shared" si="5"/>
        <v>-7183264</v>
      </c>
      <c r="M46" s="57">
        <f t="shared" si="5"/>
        <v>-9136980</v>
      </c>
      <c r="N46" s="57">
        <f t="shared" si="5"/>
        <v>-23503508</v>
      </c>
      <c r="O46" s="57">
        <f t="shared" si="5"/>
        <v>-5292436</v>
      </c>
      <c r="P46" s="57">
        <f t="shared" si="5"/>
        <v>22836153</v>
      </c>
      <c r="Q46" s="57">
        <f t="shared" si="5"/>
        <v>14619412</v>
      </c>
      <c r="R46" s="57">
        <f t="shared" si="5"/>
        <v>32163129</v>
      </c>
      <c r="S46" s="57">
        <f t="shared" si="5"/>
        <v>-11838032</v>
      </c>
      <c r="T46" s="57">
        <f t="shared" si="5"/>
        <v>-4820425</v>
      </c>
      <c r="U46" s="57">
        <f t="shared" si="5"/>
        <v>-22961365</v>
      </c>
      <c r="V46" s="57">
        <f t="shared" si="5"/>
        <v>-39619822</v>
      </c>
      <c r="W46" s="57">
        <f t="shared" si="5"/>
        <v>-31735001</v>
      </c>
      <c r="X46" s="57">
        <f t="shared" si="5"/>
        <v>-53864194</v>
      </c>
      <c r="Y46" s="57">
        <f t="shared" si="5"/>
        <v>22129193</v>
      </c>
      <c r="Z46" s="58">
        <f>+IF(X46&lt;&gt;0,+(Y46/X46)*100,0)</f>
        <v>-41.08330851474358</v>
      </c>
      <c r="AA46" s="55">
        <f>SUM(AA44:AA45)</f>
        <v>-49791420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-42341136</v>
      </c>
      <c r="D48" s="71">
        <f>SUM(D46:D47)</f>
        <v>0</v>
      </c>
      <c r="E48" s="72">
        <f t="shared" si="6"/>
        <v>-53864191</v>
      </c>
      <c r="F48" s="73">
        <f t="shared" si="6"/>
        <v>-49791420</v>
      </c>
      <c r="G48" s="73">
        <f t="shared" si="6"/>
        <v>11762776</v>
      </c>
      <c r="H48" s="74">
        <f t="shared" si="6"/>
        <v>-716653</v>
      </c>
      <c r="I48" s="74">
        <f t="shared" si="6"/>
        <v>-11820923</v>
      </c>
      <c r="J48" s="74">
        <f t="shared" si="6"/>
        <v>-774800</v>
      </c>
      <c r="K48" s="74">
        <f t="shared" si="6"/>
        <v>-7183264</v>
      </c>
      <c r="L48" s="74">
        <f t="shared" si="6"/>
        <v>-7183264</v>
      </c>
      <c r="M48" s="73">
        <f t="shared" si="6"/>
        <v>-9136980</v>
      </c>
      <c r="N48" s="73">
        <f t="shared" si="6"/>
        <v>-23503508</v>
      </c>
      <c r="O48" s="74">
        <f t="shared" si="6"/>
        <v>-5292436</v>
      </c>
      <c r="P48" s="74">
        <f t="shared" si="6"/>
        <v>22836153</v>
      </c>
      <c r="Q48" s="74">
        <f t="shared" si="6"/>
        <v>14619412</v>
      </c>
      <c r="R48" s="74">
        <f t="shared" si="6"/>
        <v>32163129</v>
      </c>
      <c r="S48" s="74">
        <f t="shared" si="6"/>
        <v>-11838032</v>
      </c>
      <c r="T48" s="73">
        <f t="shared" si="6"/>
        <v>-4820425</v>
      </c>
      <c r="U48" s="73">
        <f t="shared" si="6"/>
        <v>-22961365</v>
      </c>
      <c r="V48" s="74">
        <f t="shared" si="6"/>
        <v>-39619822</v>
      </c>
      <c r="W48" s="74">
        <f t="shared" si="6"/>
        <v>-31735001</v>
      </c>
      <c r="X48" s="74">
        <f t="shared" si="6"/>
        <v>-53864194</v>
      </c>
      <c r="Y48" s="74">
        <f t="shared" si="6"/>
        <v>22129193</v>
      </c>
      <c r="Z48" s="75">
        <f>+IF(X48&lt;&gt;0,+(Y48/X48)*100,0)</f>
        <v>-41.08330851474358</v>
      </c>
      <c r="AA48" s="76">
        <f>SUM(AA46:AA47)</f>
        <v>-49791420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108635</v>
      </c>
      <c r="H11" s="8">
        <v>120082</v>
      </c>
      <c r="I11" s="8">
        <v>94963</v>
      </c>
      <c r="J11" s="8">
        <v>323680</v>
      </c>
      <c r="K11" s="8">
        <v>82462</v>
      </c>
      <c r="L11" s="8">
        <v>0</v>
      </c>
      <c r="M11" s="8">
        <v>81283</v>
      </c>
      <c r="N11" s="8">
        <v>163745</v>
      </c>
      <c r="O11" s="8">
        <v>68176</v>
      </c>
      <c r="P11" s="8">
        <v>71255</v>
      </c>
      <c r="Q11" s="8">
        <v>61702</v>
      </c>
      <c r="R11" s="8">
        <v>201133</v>
      </c>
      <c r="S11" s="8">
        <v>69413</v>
      </c>
      <c r="T11" s="8">
        <v>84547</v>
      </c>
      <c r="U11" s="8">
        <v>89982</v>
      </c>
      <c r="V11" s="8">
        <v>243942</v>
      </c>
      <c r="W11" s="8">
        <v>932500</v>
      </c>
      <c r="X11" s="8"/>
      <c r="Y11" s="8">
        <v>932500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1211</v>
      </c>
      <c r="P12" s="8">
        <v>0</v>
      </c>
      <c r="Q12" s="8">
        <v>593</v>
      </c>
      <c r="R12" s="8">
        <v>1804</v>
      </c>
      <c r="S12" s="8">
        <v>0</v>
      </c>
      <c r="T12" s="8">
        <v>0</v>
      </c>
      <c r="U12" s="8">
        <v>0</v>
      </c>
      <c r="V12" s="8">
        <v>0</v>
      </c>
      <c r="W12" s="8">
        <v>1804</v>
      </c>
      <c r="X12" s="8"/>
      <c r="Y12" s="8">
        <v>1804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1103756</v>
      </c>
      <c r="D13" s="6">
        <v>0</v>
      </c>
      <c r="E13" s="7">
        <v>5200000</v>
      </c>
      <c r="F13" s="8">
        <v>5200000</v>
      </c>
      <c r="G13" s="8">
        <v>454185</v>
      </c>
      <c r="H13" s="8">
        <v>519409</v>
      </c>
      <c r="I13" s="8">
        <v>697606</v>
      </c>
      <c r="J13" s="8">
        <v>1671200</v>
      </c>
      <c r="K13" s="8">
        <v>248297</v>
      </c>
      <c r="L13" s="8">
        <v>659257</v>
      </c>
      <c r="M13" s="8">
        <v>534839</v>
      </c>
      <c r="N13" s="8">
        <v>1442393</v>
      </c>
      <c r="O13" s="8">
        <v>1104089</v>
      </c>
      <c r="P13" s="8">
        <v>1226999</v>
      </c>
      <c r="Q13" s="8">
        <v>563566</v>
      </c>
      <c r="R13" s="8">
        <v>2894654</v>
      </c>
      <c r="S13" s="8">
        <v>855786</v>
      </c>
      <c r="T13" s="8">
        <v>24129</v>
      </c>
      <c r="U13" s="8">
        <v>23599</v>
      </c>
      <c r="V13" s="8">
        <v>903514</v>
      </c>
      <c r="W13" s="8">
        <v>6911761</v>
      </c>
      <c r="X13" s="8">
        <v>5200000</v>
      </c>
      <c r="Y13" s="8">
        <v>1711761</v>
      </c>
      <c r="Z13" s="2">
        <v>32.92</v>
      </c>
      <c r="AA13" s="6">
        <v>5200000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439125947</v>
      </c>
      <c r="D19" s="6">
        <v>0</v>
      </c>
      <c r="E19" s="7">
        <v>472152000</v>
      </c>
      <c r="F19" s="8">
        <v>471423554</v>
      </c>
      <c r="G19" s="8">
        <v>184532714</v>
      </c>
      <c r="H19" s="8">
        <v>577033</v>
      </c>
      <c r="I19" s="8">
        <v>88077</v>
      </c>
      <c r="J19" s="8">
        <v>185197824</v>
      </c>
      <c r="K19" s="8">
        <v>85687</v>
      </c>
      <c r="L19" s="8">
        <v>179561</v>
      </c>
      <c r="M19" s="8">
        <v>134353639</v>
      </c>
      <c r="N19" s="8">
        <v>134618887</v>
      </c>
      <c r="O19" s="8">
        <v>86299</v>
      </c>
      <c r="P19" s="8">
        <v>30607</v>
      </c>
      <c r="Q19" s="8">
        <v>126373200</v>
      </c>
      <c r="R19" s="8">
        <v>126490106</v>
      </c>
      <c r="S19" s="8">
        <v>6942278</v>
      </c>
      <c r="T19" s="8">
        <v>293716</v>
      </c>
      <c r="U19" s="8">
        <v>607582</v>
      </c>
      <c r="V19" s="8">
        <v>7843576</v>
      </c>
      <c r="W19" s="8">
        <v>454150393</v>
      </c>
      <c r="X19" s="8">
        <v>472152000</v>
      </c>
      <c r="Y19" s="8">
        <v>-18001607</v>
      </c>
      <c r="Z19" s="2">
        <v>-3.81</v>
      </c>
      <c r="AA19" s="6">
        <v>471423554</v>
      </c>
    </row>
    <row r="20" spans="1:27" ht="13.5">
      <c r="A20" s="23" t="s">
        <v>47</v>
      </c>
      <c r="B20" s="29"/>
      <c r="C20" s="6">
        <v>2634207</v>
      </c>
      <c r="D20" s="6">
        <v>0</v>
      </c>
      <c r="E20" s="7">
        <v>29949353</v>
      </c>
      <c r="F20" s="26">
        <v>62984893</v>
      </c>
      <c r="G20" s="26">
        <v>25619</v>
      </c>
      <c r="H20" s="26">
        <v>294266</v>
      </c>
      <c r="I20" s="26">
        <v>50536</v>
      </c>
      <c r="J20" s="26">
        <v>370421</v>
      </c>
      <c r="K20" s="26">
        <v>1312</v>
      </c>
      <c r="L20" s="26">
        <v>92240</v>
      </c>
      <c r="M20" s="26">
        <v>63261</v>
      </c>
      <c r="N20" s="26">
        <v>156813</v>
      </c>
      <c r="O20" s="26">
        <v>32809</v>
      </c>
      <c r="P20" s="26">
        <v>16837</v>
      </c>
      <c r="Q20" s="26">
        <v>17875</v>
      </c>
      <c r="R20" s="26">
        <v>67521</v>
      </c>
      <c r="S20" s="26">
        <v>127462</v>
      </c>
      <c r="T20" s="26">
        <v>20295</v>
      </c>
      <c r="U20" s="26">
        <v>59183</v>
      </c>
      <c r="V20" s="26">
        <v>206940</v>
      </c>
      <c r="W20" s="26">
        <v>801695</v>
      </c>
      <c r="X20" s="26">
        <v>29949353</v>
      </c>
      <c r="Y20" s="26">
        <v>-29147658</v>
      </c>
      <c r="Z20" s="27">
        <v>-97.32</v>
      </c>
      <c r="AA20" s="28">
        <v>62984893</v>
      </c>
    </row>
    <row r="21" spans="1:27" ht="13.5">
      <c r="A21" s="23" t="s">
        <v>48</v>
      </c>
      <c r="B21" s="29"/>
      <c r="C21" s="6">
        <v>4689318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447553228</v>
      </c>
      <c r="D22" s="33">
        <f>SUM(D5:D21)</f>
        <v>0</v>
      </c>
      <c r="E22" s="34">
        <f t="shared" si="0"/>
        <v>507301353</v>
      </c>
      <c r="F22" s="35">
        <f t="shared" si="0"/>
        <v>539608447</v>
      </c>
      <c r="G22" s="35">
        <f t="shared" si="0"/>
        <v>185121153</v>
      </c>
      <c r="H22" s="35">
        <f t="shared" si="0"/>
        <v>1510790</v>
      </c>
      <c r="I22" s="35">
        <f t="shared" si="0"/>
        <v>931182</v>
      </c>
      <c r="J22" s="35">
        <f t="shared" si="0"/>
        <v>187563125</v>
      </c>
      <c r="K22" s="35">
        <f t="shared" si="0"/>
        <v>417758</v>
      </c>
      <c r="L22" s="35">
        <f t="shared" si="0"/>
        <v>931058</v>
      </c>
      <c r="M22" s="35">
        <f t="shared" si="0"/>
        <v>135033022</v>
      </c>
      <c r="N22" s="35">
        <f t="shared" si="0"/>
        <v>136381838</v>
      </c>
      <c r="O22" s="35">
        <f t="shared" si="0"/>
        <v>1292584</v>
      </c>
      <c r="P22" s="35">
        <f t="shared" si="0"/>
        <v>1345698</v>
      </c>
      <c r="Q22" s="35">
        <f t="shared" si="0"/>
        <v>127016936</v>
      </c>
      <c r="R22" s="35">
        <f t="shared" si="0"/>
        <v>129655218</v>
      </c>
      <c r="S22" s="35">
        <f t="shared" si="0"/>
        <v>7994939</v>
      </c>
      <c r="T22" s="35">
        <f t="shared" si="0"/>
        <v>422687</v>
      </c>
      <c r="U22" s="35">
        <f t="shared" si="0"/>
        <v>780346</v>
      </c>
      <c r="V22" s="35">
        <f t="shared" si="0"/>
        <v>9197972</v>
      </c>
      <c r="W22" s="35">
        <f t="shared" si="0"/>
        <v>462798153</v>
      </c>
      <c r="X22" s="35">
        <f t="shared" si="0"/>
        <v>507301353</v>
      </c>
      <c r="Y22" s="35">
        <f t="shared" si="0"/>
        <v>-44503200</v>
      </c>
      <c r="Z22" s="36">
        <f>+IF(X22&lt;&gt;0,+(Y22/X22)*100,0)</f>
        <v>-8.772537218129596</v>
      </c>
      <c r="AA22" s="33">
        <f>SUM(AA5:AA21)</f>
        <v>539608447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231680896</v>
      </c>
      <c r="D25" s="6">
        <v>0</v>
      </c>
      <c r="E25" s="7">
        <v>240000000</v>
      </c>
      <c r="F25" s="8">
        <v>277225000</v>
      </c>
      <c r="G25" s="8">
        <v>20588049</v>
      </c>
      <c r="H25" s="8">
        <v>21086136</v>
      </c>
      <c r="I25" s="8">
        <v>20929882</v>
      </c>
      <c r="J25" s="8">
        <v>62604067</v>
      </c>
      <c r="K25" s="8">
        <v>19367122</v>
      </c>
      <c r="L25" s="8">
        <v>33326957</v>
      </c>
      <c r="M25" s="8">
        <v>22196459</v>
      </c>
      <c r="N25" s="8">
        <v>74890538</v>
      </c>
      <c r="O25" s="8">
        <v>23508007</v>
      </c>
      <c r="P25" s="8">
        <v>22224989</v>
      </c>
      <c r="Q25" s="8">
        <v>21722829</v>
      </c>
      <c r="R25" s="8">
        <v>67455825</v>
      </c>
      <c r="S25" s="8">
        <v>23660472</v>
      </c>
      <c r="T25" s="8">
        <v>22755227</v>
      </c>
      <c r="U25" s="8">
        <v>20463173</v>
      </c>
      <c r="V25" s="8">
        <v>66878872</v>
      </c>
      <c r="W25" s="8">
        <v>271829302</v>
      </c>
      <c r="X25" s="8">
        <v>240000000</v>
      </c>
      <c r="Y25" s="8">
        <v>31829302</v>
      </c>
      <c r="Z25" s="2">
        <v>13.26</v>
      </c>
      <c r="AA25" s="6">
        <v>277225000</v>
      </c>
    </row>
    <row r="26" spans="1:27" ht="13.5">
      <c r="A26" s="25" t="s">
        <v>52</v>
      </c>
      <c r="B26" s="24"/>
      <c r="C26" s="6">
        <v>10131039</v>
      </c>
      <c r="D26" s="6">
        <v>0</v>
      </c>
      <c r="E26" s="7">
        <v>11800000</v>
      </c>
      <c r="F26" s="8">
        <v>12031000</v>
      </c>
      <c r="G26" s="8">
        <v>816568</v>
      </c>
      <c r="H26" s="8">
        <v>825377</v>
      </c>
      <c r="I26" s="8">
        <v>786015</v>
      </c>
      <c r="J26" s="8">
        <v>2427960</v>
      </c>
      <c r="K26" s="8">
        <v>0</v>
      </c>
      <c r="L26" s="8">
        <v>0</v>
      </c>
      <c r="M26" s="8">
        <v>502312</v>
      </c>
      <c r="N26" s="8">
        <v>502312</v>
      </c>
      <c r="O26" s="8">
        <v>540690</v>
      </c>
      <c r="P26" s="8">
        <v>531530</v>
      </c>
      <c r="Q26" s="8">
        <v>852357</v>
      </c>
      <c r="R26" s="8">
        <v>1924577</v>
      </c>
      <c r="S26" s="8">
        <v>883334</v>
      </c>
      <c r="T26" s="8">
        <v>1624597</v>
      </c>
      <c r="U26" s="8">
        <v>957871</v>
      </c>
      <c r="V26" s="8">
        <v>3465802</v>
      </c>
      <c r="W26" s="8">
        <v>8320651</v>
      </c>
      <c r="X26" s="8">
        <v>11800000</v>
      </c>
      <c r="Y26" s="8">
        <v>-3479349</v>
      </c>
      <c r="Z26" s="2">
        <v>-29.49</v>
      </c>
      <c r="AA26" s="6">
        <v>12031000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119844255</v>
      </c>
      <c r="D28" s="6">
        <v>0</v>
      </c>
      <c r="E28" s="7">
        <v>29826800</v>
      </c>
      <c r="F28" s="8">
        <v>107049231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29826800</v>
      </c>
      <c r="Y28" s="8">
        <v>-29826800</v>
      </c>
      <c r="Z28" s="2">
        <v>-100</v>
      </c>
      <c r="AA28" s="6">
        <v>107049231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1000000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552786</v>
      </c>
      <c r="L29" s="8">
        <v>0</v>
      </c>
      <c r="M29" s="8">
        <v>0</v>
      </c>
      <c r="N29" s="8">
        <v>552786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3854087</v>
      </c>
      <c r="U29" s="8">
        <v>0</v>
      </c>
      <c r="V29" s="8">
        <v>3854087</v>
      </c>
      <c r="W29" s="8">
        <v>4406873</v>
      </c>
      <c r="X29" s="8">
        <v>1000000</v>
      </c>
      <c r="Y29" s="8">
        <v>3406873</v>
      </c>
      <c r="Z29" s="2">
        <v>340.69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12000000</v>
      </c>
      <c r="F30" s="8">
        <v>10000000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12000000</v>
      </c>
      <c r="Y30" s="8">
        <v>-12000000</v>
      </c>
      <c r="Z30" s="2">
        <v>-100</v>
      </c>
      <c r="AA30" s="6">
        <v>10000000</v>
      </c>
    </row>
    <row r="31" spans="1:27" ht="13.5">
      <c r="A31" s="25" t="s">
        <v>57</v>
      </c>
      <c r="B31" s="24"/>
      <c r="C31" s="6">
        <v>34474807</v>
      </c>
      <c r="D31" s="6">
        <v>0</v>
      </c>
      <c r="E31" s="7">
        <v>5300000</v>
      </c>
      <c r="F31" s="8">
        <v>44154803</v>
      </c>
      <c r="G31" s="8">
        <v>4611436</v>
      </c>
      <c r="H31" s="8">
        <v>813033</v>
      </c>
      <c r="I31" s="8">
        <v>8404325</v>
      </c>
      <c r="J31" s="8">
        <v>13828794</v>
      </c>
      <c r="K31" s="8">
        <v>0</v>
      </c>
      <c r="L31" s="8">
        <v>4498377</v>
      </c>
      <c r="M31" s="8">
        <v>7686663</v>
      </c>
      <c r="N31" s="8">
        <v>12185040</v>
      </c>
      <c r="O31" s="8">
        <v>5908558</v>
      </c>
      <c r="P31" s="8">
        <v>156247</v>
      </c>
      <c r="Q31" s="8">
        <v>13250087</v>
      </c>
      <c r="R31" s="8">
        <v>19314892</v>
      </c>
      <c r="S31" s="8">
        <v>407634</v>
      </c>
      <c r="T31" s="8">
        <v>24000</v>
      </c>
      <c r="U31" s="8">
        <v>23020751</v>
      </c>
      <c r="V31" s="8">
        <v>23452385</v>
      </c>
      <c r="W31" s="8">
        <v>68781111</v>
      </c>
      <c r="X31" s="8">
        <v>5300000</v>
      </c>
      <c r="Y31" s="8">
        <v>63481111</v>
      </c>
      <c r="Z31" s="2">
        <v>1197.76</v>
      </c>
      <c r="AA31" s="6">
        <v>44154803</v>
      </c>
    </row>
    <row r="32" spans="1:27" ht="13.5">
      <c r="A32" s="25" t="s">
        <v>58</v>
      </c>
      <c r="B32" s="24"/>
      <c r="C32" s="6">
        <v>11874216</v>
      </c>
      <c r="D32" s="6">
        <v>0</v>
      </c>
      <c r="E32" s="7">
        <v>13750000</v>
      </c>
      <c r="F32" s="8">
        <v>17395310</v>
      </c>
      <c r="G32" s="8">
        <v>0</v>
      </c>
      <c r="H32" s="8">
        <v>1604700</v>
      </c>
      <c r="I32" s="8">
        <v>0</v>
      </c>
      <c r="J32" s="8">
        <v>1604700</v>
      </c>
      <c r="K32" s="8">
        <v>634750</v>
      </c>
      <c r="L32" s="8">
        <v>2907997</v>
      </c>
      <c r="M32" s="8">
        <v>2920397</v>
      </c>
      <c r="N32" s="8">
        <v>6463144</v>
      </c>
      <c r="O32" s="8">
        <v>0</v>
      </c>
      <c r="P32" s="8">
        <v>683081</v>
      </c>
      <c r="Q32" s="8">
        <v>691296</v>
      </c>
      <c r="R32" s="8">
        <v>1374377</v>
      </c>
      <c r="S32" s="8">
        <v>4608030</v>
      </c>
      <c r="T32" s="8">
        <v>0</v>
      </c>
      <c r="U32" s="8">
        <v>9298000</v>
      </c>
      <c r="V32" s="8">
        <v>13906030</v>
      </c>
      <c r="W32" s="8">
        <v>23348251</v>
      </c>
      <c r="X32" s="8">
        <v>13750000</v>
      </c>
      <c r="Y32" s="8">
        <v>9598251</v>
      </c>
      <c r="Z32" s="2">
        <v>69.81</v>
      </c>
      <c r="AA32" s="6">
        <v>17395310</v>
      </c>
    </row>
    <row r="33" spans="1:27" ht="13.5">
      <c r="A33" s="25" t="s">
        <v>59</v>
      </c>
      <c r="B33" s="24"/>
      <c r="C33" s="6">
        <v>121578819</v>
      </c>
      <c r="D33" s="6">
        <v>0</v>
      </c>
      <c r="E33" s="7">
        <v>17351000</v>
      </c>
      <c r="F33" s="8">
        <v>17551554</v>
      </c>
      <c r="G33" s="8">
        <v>0</v>
      </c>
      <c r="H33" s="8">
        <v>147988</v>
      </c>
      <c r="I33" s="8">
        <v>286704</v>
      </c>
      <c r="J33" s="8">
        <v>434692</v>
      </c>
      <c r="K33" s="8">
        <v>2903</v>
      </c>
      <c r="L33" s="8">
        <v>167705</v>
      </c>
      <c r="M33" s="8">
        <v>108463</v>
      </c>
      <c r="N33" s="8">
        <v>279071</v>
      </c>
      <c r="O33" s="8">
        <v>116249</v>
      </c>
      <c r="P33" s="8">
        <v>682769</v>
      </c>
      <c r="Q33" s="8">
        <v>195161</v>
      </c>
      <c r="R33" s="8">
        <v>994179</v>
      </c>
      <c r="S33" s="8">
        <v>26716538</v>
      </c>
      <c r="T33" s="8">
        <v>962405</v>
      </c>
      <c r="U33" s="8">
        <v>1888760</v>
      </c>
      <c r="V33" s="8">
        <v>29567703</v>
      </c>
      <c r="W33" s="8">
        <v>31275645</v>
      </c>
      <c r="X33" s="8">
        <v>17351000</v>
      </c>
      <c r="Y33" s="8">
        <v>13924645</v>
      </c>
      <c r="Z33" s="2">
        <v>80.25</v>
      </c>
      <c r="AA33" s="6">
        <v>17551554</v>
      </c>
    </row>
    <row r="34" spans="1:27" ht="13.5">
      <c r="A34" s="25" t="s">
        <v>60</v>
      </c>
      <c r="B34" s="24"/>
      <c r="C34" s="6">
        <v>143023693</v>
      </c>
      <c r="D34" s="6">
        <v>0</v>
      </c>
      <c r="E34" s="7">
        <v>124207353</v>
      </c>
      <c r="F34" s="8">
        <v>96622440</v>
      </c>
      <c r="G34" s="8">
        <v>7160714</v>
      </c>
      <c r="H34" s="8">
        <v>14450966</v>
      </c>
      <c r="I34" s="8">
        <v>16583522</v>
      </c>
      <c r="J34" s="8">
        <v>38195202</v>
      </c>
      <c r="K34" s="8">
        <v>5924882</v>
      </c>
      <c r="L34" s="8">
        <v>20466213</v>
      </c>
      <c r="M34" s="8">
        <v>25447350</v>
      </c>
      <c r="N34" s="8">
        <v>51838445</v>
      </c>
      <c r="O34" s="8">
        <v>30165114</v>
      </c>
      <c r="P34" s="8">
        <v>3485134</v>
      </c>
      <c r="Q34" s="8">
        <v>23845169</v>
      </c>
      <c r="R34" s="8">
        <v>57495417</v>
      </c>
      <c r="S34" s="8">
        <v>17230573</v>
      </c>
      <c r="T34" s="8">
        <v>4059275</v>
      </c>
      <c r="U34" s="8">
        <v>73892971</v>
      </c>
      <c r="V34" s="8">
        <v>95182819</v>
      </c>
      <c r="W34" s="8">
        <v>242711883</v>
      </c>
      <c r="X34" s="8">
        <v>124207353</v>
      </c>
      <c r="Y34" s="8">
        <v>118504530</v>
      </c>
      <c r="Z34" s="2">
        <v>95.41</v>
      </c>
      <c r="AA34" s="6">
        <v>96622440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672607725</v>
      </c>
      <c r="D36" s="33">
        <f>SUM(D25:D35)</f>
        <v>0</v>
      </c>
      <c r="E36" s="34">
        <f t="shared" si="1"/>
        <v>455235153</v>
      </c>
      <c r="F36" s="35">
        <f t="shared" si="1"/>
        <v>582029338</v>
      </c>
      <c r="G36" s="35">
        <f t="shared" si="1"/>
        <v>33176767</v>
      </c>
      <c r="H36" s="35">
        <f t="shared" si="1"/>
        <v>38928200</v>
      </c>
      <c r="I36" s="35">
        <f t="shared" si="1"/>
        <v>46990448</v>
      </c>
      <c r="J36" s="35">
        <f t="shared" si="1"/>
        <v>119095415</v>
      </c>
      <c r="K36" s="35">
        <f t="shared" si="1"/>
        <v>26482443</v>
      </c>
      <c r="L36" s="35">
        <f t="shared" si="1"/>
        <v>61367249</v>
      </c>
      <c r="M36" s="35">
        <f t="shared" si="1"/>
        <v>58861644</v>
      </c>
      <c r="N36" s="35">
        <f t="shared" si="1"/>
        <v>146711336</v>
      </c>
      <c r="O36" s="35">
        <f t="shared" si="1"/>
        <v>60238618</v>
      </c>
      <c r="P36" s="35">
        <f t="shared" si="1"/>
        <v>27763750</v>
      </c>
      <c r="Q36" s="35">
        <f t="shared" si="1"/>
        <v>60556899</v>
      </c>
      <c r="R36" s="35">
        <f t="shared" si="1"/>
        <v>148559267</v>
      </c>
      <c r="S36" s="35">
        <f t="shared" si="1"/>
        <v>73506581</v>
      </c>
      <c r="T36" s="35">
        <f t="shared" si="1"/>
        <v>33279591</v>
      </c>
      <c r="U36" s="35">
        <f t="shared" si="1"/>
        <v>129521526</v>
      </c>
      <c r="V36" s="35">
        <f t="shared" si="1"/>
        <v>236307698</v>
      </c>
      <c r="W36" s="35">
        <f t="shared" si="1"/>
        <v>650673716</v>
      </c>
      <c r="X36" s="35">
        <f t="shared" si="1"/>
        <v>455235153</v>
      </c>
      <c r="Y36" s="35">
        <f t="shared" si="1"/>
        <v>195438563</v>
      </c>
      <c r="Z36" s="36">
        <f>+IF(X36&lt;&gt;0,+(Y36/X36)*100,0)</f>
        <v>42.93134256264256</v>
      </c>
      <c r="AA36" s="33">
        <f>SUM(AA25:AA35)</f>
        <v>582029338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-225054497</v>
      </c>
      <c r="D38" s="46">
        <f>+D22-D36</f>
        <v>0</v>
      </c>
      <c r="E38" s="47">
        <f t="shared" si="2"/>
        <v>52066200</v>
      </c>
      <c r="F38" s="48">
        <f t="shared" si="2"/>
        <v>-42420891</v>
      </c>
      <c r="G38" s="48">
        <f t="shared" si="2"/>
        <v>151944386</v>
      </c>
      <c r="H38" s="48">
        <f t="shared" si="2"/>
        <v>-37417410</v>
      </c>
      <c r="I38" s="48">
        <f t="shared" si="2"/>
        <v>-46059266</v>
      </c>
      <c r="J38" s="48">
        <f t="shared" si="2"/>
        <v>68467710</v>
      </c>
      <c r="K38" s="48">
        <f t="shared" si="2"/>
        <v>-26064685</v>
      </c>
      <c r="L38" s="48">
        <f t="shared" si="2"/>
        <v>-60436191</v>
      </c>
      <c r="M38" s="48">
        <f t="shared" si="2"/>
        <v>76171378</v>
      </c>
      <c r="N38" s="48">
        <f t="shared" si="2"/>
        <v>-10329498</v>
      </c>
      <c r="O38" s="48">
        <f t="shared" si="2"/>
        <v>-58946034</v>
      </c>
      <c r="P38" s="48">
        <f t="shared" si="2"/>
        <v>-26418052</v>
      </c>
      <c r="Q38" s="48">
        <f t="shared" si="2"/>
        <v>66460037</v>
      </c>
      <c r="R38" s="48">
        <f t="shared" si="2"/>
        <v>-18904049</v>
      </c>
      <c r="S38" s="48">
        <f t="shared" si="2"/>
        <v>-65511642</v>
      </c>
      <c r="T38" s="48">
        <f t="shared" si="2"/>
        <v>-32856904</v>
      </c>
      <c r="U38" s="48">
        <f t="shared" si="2"/>
        <v>-128741180</v>
      </c>
      <c r="V38" s="48">
        <f t="shared" si="2"/>
        <v>-227109726</v>
      </c>
      <c r="W38" s="48">
        <f t="shared" si="2"/>
        <v>-187875563</v>
      </c>
      <c r="X38" s="48">
        <f>IF(F22=F36,0,X22-X36)</f>
        <v>52066200</v>
      </c>
      <c r="Y38" s="48">
        <f t="shared" si="2"/>
        <v>-239941763</v>
      </c>
      <c r="Z38" s="49">
        <f>+IF(X38&lt;&gt;0,+(Y38/X38)*100,0)</f>
        <v>-460.8397828149548</v>
      </c>
      <c r="AA38" s="46">
        <f>+AA22-AA36</f>
        <v>-42420891</v>
      </c>
    </row>
    <row r="39" spans="1:27" ht="13.5">
      <c r="A39" s="23" t="s">
        <v>64</v>
      </c>
      <c r="B39" s="29"/>
      <c r="C39" s="6">
        <v>332776955</v>
      </c>
      <c r="D39" s="6">
        <v>0</v>
      </c>
      <c r="E39" s="7">
        <v>320364000</v>
      </c>
      <c r="F39" s="8">
        <v>318235876</v>
      </c>
      <c r="G39" s="8">
        <v>3712899</v>
      </c>
      <c r="H39" s="8">
        <v>22838460</v>
      </c>
      <c r="I39" s="8">
        <v>3792712</v>
      </c>
      <c r="J39" s="8">
        <v>30344071</v>
      </c>
      <c r="K39" s="8">
        <v>19884527</v>
      </c>
      <c r="L39" s="8">
        <v>42419744</v>
      </c>
      <c r="M39" s="8">
        <v>16622836</v>
      </c>
      <c r="N39" s="8">
        <v>78927107</v>
      </c>
      <c r="O39" s="8">
        <v>10087079</v>
      </c>
      <c r="P39" s="8">
        <v>7045024</v>
      </c>
      <c r="Q39" s="8">
        <v>9652350</v>
      </c>
      <c r="R39" s="8">
        <v>26784453</v>
      </c>
      <c r="S39" s="8">
        <v>37987701</v>
      </c>
      <c r="T39" s="8">
        <v>1824431</v>
      </c>
      <c r="U39" s="8">
        <v>6622507</v>
      </c>
      <c r="V39" s="8">
        <v>46434639</v>
      </c>
      <c r="W39" s="8">
        <v>182490270</v>
      </c>
      <c r="X39" s="8">
        <v>320364000</v>
      </c>
      <c r="Y39" s="8">
        <v>-137873730</v>
      </c>
      <c r="Z39" s="2">
        <v>-43.04</v>
      </c>
      <c r="AA39" s="6">
        <v>318235876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107722458</v>
      </c>
      <c r="D42" s="55">
        <f>SUM(D38:D41)</f>
        <v>0</v>
      </c>
      <c r="E42" s="56">
        <f t="shared" si="3"/>
        <v>372430200</v>
      </c>
      <c r="F42" s="57">
        <f t="shared" si="3"/>
        <v>275814985</v>
      </c>
      <c r="G42" s="57">
        <f t="shared" si="3"/>
        <v>155657285</v>
      </c>
      <c r="H42" s="57">
        <f t="shared" si="3"/>
        <v>-14578950</v>
      </c>
      <c r="I42" s="57">
        <f t="shared" si="3"/>
        <v>-42266554</v>
      </c>
      <c r="J42" s="57">
        <f t="shared" si="3"/>
        <v>98811781</v>
      </c>
      <c r="K42" s="57">
        <f t="shared" si="3"/>
        <v>-6180158</v>
      </c>
      <c r="L42" s="57">
        <f t="shared" si="3"/>
        <v>-18016447</v>
      </c>
      <c r="M42" s="57">
        <f t="shared" si="3"/>
        <v>92794214</v>
      </c>
      <c r="N42" s="57">
        <f t="shared" si="3"/>
        <v>68597609</v>
      </c>
      <c r="O42" s="57">
        <f t="shared" si="3"/>
        <v>-48858955</v>
      </c>
      <c r="P42" s="57">
        <f t="shared" si="3"/>
        <v>-19373028</v>
      </c>
      <c r="Q42" s="57">
        <f t="shared" si="3"/>
        <v>76112387</v>
      </c>
      <c r="R42" s="57">
        <f t="shared" si="3"/>
        <v>7880404</v>
      </c>
      <c r="S42" s="57">
        <f t="shared" si="3"/>
        <v>-27523941</v>
      </c>
      <c r="T42" s="57">
        <f t="shared" si="3"/>
        <v>-31032473</v>
      </c>
      <c r="U42" s="57">
        <f t="shared" si="3"/>
        <v>-122118673</v>
      </c>
      <c r="V42" s="57">
        <f t="shared" si="3"/>
        <v>-180675087</v>
      </c>
      <c r="W42" s="57">
        <f t="shared" si="3"/>
        <v>-5385293</v>
      </c>
      <c r="X42" s="57">
        <f t="shared" si="3"/>
        <v>372430200</v>
      </c>
      <c r="Y42" s="57">
        <f t="shared" si="3"/>
        <v>-377815493</v>
      </c>
      <c r="Z42" s="58">
        <f>+IF(X42&lt;&gt;0,+(Y42/X42)*100,0)</f>
        <v>-101.44598719437899</v>
      </c>
      <c r="AA42" s="55">
        <f>SUM(AA38:AA41)</f>
        <v>275814985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107722458</v>
      </c>
      <c r="D44" s="63">
        <f>+D42-D43</f>
        <v>0</v>
      </c>
      <c r="E44" s="64">
        <f t="shared" si="4"/>
        <v>372430200</v>
      </c>
      <c r="F44" s="65">
        <f t="shared" si="4"/>
        <v>275814985</v>
      </c>
      <c r="G44" s="65">
        <f t="shared" si="4"/>
        <v>155657285</v>
      </c>
      <c r="H44" s="65">
        <f t="shared" si="4"/>
        <v>-14578950</v>
      </c>
      <c r="I44" s="65">
        <f t="shared" si="4"/>
        <v>-42266554</v>
      </c>
      <c r="J44" s="65">
        <f t="shared" si="4"/>
        <v>98811781</v>
      </c>
      <c r="K44" s="65">
        <f t="shared" si="4"/>
        <v>-6180158</v>
      </c>
      <c r="L44" s="65">
        <f t="shared" si="4"/>
        <v>-18016447</v>
      </c>
      <c r="M44" s="65">
        <f t="shared" si="4"/>
        <v>92794214</v>
      </c>
      <c r="N44" s="65">
        <f t="shared" si="4"/>
        <v>68597609</v>
      </c>
      <c r="O44" s="65">
        <f t="shared" si="4"/>
        <v>-48858955</v>
      </c>
      <c r="P44" s="65">
        <f t="shared" si="4"/>
        <v>-19373028</v>
      </c>
      <c r="Q44" s="65">
        <f t="shared" si="4"/>
        <v>76112387</v>
      </c>
      <c r="R44" s="65">
        <f t="shared" si="4"/>
        <v>7880404</v>
      </c>
      <c r="S44" s="65">
        <f t="shared" si="4"/>
        <v>-27523941</v>
      </c>
      <c r="T44" s="65">
        <f t="shared" si="4"/>
        <v>-31032473</v>
      </c>
      <c r="U44" s="65">
        <f t="shared" si="4"/>
        <v>-122118673</v>
      </c>
      <c r="V44" s="65">
        <f t="shared" si="4"/>
        <v>-180675087</v>
      </c>
      <c r="W44" s="65">
        <f t="shared" si="4"/>
        <v>-5385293</v>
      </c>
      <c r="X44" s="65">
        <f t="shared" si="4"/>
        <v>372430200</v>
      </c>
      <c r="Y44" s="65">
        <f t="shared" si="4"/>
        <v>-377815493</v>
      </c>
      <c r="Z44" s="66">
        <f>+IF(X44&lt;&gt;0,+(Y44/X44)*100,0)</f>
        <v>-101.44598719437899</v>
      </c>
      <c r="AA44" s="63">
        <f>+AA42-AA43</f>
        <v>275814985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107722458</v>
      </c>
      <c r="D46" s="55">
        <f>SUM(D44:D45)</f>
        <v>0</v>
      </c>
      <c r="E46" s="56">
        <f t="shared" si="5"/>
        <v>372430200</v>
      </c>
      <c r="F46" s="57">
        <f t="shared" si="5"/>
        <v>275814985</v>
      </c>
      <c r="G46" s="57">
        <f t="shared" si="5"/>
        <v>155657285</v>
      </c>
      <c r="H46" s="57">
        <f t="shared" si="5"/>
        <v>-14578950</v>
      </c>
      <c r="I46" s="57">
        <f t="shared" si="5"/>
        <v>-42266554</v>
      </c>
      <c r="J46" s="57">
        <f t="shared" si="5"/>
        <v>98811781</v>
      </c>
      <c r="K46" s="57">
        <f t="shared" si="5"/>
        <v>-6180158</v>
      </c>
      <c r="L46" s="57">
        <f t="shared" si="5"/>
        <v>-18016447</v>
      </c>
      <c r="M46" s="57">
        <f t="shared" si="5"/>
        <v>92794214</v>
      </c>
      <c r="N46" s="57">
        <f t="shared" si="5"/>
        <v>68597609</v>
      </c>
      <c r="O46" s="57">
        <f t="shared" si="5"/>
        <v>-48858955</v>
      </c>
      <c r="P46" s="57">
        <f t="shared" si="5"/>
        <v>-19373028</v>
      </c>
      <c r="Q46" s="57">
        <f t="shared" si="5"/>
        <v>76112387</v>
      </c>
      <c r="R46" s="57">
        <f t="shared" si="5"/>
        <v>7880404</v>
      </c>
      <c r="S46" s="57">
        <f t="shared" si="5"/>
        <v>-27523941</v>
      </c>
      <c r="T46" s="57">
        <f t="shared" si="5"/>
        <v>-31032473</v>
      </c>
      <c r="U46" s="57">
        <f t="shared" si="5"/>
        <v>-122118673</v>
      </c>
      <c r="V46" s="57">
        <f t="shared" si="5"/>
        <v>-180675087</v>
      </c>
      <c r="W46" s="57">
        <f t="shared" si="5"/>
        <v>-5385293</v>
      </c>
      <c r="X46" s="57">
        <f t="shared" si="5"/>
        <v>372430200</v>
      </c>
      <c r="Y46" s="57">
        <f t="shared" si="5"/>
        <v>-377815493</v>
      </c>
      <c r="Z46" s="58">
        <f>+IF(X46&lt;&gt;0,+(Y46/X46)*100,0)</f>
        <v>-101.44598719437899</v>
      </c>
      <c r="AA46" s="55">
        <f>SUM(AA44:AA45)</f>
        <v>275814985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107722458</v>
      </c>
      <c r="D48" s="71">
        <f>SUM(D46:D47)</f>
        <v>0</v>
      </c>
      <c r="E48" s="72">
        <f t="shared" si="6"/>
        <v>372430200</v>
      </c>
      <c r="F48" s="73">
        <f t="shared" si="6"/>
        <v>275814985</v>
      </c>
      <c r="G48" s="73">
        <f t="shared" si="6"/>
        <v>155657285</v>
      </c>
      <c r="H48" s="74">
        <f t="shared" si="6"/>
        <v>-14578950</v>
      </c>
      <c r="I48" s="74">
        <f t="shared" si="6"/>
        <v>-42266554</v>
      </c>
      <c r="J48" s="74">
        <f t="shared" si="6"/>
        <v>98811781</v>
      </c>
      <c r="K48" s="74">
        <f t="shared" si="6"/>
        <v>-6180158</v>
      </c>
      <c r="L48" s="74">
        <f t="shared" si="6"/>
        <v>-18016447</v>
      </c>
      <c r="M48" s="73">
        <f t="shared" si="6"/>
        <v>92794214</v>
      </c>
      <c r="N48" s="73">
        <f t="shared" si="6"/>
        <v>68597609</v>
      </c>
      <c r="O48" s="74">
        <f t="shared" si="6"/>
        <v>-48858955</v>
      </c>
      <c r="P48" s="74">
        <f t="shared" si="6"/>
        <v>-19373028</v>
      </c>
      <c r="Q48" s="74">
        <f t="shared" si="6"/>
        <v>76112387</v>
      </c>
      <c r="R48" s="74">
        <f t="shared" si="6"/>
        <v>7880404</v>
      </c>
      <c r="S48" s="74">
        <f t="shared" si="6"/>
        <v>-27523941</v>
      </c>
      <c r="T48" s="73">
        <f t="shared" si="6"/>
        <v>-31032473</v>
      </c>
      <c r="U48" s="73">
        <f t="shared" si="6"/>
        <v>-122118673</v>
      </c>
      <c r="V48" s="74">
        <f t="shared" si="6"/>
        <v>-180675087</v>
      </c>
      <c r="W48" s="74">
        <f t="shared" si="6"/>
        <v>-5385293</v>
      </c>
      <c r="X48" s="74">
        <f t="shared" si="6"/>
        <v>372430200</v>
      </c>
      <c r="Y48" s="74">
        <f t="shared" si="6"/>
        <v>-377815493</v>
      </c>
      <c r="Z48" s="75">
        <f>+IF(X48&lt;&gt;0,+(Y48/X48)*100,0)</f>
        <v>-101.44598719437899</v>
      </c>
      <c r="AA48" s="76">
        <f>SUM(AA46:AA47)</f>
        <v>275814985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23926042</v>
      </c>
      <c r="D5" s="6">
        <v>0</v>
      </c>
      <c r="E5" s="7">
        <v>15000000</v>
      </c>
      <c r="F5" s="8">
        <v>47640973</v>
      </c>
      <c r="G5" s="8">
        <v>1501449</v>
      </c>
      <c r="H5" s="8">
        <v>1619163</v>
      </c>
      <c r="I5" s="8">
        <v>1541852</v>
      </c>
      <c r="J5" s="8">
        <v>4662464</v>
      </c>
      <c r="K5" s="8">
        <v>1041736</v>
      </c>
      <c r="L5" s="8">
        <v>1502867</v>
      </c>
      <c r="M5" s="8">
        <v>1556127</v>
      </c>
      <c r="N5" s="8">
        <v>4100730</v>
      </c>
      <c r="O5" s="8">
        <v>1651331</v>
      </c>
      <c r="P5" s="8">
        <v>1727705</v>
      </c>
      <c r="Q5" s="8">
        <v>1726564</v>
      </c>
      <c r="R5" s="8">
        <v>5105600</v>
      </c>
      <c r="S5" s="8">
        <v>1807726</v>
      </c>
      <c r="T5" s="8">
        <v>1741860</v>
      </c>
      <c r="U5" s="8">
        <v>2172417</v>
      </c>
      <c r="V5" s="8">
        <v>5722003</v>
      </c>
      <c r="W5" s="8">
        <v>19590797</v>
      </c>
      <c r="X5" s="8">
        <v>15000000</v>
      </c>
      <c r="Y5" s="8">
        <v>4590797</v>
      </c>
      <c r="Z5" s="2">
        <v>30.61</v>
      </c>
      <c r="AA5" s="6">
        <v>47640973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61968474</v>
      </c>
      <c r="D7" s="6">
        <v>0</v>
      </c>
      <c r="E7" s="7">
        <v>27411168</v>
      </c>
      <c r="F7" s="8">
        <v>36703347</v>
      </c>
      <c r="G7" s="8">
        <v>2759195</v>
      </c>
      <c r="H7" s="8">
        <v>2633028</v>
      </c>
      <c r="I7" s="8">
        <v>2483911</v>
      </c>
      <c r="J7" s="8">
        <v>7876134</v>
      </c>
      <c r="K7" s="8">
        <v>2484943</v>
      </c>
      <c r="L7" s="8">
        <v>2418714</v>
      </c>
      <c r="M7" s="8">
        <v>2430255</v>
      </c>
      <c r="N7" s="8">
        <v>7333912</v>
      </c>
      <c r="O7" s="8">
        <v>2665731</v>
      </c>
      <c r="P7" s="8">
        <v>2428459</v>
      </c>
      <c r="Q7" s="8">
        <v>2288001</v>
      </c>
      <c r="R7" s="8">
        <v>7382191</v>
      </c>
      <c r="S7" s="8">
        <v>2473928</v>
      </c>
      <c r="T7" s="8">
        <v>2145891</v>
      </c>
      <c r="U7" s="8">
        <v>2097654</v>
      </c>
      <c r="V7" s="8">
        <v>6717473</v>
      </c>
      <c r="W7" s="8">
        <v>29309710</v>
      </c>
      <c r="X7" s="8">
        <v>27411168</v>
      </c>
      <c r="Y7" s="8">
        <v>1898542</v>
      </c>
      <c r="Z7" s="2">
        <v>6.93</v>
      </c>
      <c r="AA7" s="6">
        <v>36703347</v>
      </c>
    </row>
    <row r="8" spans="1:27" ht="13.5">
      <c r="A8" s="25" t="s">
        <v>35</v>
      </c>
      <c r="B8" s="24"/>
      <c r="C8" s="6">
        <v>13749450</v>
      </c>
      <c r="D8" s="6">
        <v>0</v>
      </c>
      <c r="E8" s="7">
        <v>13840000</v>
      </c>
      <c r="F8" s="8">
        <v>10682226</v>
      </c>
      <c r="G8" s="8">
        <v>850515</v>
      </c>
      <c r="H8" s="8">
        <v>626433</v>
      </c>
      <c r="I8" s="8">
        <v>777966</v>
      </c>
      <c r="J8" s="8">
        <v>2254914</v>
      </c>
      <c r="K8" s="8">
        <v>960525</v>
      </c>
      <c r="L8" s="8">
        <v>673456</v>
      </c>
      <c r="M8" s="8">
        <v>547354</v>
      </c>
      <c r="N8" s="8">
        <v>2181335</v>
      </c>
      <c r="O8" s="8">
        <v>621203</v>
      </c>
      <c r="P8" s="8">
        <v>634939</v>
      </c>
      <c r="Q8" s="8">
        <v>729966</v>
      </c>
      <c r="R8" s="8">
        <v>1986108</v>
      </c>
      <c r="S8" s="8">
        <v>716308</v>
      </c>
      <c r="T8" s="8">
        <v>598788</v>
      </c>
      <c r="U8" s="8">
        <v>133560</v>
      </c>
      <c r="V8" s="8">
        <v>1448656</v>
      </c>
      <c r="W8" s="8">
        <v>7871013</v>
      </c>
      <c r="X8" s="8">
        <v>13840000</v>
      </c>
      <c r="Y8" s="8">
        <v>-5968987</v>
      </c>
      <c r="Z8" s="2">
        <v>-43.13</v>
      </c>
      <c r="AA8" s="6">
        <v>10682226</v>
      </c>
    </row>
    <row r="9" spans="1:27" ht="13.5">
      <c r="A9" s="25" t="s">
        <v>36</v>
      </c>
      <c r="B9" s="24"/>
      <c r="C9" s="6">
        <v>2392672</v>
      </c>
      <c r="D9" s="6">
        <v>0</v>
      </c>
      <c r="E9" s="7">
        <v>2671000</v>
      </c>
      <c r="F9" s="8">
        <v>2460628</v>
      </c>
      <c r="G9" s="8">
        <v>189135</v>
      </c>
      <c r="H9" s="8">
        <v>189100</v>
      </c>
      <c r="I9" s="8">
        <v>197943</v>
      </c>
      <c r="J9" s="8">
        <v>576178</v>
      </c>
      <c r="K9" s="8">
        <v>196055</v>
      </c>
      <c r="L9" s="8">
        <v>193251</v>
      </c>
      <c r="M9" s="8">
        <v>192784</v>
      </c>
      <c r="N9" s="8">
        <v>582090</v>
      </c>
      <c r="O9" s="8">
        <v>196378</v>
      </c>
      <c r="P9" s="8">
        <v>197654</v>
      </c>
      <c r="Q9" s="8">
        <v>189153</v>
      </c>
      <c r="R9" s="8">
        <v>583185</v>
      </c>
      <c r="S9" s="8">
        <v>195464</v>
      </c>
      <c r="T9" s="8">
        <v>188944</v>
      </c>
      <c r="U9" s="8">
        <v>194681</v>
      </c>
      <c r="V9" s="8">
        <v>579089</v>
      </c>
      <c r="W9" s="8">
        <v>2320542</v>
      </c>
      <c r="X9" s="8">
        <v>2671000</v>
      </c>
      <c r="Y9" s="8">
        <v>-350458</v>
      </c>
      <c r="Z9" s="2">
        <v>-13.12</v>
      </c>
      <c r="AA9" s="6">
        <v>2460628</v>
      </c>
    </row>
    <row r="10" spans="1:27" ht="13.5">
      <c r="A10" s="25" t="s">
        <v>37</v>
      </c>
      <c r="B10" s="24"/>
      <c r="C10" s="6">
        <v>6457896</v>
      </c>
      <c r="D10" s="6">
        <v>0</v>
      </c>
      <c r="E10" s="7">
        <v>3500000</v>
      </c>
      <c r="F10" s="26">
        <v>5309071</v>
      </c>
      <c r="G10" s="26">
        <v>567983</v>
      </c>
      <c r="H10" s="26">
        <v>577637</v>
      </c>
      <c r="I10" s="26">
        <v>579193</v>
      </c>
      <c r="J10" s="26">
        <v>1724813</v>
      </c>
      <c r="K10" s="26">
        <v>600295</v>
      </c>
      <c r="L10" s="26">
        <v>582276</v>
      </c>
      <c r="M10" s="26">
        <v>580795</v>
      </c>
      <c r="N10" s="26">
        <v>1763366</v>
      </c>
      <c r="O10" s="26">
        <v>580997</v>
      </c>
      <c r="P10" s="26">
        <v>582549</v>
      </c>
      <c r="Q10" s="26">
        <v>581204</v>
      </c>
      <c r="R10" s="26">
        <v>1744750</v>
      </c>
      <c r="S10" s="26">
        <v>582531</v>
      </c>
      <c r="T10" s="26">
        <v>581868</v>
      </c>
      <c r="U10" s="26">
        <v>567440</v>
      </c>
      <c r="V10" s="26">
        <v>1731839</v>
      </c>
      <c r="W10" s="26">
        <v>6964768</v>
      </c>
      <c r="X10" s="26">
        <v>3500000</v>
      </c>
      <c r="Y10" s="26">
        <v>3464768</v>
      </c>
      <c r="Z10" s="27">
        <v>98.99</v>
      </c>
      <c r="AA10" s="28">
        <v>5309071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1618184</v>
      </c>
      <c r="H11" s="8">
        <v>1625133</v>
      </c>
      <c r="I11" s="8">
        <v>1576812</v>
      </c>
      <c r="J11" s="8">
        <v>4820129</v>
      </c>
      <c r="K11" s="8">
        <v>1581709</v>
      </c>
      <c r="L11" s="8">
        <v>1488520</v>
      </c>
      <c r="M11" s="8">
        <v>1669924</v>
      </c>
      <c r="N11" s="8">
        <v>4740153</v>
      </c>
      <c r="O11" s="8">
        <v>1470505</v>
      </c>
      <c r="P11" s="8">
        <v>1432970</v>
      </c>
      <c r="Q11" s="8">
        <v>1532872</v>
      </c>
      <c r="R11" s="8">
        <v>4436347</v>
      </c>
      <c r="S11" s="8">
        <v>1551612</v>
      </c>
      <c r="T11" s="8">
        <v>1547614</v>
      </c>
      <c r="U11" s="8">
        <v>1260744</v>
      </c>
      <c r="V11" s="8">
        <v>4359970</v>
      </c>
      <c r="W11" s="8">
        <v>18356599</v>
      </c>
      <c r="X11" s="8"/>
      <c r="Y11" s="8">
        <v>18356599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98628</v>
      </c>
      <c r="D12" s="6">
        <v>0</v>
      </c>
      <c r="E12" s="7">
        <v>250000</v>
      </c>
      <c r="F12" s="8">
        <v>167585</v>
      </c>
      <c r="G12" s="8">
        <v>5310</v>
      </c>
      <c r="H12" s="8">
        <v>4820</v>
      </c>
      <c r="I12" s="8">
        <v>11718</v>
      </c>
      <c r="J12" s="8">
        <v>21848</v>
      </c>
      <c r="K12" s="8">
        <v>16883</v>
      </c>
      <c r="L12" s="8">
        <v>7214</v>
      </c>
      <c r="M12" s="8">
        <v>4816</v>
      </c>
      <c r="N12" s="8">
        <v>28913</v>
      </c>
      <c r="O12" s="8">
        <v>0</v>
      </c>
      <c r="P12" s="8">
        <v>7657</v>
      </c>
      <c r="Q12" s="8">
        <v>11377</v>
      </c>
      <c r="R12" s="8">
        <v>19034</v>
      </c>
      <c r="S12" s="8">
        <v>8896</v>
      </c>
      <c r="T12" s="8">
        <v>2944</v>
      </c>
      <c r="U12" s="8">
        <v>17281</v>
      </c>
      <c r="V12" s="8">
        <v>29121</v>
      </c>
      <c r="W12" s="8">
        <v>98916</v>
      </c>
      <c r="X12" s="8">
        <v>250000</v>
      </c>
      <c r="Y12" s="8">
        <v>-151084</v>
      </c>
      <c r="Z12" s="2">
        <v>-60.43</v>
      </c>
      <c r="AA12" s="6">
        <v>167585</v>
      </c>
    </row>
    <row r="13" spans="1:27" ht="13.5">
      <c r="A13" s="23" t="s">
        <v>40</v>
      </c>
      <c r="B13" s="29"/>
      <c r="C13" s="6">
        <v>95912</v>
      </c>
      <c r="D13" s="6">
        <v>0</v>
      </c>
      <c r="E13" s="7">
        <v>100000</v>
      </c>
      <c r="F13" s="8">
        <v>124313</v>
      </c>
      <c r="G13" s="8">
        <v>7765</v>
      </c>
      <c r="H13" s="8">
        <v>15871</v>
      </c>
      <c r="I13" s="8">
        <v>13737</v>
      </c>
      <c r="J13" s="8">
        <v>37373</v>
      </c>
      <c r="K13" s="8">
        <v>10999</v>
      </c>
      <c r="L13" s="8">
        <v>8219</v>
      </c>
      <c r="M13" s="8">
        <v>15577</v>
      </c>
      <c r="N13" s="8">
        <v>34795</v>
      </c>
      <c r="O13" s="8">
        <v>2871</v>
      </c>
      <c r="P13" s="8">
        <v>2820</v>
      </c>
      <c r="Q13" s="8">
        <v>3012</v>
      </c>
      <c r="R13" s="8">
        <v>8703</v>
      </c>
      <c r="S13" s="8">
        <v>8772</v>
      </c>
      <c r="T13" s="8">
        <v>234005</v>
      </c>
      <c r="U13" s="8">
        <v>7609</v>
      </c>
      <c r="V13" s="8">
        <v>250386</v>
      </c>
      <c r="W13" s="8">
        <v>331257</v>
      </c>
      <c r="X13" s="8">
        <v>100000</v>
      </c>
      <c r="Y13" s="8">
        <v>231257</v>
      </c>
      <c r="Z13" s="2">
        <v>231.26</v>
      </c>
      <c r="AA13" s="6">
        <v>124313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2725095</v>
      </c>
      <c r="F14" s="8">
        <v>29145</v>
      </c>
      <c r="G14" s="8">
        <v>1424</v>
      </c>
      <c r="H14" s="8">
        <v>978</v>
      </c>
      <c r="I14" s="8">
        <v>3445</v>
      </c>
      <c r="J14" s="8">
        <v>5847</v>
      </c>
      <c r="K14" s="8">
        <v>7465</v>
      </c>
      <c r="L14" s="8">
        <v>7685</v>
      </c>
      <c r="M14" s="8">
        <v>8148</v>
      </c>
      <c r="N14" s="8">
        <v>23298</v>
      </c>
      <c r="O14" s="8">
        <v>6351</v>
      </c>
      <c r="P14" s="8">
        <v>0</v>
      </c>
      <c r="Q14" s="8">
        <v>8309</v>
      </c>
      <c r="R14" s="8">
        <v>14660</v>
      </c>
      <c r="S14" s="8">
        <v>7302</v>
      </c>
      <c r="T14" s="8">
        <v>8400</v>
      </c>
      <c r="U14" s="8">
        <v>13853</v>
      </c>
      <c r="V14" s="8">
        <v>29555</v>
      </c>
      <c r="W14" s="8">
        <v>73360</v>
      </c>
      <c r="X14" s="8">
        <v>2725095</v>
      </c>
      <c r="Y14" s="8">
        <v>-2651735</v>
      </c>
      <c r="Z14" s="2">
        <v>-97.31</v>
      </c>
      <c r="AA14" s="6">
        <v>29145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2579774</v>
      </c>
      <c r="D16" s="6">
        <v>0</v>
      </c>
      <c r="E16" s="7">
        <v>0</v>
      </c>
      <c r="F16" s="8">
        <v>53070</v>
      </c>
      <c r="G16" s="8">
        <v>1001869</v>
      </c>
      <c r="H16" s="8">
        <v>796755</v>
      </c>
      <c r="I16" s="8">
        <v>703313</v>
      </c>
      <c r="J16" s="8">
        <v>2501937</v>
      </c>
      <c r="K16" s="8">
        <v>887486</v>
      </c>
      <c r="L16" s="8">
        <v>994537</v>
      </c>
      <c r="M16" s="8">
        <v>629418</v>
      </c>
      <c r="N16" s="8">
        <v>2511441</v>
      </c>
      <c r="O16" s="8">
        <v>817469</v>
      </c>
      <c r="P16" s="8">
        <v>0</v>
      </c>
      <c r="Q16" s="8">
        <v>776965</v>
      </c>
      <c r="R16" s="8">
        <v>1594434</v>
      </c>
      <c r="S16" s="8">
        <v>0</v>
      </c>
      <c r="T16" s="8">
        <v>840240</v>
      </c>
      <c r="U16" s="8">
        <v>2134571</v>
      </c>
      <c r="V16" s="8">
        <v>2974811</v>
      </c>
      <c r="W16" s="8">
        <v>9582623</v>
      </c>
      <c r="X16" s="8"/>
      <c r="Y16" s="8">
        <v>9582623</v>
      </c>
      <c r="Z16" s="2">
        <v>0</v>
      </c>
      <c r="AA16" s="6">
        <v>53070</v>
      </c>
    </row>
    <row r="17" spans="1:27" ht="13.5">
      <c r="A17" s="23" t="s">
        <v>44</v>
      </c>
      <c r="B17" s="29"/>
      <c r="C17" s="6">
        <v>1322142</v>
      </c>
      <c r="D17" s="6">
        <v>0</v>
      </c>
      <c r="E17" s="7">
        <v>2000000</v>
      </c>
      <c r="F17" s="8">
        <v>6066278</v>
      </c>
      <c r="G17" s="8">
        <v>134550</v>
      </c>
      <c r="H17" s="8">
        <v>593</v>
      </c>
      <c r="I17" s="8">
        <v>230</v>
      </c>
      <c r="J17" s="8">
        <v>135373</v>
      </c>
      <c r="K17" s="8">
        <v>930</v>
      </c>
      <c r="L17" s="8">
        <v>108718</v>
      </c>
      <c r="M17" s="8">
        <v>0</v>
      </c>
      <c r="N17" s="8">
        <v>109648</v>
      </c>
      <c r="O17" s="8">
        <v>0</v>
      </c>
      <c r="P17" s="8">
        <v>800</v>
      </c>
      <c r="Q17" s="8">
        <v>103164</v>
      </c>
      <c r="R17" s="8">
        <v>103964</v>
      </c>
      <c r="S17" s="8">
        <v>114482</v>
      </c>
      <c r="T17" s="8">
        <v>93156</v>
      </c>
      <c r="U17" s="8">
        <v>681465</v>
      </c>
      <c r="V17" s="8">
        <v>889103</v>
      </c>
      <c r="W17" s="8">
        <v>1238088</v>
      </c>
      <c r="X17" s="8">
        <v>2000000</v>
      </c>
      <c r="Y17" s="8">
        <v>-761912</v>
      </c>
      <c r="Z17" s="2">
        <v>-38.1</v>
      </c>
      <c r="AA17" s="6">
        <v>6066278</v>
      </c>
    </row>
    <row r="18" spans="1:27" ht="13.5">
      <c r="A18" s="25" t="s">
        <v>45</v>
      </c>
      <c r="B18" s="24"/>
      <c r="C18" s="6">
        <v>1484111</v>
      </c>
      <c r="D18" s="6">
        <v>0</v>
      </c>
      <c r="E18" s="7">
        <v>2000000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2000000</v>
      </c>
      <c r="Y18" s="8">
        <v>-2000000</v>
      </c>
      <c r="Z18" s="2">
        <v>-100</v>
      </c>
      <c r="AA18" s="6">
        <v>0</v>
      </c>
    </row>
    <row r="19" spans="1:27" ht="13.5">
      <c r="A19" s="23" t="s">
        <v>46</v>
      </c>
      <c r="B19" s="29"/>
      <c r="C19" s="6">
        <v>152114568</v>
      </c>
      <c r="D19" s="6">
        <v>0</v>
      </c>
      <c r="E19" s="7">
        <v>108395200</v>
      </c>
      <c r="F19" s="8">
        <v>107815292</v>
      </c>
      <c r="G19" s="8">
        <v>37348000</v>
      </c>
      <c r="H19" s="8">
        <v>0</v>
      </c>
      <c r="I19" s="8">
        <v>0</v>
      </c>
      <c r="J19" s="8">
        <v>37348000</v>
      </c>
      <c r="K19" s="8">
        <v>0</v>
      </c>
      <c r="L19" s="8">
        <v>0</v>
      </c>
      <c r="M19" s="8">
        <v>0</v>
      </c>
      <c r="N19" s="8">
        <v>0</v>
      </c>
      <c r="O19" s="8">
        <v>13930</v>
      </c>
      <c r="P19" s="8">
        <v>0</v>
      </c>
      <c r="Q19" s="8">
        <v>65554511</v>
      </c>
      <c r="R19" s="8">
        <v>65568441</v>
      </c>
      <c r="S19" s="8">
        <v>0</v>
      </c>
      <c r="T19" s="8">
        <v>0</v>
      </c>
      <c r="U19" s="8">
        <v>5745128</v>
      </c>
      <c r="V19" s="8">
        <v>5745128</v>
      </c>
      <c r="W19" s="8">
        <v>108661569</v>
      </c>
      <c r="X19" s="8">
        <v>108395200</v>
      </c>
      <c r="Y19" s="8">
        <v>266369</v>
      </c>
      <c r="Z19" s="2">
        <v>0.25</v>
      </c>
      <c r="AA19" s="6">
        <v>107815292</v>
      </c>
    </row>
    <row r="20" spans="1:27" ht="13.5">
      <c r="A20" s="23" t="s">
        <v>47</v>
      </c>
      <c r="B20" s="29"/>
      <c r="C20" s="6">
        <v>15156454</v>
      </c>
      <c r="D20" s="6">
        <v>0</v>
      </c>
      <c r="E20" s="7">
        <v>40824348</v>
      </c>
      <c r="F20" s="26">
        <v>32619171</v>
      </c>
      <c r="G20" s="26">
        <v>255003</v>
      </c>
      <c r="H20" s="26">
        <v>741640</v>
      </c>
      <c r="I20" s="26">
        <v>127379</v>
      </c>
      <c r="J20" s="26">
        <v>1124022</v>
      </c>
      <c r="K20" s="26">
        <v>108878</v>
      </c>
      <c r="L20" s="26">
        <v>572080</v>
      </c>
      <c r="M20" s="26">
        <v>100830</v>
      </c>
      <c r="N20" s="26">
        <v>781788</v>
      </c>
      <c r="O20" s="26">
        <v>175649</v>
      </c>
      <c r="P20" s="26">
        <v>46423</v>
      </c>
      <c r="Q20" s="26">
        <v>96116</v>
      </c>
      <c r="R20" s="26">
        <v>318188</v>
      </c>
      <c r="S20" s="26">
        <v>60702</v>
      </c>
      <c r="T20" s="26">
        <v>189053</v>
      </c>
      <c r="U20" s="26">
        <v>866092</v>
      </c>
      <c r="V20" s="26">
        <v>1115847</v>
      </c>
      <c r="W20" s="26">
        <v>3339845</v>
      </c>
      <c r="X20" s="26">
        <v>40824348</v>
      </c>
      <c r="Y20" s="26">
        <v>-37484503</v>
      </c>
      <c r="Z20" s="27">
        <v>-91.82</v>
      </c>
      <c r="AA20" s="28">
        <v>32619171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35524</v>
      </c>
      <c r="H21" s="8">
        <v>71092</v>
      </c>
      <c r="I21" s="30">
        <v>50300</v>
      </c>
      <c r="J21" s="8">
        <v>156916</v>
      </c>
      <c r="K21" s="8">
        <v>91300</v>
      </c>
      <c r="L21" s="8">
        <v>40300</v>
      </c>
      <c r="M21" s="8">
        <v>61800</v>
      </c>
      <c r="N21" s="8">
        <v>193400</v>
      </c>
      <c r="O21" s="8">
        <v>131800</v>
      </c>
      <c r="P21" s="30">
        <v>18300</v>
      </c>
      <c r="Q21" s="8">
        <v>28687</v>
      </c>
      <c r="R21" s="8">
        <v>178787</v>
      </c>
      <c r="S21" s="8">
        <v>42300</v>
      </c>
      <c r="T21" s="8">
        <v>69300</v>
      </c>
      <c r="U21" s="8">
        <v>52300</v>
      </c>
      <c r="V21" s="8">
        <v>163900</v>
      </c>
      <c r="W21" s="30">
        <v>693003</v>
      </c>
      <c r="X21" s="8"/>
      <c r="Y21" s="8">
        <v>693003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281346123</v>
      </c>
      <c r="D22" s="33">
        <f>SUM(D5:D21)</f>
        <v>0</v>
      </c>
      <c r="E22" s="34">
        <f t="shared" si="0"/>
        <v>218716811</v>
      </c>
      <c r="F22" s="35">
        <f t="shared" si="0"/>
        <v>249671099</v>
      </c>
      <c r="G22" s="35">
        <f t="shared" si="0"/>
        <v>46275906</v>
      </c>
      <c r="H22" s="35">
        <f t="shared" si="0"/>
        <v>8902243</v>
      </c>
      <c r="I22" s="35">
        <f t="shared" si="0"/>
        <v>8067799</v>
      </c>
      <c r="J22" s="35">
        <f t="shared" si="0"/>
        <v>63245948</v>
      </c>
      <c r="K22" s="35">
        <f t="shared" si="0"/>
        <v>7989204</v>
      </c>
      <c r="L22" s="35">
        <f t="shared" si="0"/>
        <v>8597837</v>
      </c>
      <c r="M22" s="35">
        <f t="shared" si="0"/>
        <v>7797828</v>
      </c>
      <c r="N22" s="35">
        <f t="shared" si="0"/>
        <v>24384869</v>
      </c>
      <c r="O22" s="35">
        <f t="shared" si="0"/>
        <v>8334215</v>
      </c>
      <c r="P22" s="35">
        <f t="shared" si="0"/>
        <v>7080276</v>
      </c>
      <c r="Q22" s="35">
        <f t="shared" si="0"/>
        <v>73629901</v>
      </c>
      <c r="R22" s="35">
        <f t="shared" si="0"/>
        <v>89044392</v>
      </c>
      <c r="S22" s="35">
        <f t="shared" si="0"/>
        <v>7570023</v>
      </c>
      <c r="T22" s="35">
        <f t="shared" si="0"/>
        <v>8242063</v>
      </c>
      <c r="U22" s="35">
        <f t="shared" si="0"/>
        <v>15944795</v>
      </c>
      <c r="V22" s="35">
        <f t="shared" si="0"/>
        <v>31756881</v>
      </c>
      <c r="W22" s="35">
        <f t="shared" si="0"/>
        <v>208432090</v>
      </c>
      <c r="X22" s="35">
        <f t="shared" si="0"/>
        <v>218716811</v>
      </c>
      <c r="Y22" s="35">
        <f t="shared" si="0"/>
        <v>-10284721</v>
      </c>
      <c r="Z22" s="36">
        <f>+IF(X22&lt;&gt;0,+(Y22/X22)*100,0)</f>
        <v>-4.702300181214694</v>
      </c>
      <c r="AA22" s="33">
        <f>SUM(AA5:AA21)</f>
        <v>249671099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81625171</v>
      </c>
      <c r="D25" s="6">
        <v>0</v>
      </c>
      <c r="E25" s="7">
        <v>81650232</v>
      </c>
      <c r="F25" s="8">
        <v>102900876</v>
      </c>
      <c r="G25" s="8">
        <v>7671928</v>
      </c>
      <c r="H25" s="8">
        <v>7994262</v>
      </c>
      <c r="I25" s="8">
        <v>7502084</v>
      </c>
      <c r="J25" s="8">
        <v>23168274</v>
      </c>
      <c r="K25" s="8">
        <v>7473942</v>
      </c>
      <c r="L25" s="8">
        <v>7568849</v>
      </c>
      <c r="M25" s="8">
        <v>7639125</v>
      </c>
      <c r="N25" s="8">
        <v>22681916</v>
      </c>
      <c r="O25" s="8">
        <v>7671545</v>
      </c>
      <c r="P25" s="8">
        <v>7090727</v>
      </c>
      <c r="Q25" s="8">
        <v>7582050</v>
      </c>
      <c r="R25" s="8">
        <v>22344322</v>
      </c>
      <c r="S25" s="8">
        <v>8035467</v>
      </c>
      <c r="T25" s="8">
        <v>8053215</v>
      </c>
      <c r="U25" s="8">
        <v>9256591</v>
      </c>
      <c r="V25" s="8">
        <v>25345273</v>
      </c>
      <c r="W25" s="8">
        <v>93539785</v>
      </c>
      <c r="X25" s="8">
        <v>81650233</v>
      </c>
      <c r="Y25" s="8">
        <v>11889552</v>
      </c>
      <c r="Z25" s="2">
        <v>14.56</v>
      </c>
      <c r="AA25" s="6">
        <v>102900876</v>
      </c>
    </row>
    <row r="26" spans="1:27" ht="13.5">
      <c r="A26" s="25" t="s">
        <v>52</v>
      </c>
      <c r="B26" s="24"/>
      <c r="C26" s="6">
        <v>12693373</v>
      </c>
      <c r="D26" s="6">
        <v>0</v>
      </c>
      <c r="E26" s="7">
        <v>12592063</v>
      </c>
      <c r="F26" s="8">
        <v>0</v>
      </c>
      <c r="G26" s="8">
        <v>568174</v>
      </c>
      <c r="H26" s="8">
        <v>589309</v>
      </c>
      <c r="I26" s="8">
        <v>589308</v>
      </c>
      <c r="J26" s="8">
        <v>1746791</v>
      </c>
      <c r="K26" s="8">
        <v>589308</v>
      </c>
      <c r="L26" s="8">
        <v>589308</v>
      </c>
      <c r="M26" s="8">
        <v>589308</v>
      </c>
      <c r="N26" s="8">
        <v>1767924</v>
      </c>
      <c r="O26" s="8">
        <v>589308</v>
      </c>
      <c r="P26" s="8">
        <v>589308</v>
      </c>
      <c r="Q26" s="8">
        <v>589308</v>
      </c>
      <c r="R26" s="8">
        <v>1767924</v>
      </c>
      <c r="S26" s="8">
        <v>589308</v>
      </c>
      <c r="T26" s="8">
        <v>589308</v>
      </c>
      <c r="U26" s="8">
        <v>589306</v>
      </c>
      <c r="V26" s="8">
        <v>1767922</v>
      </c>
      <c r="W26" s="8">
        <v>7050561</v>
      </c>
      <c r="X26" s="8">
        <v>12592063</v>
      </c>
      <c r="Y26" s="8">
        <v>-5541502</v>
      </c>
      <c r="Z26" s="2">
        <v>-44.01</v>
      </c>
      <c r="AA26" s="6">
        <v>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27027384</v>
      </c>
      <c r="D28" s="6">
        <v>0</v>
      </c>
      <c r="E28" s="7">
        <v>5000000</v>
      </c>
      <c r="F28" s="8">
        <v>14273596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5000000</v>
      </c>
      <c r="Y28" s="8">
        <v>-5000000</v>
      </c>
      <c r="Z28" s="2">
        <v>-100</v>
      </c>
      <c r="AA28" s="6">
        <v>14273596</v>
      </c>
    </row>
    <row r="29" spans="1:27" ht="13.5">
      <c r="A29" s="25" t="s">
        <v>55</v>
      </c>
      <c r="B29" s="24"/>
      <c r="C29" s="6">
        <v>938976</v>
      </c>
      <c r="D29" s="6">
        <v>0</v>
      </c>
      <c r="E29" s="7">
        <v>1750000</v>
      </c>
      <c r="F29" s="8">
        <v>1264541</v>
      </c>
      <c r="G29" s="8">
        <v>339541</v>
      </c>
      <c r="H29" s="8">
        <v>0</v>
      </c>
      <c r="I29" s="8">
        <v>0</v>
      </c>
      <c r="J29" s="8">
        <v>339541</v>
      </c>
      <c r="K29" s="8">
        <v>60958</v>
      </c>
      <c r="L29" s="8">
        <v>0</v>
      </c>
      <c r="M29" s="8">
        <v>329034</v>
      </c>
      <c r="N29" s="8">
        <v>389992</v>
      </c>
      <c r="O29" s="8">
        <v>0</v>
      </c>
      <c r="P29" s="8">
        <v>450</v>
      </c>
      <c r="Q29" s="8">
        <v>61415</v>
      </c>
      <c r="R29" s="8">
        <v>61865</v>
      </c>
      <c r="S29" s="8">
        <v>0</v>
      </c>
      <c r="T29" s="8">
        <v>0</v>
      </c>
      <c r="U29" s="8">
        <v>301881</v>
      </c>
      <c r="V29" s="8">
        <v>301881</v>
      </c>
      <c r="W29" s="8">
        <v>1093279</v>
      </c>
      <c r="X29" s="8">
        <v>1750000</v>
      </c>
      <c r="Y29" s="8">
        <v>-656721</v>
      </c>
      <c r="Z29" s="2">
        <v>-37.53</v>
      </c>
      <c r="AA29" s="6">
        <v>1264541</v>
      </c>
    </row>
    <row r="30" spans="1:27" ht="13.5">
      <c r="A30" s="25" t="s">
        <v>56</v>
      </c>
      <c r="B30" s="24"/>
      <c r="C30" s="6">
        <v>36335057</v>
      </c>
      <c r="D30" s="6">
        <v>0</v>
      </c>
      <c r="E30" s="7">
        <v>30000000</v>
      </c>
      <c r="F30" s="8">
        <v>32317926</v>
      </c>
      <c r="G30" s="8">
        <v>7724424</v>
      </c>
      <c r="H30" s="8">
        <v>4913408</v>
      </c>
      <c r="I30" s="8">
        <v>0</v>
      </c>
      <c r="J30" s="8">
        <v>12637832</v>
      </c>
      <c r="K30" s="8">
        <v>2406908</v>
      </c>
      <c r="L30" s="8">
        <v>2522910</v>
      </c>
      <c r="M30" s="8">
        <v>0</v>
      </c>
      <c r="N30" s="8">
        <v>4929818</v>
      </c>
      <c r="O30" s="8">
        <v>2449872</v>
      </c>
      <c r="P30" s="8">
        <v>2568396</v>
      </c>
      <c r="Q30" s="8">
        <v>2323604</v>
      </c>
      <c r="R30" s="8">
        <v>7341872</v>
      </c>
      <c r="S30" s="8">
        <v>2457867</v>
      </c>
      <c r="T30" s="8">
        <v>2324742</v>
      </c>
      <c r="U30" s="8">
        <v>5439922</v>
      </c>
      <c r="V30" s="8">
        <v>10222531</v>
      </c>
      <c r="W30" s="8">
        <v>35132053</v>
      </c>
      <c r="X30" s="8">
        <v>30000000</v>
      </c>
      <c r="Y30" s="8">
        <v>5132053</v>
      </c>
      <c r="Z30" s="2">
        <v>17.11</v>
      </c>
      <c r="AA30" s="6">
        <v>32317926</v>
      </c>
    </row>
    <row r="31" spans="1:27" ht="13.5">
      <c r="A31" s="25" t="s">
        <v>57</v>
      </c>
      <c r="B31" s="24"/>
      <c r="C31" s="6">
        <v>4338260</v>
      </c>
      <c r="D31" s="6">
        <v>0</v>
      </c>
      <c r="E31" s="7">
        <v>15989467</v>
      </c>
      <c r="F31" s="8">
        <v>8765158</v>
      </c>
      <c r="G31" s="8">
        <v>607654</v>
      </c>
      <c r="H31" s="8">
        <v>264063</v>
      </c>
      <c r="I31" s="8">
        <v>58008</v>
      </c>
      <c r="J31" s="8">
        <v>929725</v>
      </c>
      <c r="K31" s="8">
        <v>499799</v>
      </c>
      <c r="L31" s="8">
        <v>128128</v>
      </c>
      <c r="M31" s="8">
        <v>256427</v>
      </c>
      <c r="N31" s="8">
        <v>884354</v>
      </c>
      <c r="O31" s="8">
        <v>272496</v>
      </c>
      <c r="P31" s="8">
        <v>268364</v>
      </c>
      <c r="Q31" s="8">
        <v>220891</v>
      </c>
      <c r="R31" s="8">
        <v>761751</v>
      </c>
      <c r="S31" s="8">
        <v>145133</v>
      </c>
      <c r="T31" s="8">
        <v>955069</v>
      </c>
      <c r="U31" s="8">
        <v>2497664</v>
      </c>
      <c r="V31" s="8">
        <v>3597866</v>
      </c>
      <c r="W31" s="8">
        <v>6173696</v>
      </c>
      <c r="X31" s="8">
        <v>15989467</v>
      </c>
      <c r="Y31" s="8">
        <v>-9815771</v>
      </c>
      <c r="Z31" s="2">
        <v>-61.39</v>
      </c>
      <c r="AA31" s="6">
        <v>8765158</v>
      </c>
    </row>
    <row r="32" spans="1:27" ht="13.5">
      <c r="A32" s="25" t="s">
        <v>58</v>
      </c>
      <c r="B32" s="24"/>
      <c r="C32" s="6">
        <v>5312681</v>
      </c>
      <c r="D32" s="6">
        <v>0</v>
      </c>
      <c r="E32" s="7">
        <v>7928333</v>
      </c>
      <c r="F32" s="8">
        <v>13077584</v>
      </c>
      <c r="G32" s="8">
        <v>458958</v>
      </c>
      <c r="H32" s="8">
        <v>458958</v>
      </c>
      <c r="I32" s="8">
        <v>990568</v>
      </c>
      <c r="J32" s="8">
        <v>1908484</v>
      </c>
      <c r="K32" s="8">
        <v>70655</v>
      </c>
      <c r="L32" s="8">
        <v>34655</v>
      </c>
      <c r="M32" s="8">
        <v>122431</v>
      </c>
      <c r="N32" s="8">
        <v>227741</v>
      </c>
      <c r="O32" s="8">
        <v>473252</v>
      </c>
      <c r="P32" s="8">
        <v>473252</v>
      </c>
      <c r="Q32" s="8">
        <v>458958</v>
      </c>
      <c r="R32" s="8">
        <v>1405462</v>
      </c>
      <c r="S32" s="8">
        <v>503212</v>
      </c>
      <c r="T32" s="8">
        <v>2109528</v>
      </c>
      <c r="U32" s="8">
        <v>5272242</v>
      </c>
      <c r="V32" s="8">
        <v>7884982</v>
      </c>
      <c r="W32" s="8">
        <v>11426669</v>
      </c>
      <c r="X32" s="8">
        <v>7928333</v>
      </c>
      <c r="Y32" s="8">
        <v>3498336</v>
      </c>
      <c r="Z32" s="2">
        <v>44.12</v>
      </c>
      <c r="AA32" s="6">
        <v>13077584</v>
      </c>
    </row>
    <row r="33" spans="1:27" ht="13.5">
      <c r="A33" s="25" t="s">
        <v>59</v>
      </c>
      <c r="B33" s="24"/>
      <c r="C33" s="6">
        <v>12657524</v>
      </c>
      <c r="D33" s="6">
        <v>0</v>
      </c>
      <c r="E33" s="7">
        <v>1464000</v>
      </c>
      <c r="F33" s="8">
        <v>5839292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39364</v>
      </c>
      <c r="M33" s="8">
        <v>78587</v>
      </c>
      <c r="N33" s="8">
        <v>117951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2647433</v>
      </c>
      <c r="V33" s="8">
        <v>2647433</v>
      </c>
      <c r="W33" s="8">
        <v>2765384</v>
      </c>
      <c r="X33" s="8">
        <v>1464000</v>
      </c>
      <c r="Y33" s="8">
        <v>1301384</v>
      </c>
      <c r="Z33" s="2">
        <v>88.89</v>
      </c>
      <c r="AA33" s="6">
        <v>5839292</v>
      </c>
    </row>
    <row r="34" spans="1:27" ht="13.5">
      <c r="A34" s="25" t="s">
        <v>60</v>
      </c>
      <c r="B34" s="24"/>
      <c r="C34" s="6">
        <v>27064061</v>
      </c>
      <c r="D34" s="6">
        <v>0</v>
      </c>
      <c r="E34" s="7">
        <v>62342716</v>
      </c>
      <c r="F34" s="8">
        <v>59264963</v>
      </c>
      <c r="G34" s="8">
        <v>2254951</v>
      </c>
      <c r="H34" s="8">
        <v>1705174</v>
      </c>
      <c r="I34" s="8">
        <v>1608700</v>
      </c>
      <c r="J34" s="8">
        <v>5568825</v>
      </c>
      <c r="K34" s="8">
        <v>2323694</v>
      </c>
      <c r="L34" s="8">
        <v>2167160</v>
      </c>
      <c r="M34" s="8">
        <v>1843822</v>
      </c>
      <c r="N34" s="8">
        <v>6334676</v>
      </c>
      <c r="O34" s="8">
        <v>2237328</v>
      </c>
      <c r="P34" s="8">
        <v>1929244</v>
      </c>
      <c r="Q34" s="8">
        <v>1759411</v>
      </c>
      <c r="R34" s="8">
        <v>5925983</v>
      </c>
      <c r="S34" s="8">
        <v>2010392</v>
      </c>
      <c r="T34" s="8">
        <v>2687150</v>
      </c>
      <c r="U34" s="8">
        <v>16633361</v>
      </c>
      <c r="V34" s="8">
        <v>21330903</v>
      </c>
      <c r="W34" s="8">
        <v>39160387</v>
      </c>
      <c r="X34" s="8">
        <v>62342715</v>
      </c>
      <c r="Y34" s="8">
        <v>-23182328</v>
      </c>
      <c r="Z34" s="2">
        <v>-37.19</v>
      </c>
      <c r="AA34" s="6">
        <v>59264963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207992487</v>
      </c>
      <c r="D36" s="33">
        <f>SUM(D25:D35)</f>
        <v>0</v>
      </c>
      <c r="E36" s="34">
        <f t="shared" si="1"/>
        <v>218716811</v>
      </c>
      <c r="F36" s="35">
        <f t="shared" si="1"/>
        <v>237703936</v>
      </c>
      <c r="G36" s="35">
        <f t="shared" si="1"/>
        <v>19625630</v>
      </c>
      <c r="H36" s="35">
        <f t="shared" si="1"/>
        <v>15925174</v>
      </c>
      <c r="I36" s="35">
        <f t="shared" si="1"/>
        <v>10748668</v>
      </c>
      <c r="J36" s="35">
        <f t="shared" si="1"/>
        <v>46299472</v>
      </c>
      <c r="K36" s="35">
        <f t="shared" si="1"/>
        <v>13425264</v>
      </c>
      <c r="L36" s="35">
        <f t="shared" si="1"/>
        <v>13050374</v>
      </c>
      <c r="M36" s="35">
        <f t="shared" si="1"/>
        <v>10858734</v>
      </c>
      <c r="N36" s="35">
        <f t="shared" si="1"/>
        <v>37334372</v>
      </c>
      <c r="O36" s="35">
        <f t="shared" si="1"/>
        <v>13693801</v>
      </c>
      <c r="P36" s="35">
        <f t="shared" si="1"/>
        <v>12919741</v>
      </c>
      <c r="Q36" s="35">
        <f t="shared" si="1"/>
        <v>12995637</v>
      </c>
      <c r="R36" s="35">
        <f t="shared" si="1"/>
        <v>39609179</v>
      </c>
      <c r="S36" s="35">
        <f t="shared" si="1"/>
        <v>13741379</v>
      </c>
      <c r="T36" s="35">
        <f t="shared" si="1"/>
        <v>16719012</v>
      </c>
      <c r="U36" s="35">
        <f t="shared" si="1"/>
        <v>42638400</v>
      </c>
      <c r="V36" s="35">
        <f t="shared" si="1"/>
        <v>73098791</v>
      </c>
      <c r="W36" s="35">
        <f t="shared" si="1"/>
        <v>196341814</v>
      </c>
      <c r="X36" s="35">
        <f t="shared" si="1"/>
        <v>218716811</v>
      </c>
      <c r="Y36" s="35">
        <f t="shared" si="1"/>
        <v>-22374997</v>
      </c>
      <c r="Z36" s="36">
        <f>+IF(X36&lt;&gt;0,+(Y36/X36)*100,0)</f>
        <v>-10.230122182972027</v>
      </c>
      <c r="AA36" s="33">
        <f>SUM(AA25:AA35)</f>
        <v>237703936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73353636</v>
      </c>
      <c r="D38" s="46">
        <f>+D22-D36</f>
        <v>0</v>
      </c>
      <c r="E38" s="47">
        <f t="shared" si="2"/>
        <v>0</v>
      </c>
      <c r="F38" s="48">
        <f t="shared" si="2"/>
        <v>11967163</v>
      </c>
      <c r="G38" s="48">
        <f t="shared" si="2"/>
        <v>26650276</v>
      </c>
      <c r="H38" s="48">
        <f t="shared" si="2"/>
        <v>-7022931</v>
      </c>
      <c r="I38" s="48">
        <f t="shared" si="2"/>
        <v>-2680869</v>
      </c>
      <c r="J38" s="48">
        <f t="shared" si="2"/>
        <v>16946476</v>
      </c>
      <c r="K38" s="48">
        <f t="shared" si="2"/>
        <v>-5436060</v>
      </c>
      <c r="L38" s="48">
        <f t="shared" si="2"/>
        <v>-4452537</v>
      </c>
      <c r="M38" s="48">
        <f t="shared" si="2"/>
        <v>-3060906</v>
      </c>
      <c r="N38" s="48">
        <f t="shared" si="2"/>
        <v>-12949503</v>
      </c>
      <c r="O38" s="48">
        <f t="shared" si="2"/>
        <v>-5359586</v>
      </c>
      <c r="P38" s="48">
        <f t="shared" si="2"/>
        <v>-5839465</v>
      </c>
      <c r="Q38" s="48">
        <f t="shared" si="2"/>
        <v>60634264</v>
      </c>
      <c r="R38" s="48">
        <f t="shared" si="2"/>
        <v>49435213</v>
      </c>
      <c r="S38" s="48">
        <f t="shared" si="2"/>
        <v>-6171356</v>
      </c>
      <c r="T38" s="48">
        <f t="shared" si="2"/>
        <v>-8476949</v>
      </c>
      <c r="U38" s="48">
        <f t="shared" si="2"/>
        <v>-26693605</v>
      </c>
      <c r="V38" s="48">
        <f t="shared" si="2"/>
        <v>-41341910</v>
      </c>
      <c r="W38" s="48">
        <f t="shared" si="2"/>
        <v>12090276</v>
      </c>
      <c r="X38" s="48">
        <f>IF(F22=F36,0,X22-X36)</f>
        <v>0</v>
      </c>
      <c r="Y38" s="48">
        <f t="shared" si="2"/>
        <v>12090276</v>
      </c>
      <c r="Z38" s="49">
        <f>+IF(X38&lt;&gt;0,+(Y38/X38)*100,0)</f>
        <v>0</v>
      </c>
      <c r="AA38" s="46">
        <f>+AA22-AA36</f>
        <v>11967163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41869000</v>
      </c>
      <c r="F39" s="8">
        <v>48923000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762905</v>
      </c>
      <c r="T39" s="8">
        <v>0</v>
      </c>
      <c r="U39" s="8">
        <v>52028623</v>
      </c>
      <c r="V39" s="8">
        <v>52791528</v>
      </c>
      <c r="W39" s="8">
        <v>52791528</v>
      </c>
      <c r="X39" s="8">
        <v>41869000</v>
      </c>
      <c r="Y39" s="8">
        <v>10922528</v>
      </c>
      <c r="Z39" s="2">
        <v>26.09</v>
      </c>
      <c r="AA39" s="6">
        <v>48923000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-17151543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17151543</v>
      </c>
      <c r="Y41" s="51">
        <v>-17151543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73353636</v>
      </c>
      <c r="D42" s="55">
        <f>SUM(D38:D41)</f>
        <v>0</v>
      </c>
      <c r="E42" s="56">
        <f t="shared" si="3"/>
        <v>24717457</v>
      </c>
      <c r="F42" s="57">
        <f t="shared" si="3"/>
        <v>60890163</v>
      </c>
      <c r="G42" s="57">
        <f t="shared" si="3"/>
        <v>26650276</v>
      </c>
      <c r="H42" s="57">
        <f t="shared" si="3"/>
        <v>-7022931</v>
      </c>
      <c r="I42" s="57">
        <f t="shared" si="3"/>
        <v>-2680869</v>
      </c>
      <c r="J42" s="57">
        <f t="shared" si="3"/>
        <v>16946476</v>
      </c>
      <c r="K42" s="57">
        <f t="shared" si="3"/>
        <v>-5436060</v>
      </c>
      <c r="L42" s="57">
        <f t="shared" si="3"/>
        <v>-4452537</v>
      </c>
      <c r="M42" s="57">
        <f t="shared" si="3"/>
        <v>-3060906</v>
      </c>
      <c r="N42" s="57">
        <f t="shared" si="3"/>
        <v>-12949503</v>
      </c>
      <c r="O42" s="57">
        <f t="shared" si="3"/>
        <v>-5359586</v>
      </c>
      <c r="P42" s="57">
        <f t="shared" si="3"/>
        <v>-5839465</v>
      </c>
      <c r="Q42" s="57">
        <f t="shared" si="3"/>
        <v>60634264</v>
      </c>
      <c r="R42" s="57">
        <f t="shared" si="3"/>
        <v>49435213</v>
      </c>
      <c r="S42" s="57">
        <f t="shared" si="3"/>
        <v>-5408451</v>
      </c>
      <c r="T42" s="57">
        <f t="shared" si="3"/>
        <v>-8476949</v>
      </c>
      <c r="U42" s="57">
        <f t="shared" si="3"/>
        <v>25335018</v>
      </c>
      <c r="V42" s="57">
        <f t="shared" si="3"/>
        <v>11449618</v>
      </c>
      <c r="W42" s="57">
        <f t="shared" si="3"/>
        <v>64881804</v>
      </c>
      <c r="X42" s="57">
        <f t="shared" si="3"/>
        <v>59020543</v>
      </c>
      <c r="Y42" s="57">
        <f t="shared" si="3"/>
        <v>5861261</v>
      </c>
      <c r="Z42" s="58">
        <f>+IF(X42&lt;&gt;0,+(Y42/X42)*100,0)</f>
        <v>9.930882879203603</v>
      </c>
      <c r="AA42" s="55">
        <f>SUM(AA38:AA41)</f>
        <v>60890163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73353636</v>
      </c>
      <c r="D44" s="63">
        <f>+D42-D43</f>
        <v>0</v>
      </c>
      <c r="E44" s="64">
        <f t="shared" si="4"/>
        <v>24717457</v>
      </c>
      <c r="F44" s="65">
        <f t="shared" si="4"/>
        <v>60890163</v>
      </c>
      <c r="G44" s="65">
        <f t="shared" si="4"/>
        <v>26650276</v>
      </c>
      <c r="H44" s="65">
        <f t="shared" si="4"/>
        <v>-7022931</v>
      </c>
      <c r="I44" s="65">
        <f t="shared" si="4"/>
        <v>-2680869</v>
      </c>
      <c r="J44" s="65">
        <f t="shared" si="4"/>
        <v>16946476</v>
      </c>
      <c r="K44" s="65">
        <f t="shared" si="4"/>
        <v>-5436060</v>
      </c>
      <c r="L44" s="65">
        <f t="shared" si="4"/>
        <v>-4452537</v>
      </c>
      <c r="M44" s="65">
        <f t="shared" si="4"/>
        <v>-3060906</v>
      </c>
      <c r="N44" s="65">
        <f t="shared" si="4"/>
        <v>-12949503</v>
      </c>
      <c r="O44" s="65">
        <f t="shared" si="4"/>
        <v>-5359586</v>
      </c>
      <c r="P44" s="65">
        <f t="shared" si="4"/>
        <v>-5839465</v>
      </c>
      <c r="Q44" s="65">
        <f t="shared" si="4"/>
        <v>60634264</v>
      </c>
      <c r="R44" s="65">
        <f t="shared" si="4"/>
        <v>49435213</v>
      </c>
      <c r="S44" s="65">
        <f t="shared" si="4"/>
        <v>-5408451</v>
      </c>
      <c r="T44" s="65">
        <f t="shared" si="4"/>
        <v>-8476949</v>
      </c>
      <c r="U44" s="65">
        <f t="shared" si="4"/>
        <v>25335018</v>
      </c>
      <c r="V44" s="65">
        <f t="shared" si="4"/>
        <v>11449618</v>
      </c>
      <c r="W44" s="65">
        <f t="shared" si="4"/>
        <v>64881804</v>
      </c>
      <c r="X44" s="65">
        <f t="shared" si="4"/>
        <v>59020543</v>
      </c>
      <c r="Y44" s="65">
        <f t="shared" si="4"/>
        <v>5861261</v>
      </c>
      <c r="Z44" s="66">
        <f>+IF(X44&lt;&gt;0,+(Y44/X44)*100,0)</f>
        <v>9.930882879203603</v>
      </c>
      <c r="AA44" s="63">
        <f>+AA42-AA43</f>
        <v>60890163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73353636</v>
      </c>
      <c r="D46" s="55">
        <f>SUM(D44:D45)</f>
        <v>0</v>
      </c>
      <c r="E46" s="56">
        <f t="shared" si="5"/>
        <v>24717457</v>
      </c>
      <c r="F46" s="57">
        <f t="shared" si="5"/>
        <v>60890163</v>
      </c>
      <c r="G46" s="57">
        <f t="shared" si="5"/>
        <v>26650276</v>
      </c>
      <c r="H46" s="57">
        <f t="shared" si="5"/>
        <v>-7022931</v>
      </c>
      <c r="I46" s="57">
        <f t="shared" si="5"/>
        <v>-2680869</v>
      </c>
      <c r="J46" s="57">
        <f t="shared" si="5"/>
        <v>16946476</v>
      </c>
      <c r="K46" s="57">
        <f t="shared" si="5"/>
        <v>-5436060</v>
      </c>
      <c r="L46" s="57">
        <f t="shared" si="5"/>
        <v>-4452537</v>
      </c>
      <c r="M46" s="57">
        <f t="shared" si="5"/>
        <v>-3060906</v>
      </c>
      <c r="N46" s="57">
        <f t="shared" si="5"/>
        <v>-12949503</v>
      </c>
      <c r="O46" s="57">
        <f t="shared" si="5"/>
        <v>-5359586</v>
      </c>
      <c r="P46" s="57">
        <f t="shared" si="5"/>
        <v>-5839465</v>
      </c>
      <c r="Q46" s="57">
        <f t="shared" si="5"/>
        <v>60634264</v>
      </c>
      <c r="R46" s="57">
        <f t="shared" si="5"/>
        <v>49435213</v>
      </c>
      <c r="S46" s="57">
        <f t="shared" si="5"/>
        <v>-5408451</v>
      </c>
      <c r="T46" s="57">
        <f t="shared" si="5"/>
        <v>-8476949</v>
      </c>
      <c r="U46" s="57">
        <f t="shared" si="5"/>
        <v>25335018</v>
      </c>
      <c r="V46" s="57">
        <f t="shared" si="5"/>
        <v>11449618</v>
      </c>
      <c r="W46" s="57">
        <f t="shared" si="5"/>
        <v>64881804</v>
      </c>
      <c r="X46" s="57">
        <f t="shared" si="5"/>
        <v>59020543</v>
      </c>
      <c r="Y46" s="57">
        <f t="shared" si="5"/>
        <v>5861261</v>
      </c>
      <c r="Z46" s="58">
        <f>+IF(X46&lt;&gt;0,+(Y46/X46)*100,0)</f>
        <v>9.930882879203603</v>
      </c>
      <c r="AA46" s="55">
        <f>SUM(AA44:AA45)</f>
        <v>60890163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73353636</v>
      </c>
      <c r="D48" s="71">
        <f>SUM(D46:D47)</f>
        <v>0</v>
      </c>
      <c r="E48" s="72">
        <f t="shared" si="6"/>
        <v>24717457</v>
      </c>
      <c r="F48" s="73">
        <f t="shared" si="6"/>
        <v>60890163</v>
      </c>
      <c r="G48" s="73">
        <f t="shared" si="6"/>
        <v>26650276</v>
      </c>
      <c r="H48" s="74">
        <f t="shared" si="6"/>
        <v>-7022931</v>
      </c>
      <c r="I48" s="74">
        <f t="shared" si="6"/>
        <v>-2680869</v>
      </c>
      <c r="J48" s="74">
        <f t="shared" si="6"/>
        <v>16946476</v>
      </c>
      <c r="K48" s="74">
        <f t="shared" si="6"/>
        <v>-5436060</v>
      </c>
      <c r="L48" s="74">
        <f t="shared" si="6"/>
        <v>-4452537</v>
      </c>
      <c r="M48" s="73">
        <f t="shared" si="6"/>
        <v>-3060906</v>
      </c>
      <c r="N48" s="73">
        <f t="shared" si="6"/>
        <v>-12949503</v>
      </c>
      <c r="O48" s="74">
        <f t="shared" si="6"/>
        <v>-5359586</v>
      </c>
      <c r="P48" s="74">
        <f t="shared" si="6"/>
        <v>-5839465</v>
      </c>
      <c r="Q48" s="74">
        <f t="shared" si="6"/>
        <v>60634264</v>
      </c>
      <c r="R48" s="74">
        <f t="shared" si="6"/>
        <v>49435213</v>
      </c>
      <c r="S48" s="74">
        <f t="shared" si="6"/>
        <v>-5408451</v>
      </c>
      <c r="T48" s="73">
        <f t="shared" si="6"/>
        <v>-8476949</v>
      </c>
      <c r="U48" s="73">
        <f t="shared" si="6"/>
        <v>25335018</v>
      </c>
      <c r="V48" s="74">
        <f t="shared" si="6"/>
        <v>11449618</v>
      </c>
      <c r="W48" s="74">
        <f t="shared" si="6"/>
        <v>64881804</v>
      </c>
      <c r="X48" s="74">
        <f t="shared" si="6"/>
        <v>59020543</v>
      </c>
      <c r="Y48" s="74">
        <f t="shared" si="6"/>
        <v>5861261</v>
      </c>
      <c r="Z48" s="75">
        <f>+IF(X48&lt;&gt;0,+(Y48/X48)*100,0)</f>
        <v>9.930882879203603</v>
      </c>
      <c r="AA48" s="76">
        <f>SUM(AA46:AA47)</f>
        <v>60890163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1798073</v>
      </c>
      <c r="D13" s="6">
        <v>0</v>
      </c>
      <c r="E13" s="7">
        <v>1142000</v>
      </c>
      <c r="F13" s="8">
        <v>733617</v>
      </c>
      <c r="G13" s="8">
        <v>0</v>
      </c>
      <c r="H13" s="8">
        <v>75778</v>
      </c>
      <c r="I13" s="8">
        <v>149589</v>
      </c>
      <c r="J13" s="8">
        <v>225367</v>
      </c>
      <c r="K13" s="8">
        <v>0</v>
      </c>
      <c r="L13" s="8">
        <v>0</v>
      </c>
      <c r="M13" s="8">
        <v>0</v>
      </c>
      <c r="N13" s="8">
        <v>0</v>
      </c>
      <c r="O13" s="8">
        <v>95908</v>
      </c>
      <c r="P13" s="8">
        <v>310809</v>
      </c>
      <c r="Q13" s="8">
        <v>0</v>
      </c>
      <c r="R13" s="8">
        <v>406717</v>
      </c>
      <c r="S13" s="8">
        <v>0</v>
      </c>
      <c r="T13" s="8">
        <v>0</v>
      </c>
      <c r="U13" s="8">
        <v>0</v>
      </c>
      <c r="V13" s="8">
        <v>0</v>
      </c>
      <c r="W13" s="8">
        <v>632084</v>
      </c>
      <c r="X13" s="8">
        <v>1142000</v>
      </c>
      <c r="Y13" s="8">
        <v>-509916</v>
      </c>
      <c r="Z13" s="2">
        <v>-44.65</v>
      </c>
      <c r="AA13" s="6">
        <v>733617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263398645</v>
      </c>
      <c r="D19" s="6">
        <v>0</v>
      </c>
      <c r="E19" s="7">
        <v>271061000</v>
      </c>
      <c r="F19" s="8">
        <v>272308000</v>
      </c>
      <c r="G19" s="8">
        <v>106163000</v>
      </c>
      <c r="H19" s="8">
        <v>3177000</v>
      </c>
      <c r="I19" s="8">
        <v>0</v>
      </c>
      <c r="J19" s="8">
        <v>109340000</v>
      </c>
      <c r="K19" s="8">
        <v>0</v>
      </c>
      <c r="L19" s="8">
        <v>88348000</v>
      </c>
      <c r="M19" s="8">
        <v>358000</v>
      </c>
      <c r="N19" s="8">
        <v>88706000</v>
      </c>
      <c r="O19" s="8">
        <v>0</v>
      </c>
      <c r="P19" s="8">
        <v>1854000</v>
      </c>
      <c r="Q19" s="8">
        <v>72040489</v>
      </c>
      <c r="R19" s="8">
        <v>73894489</v>
      </c>
      <c r="S19" s="8">
        <v>0</v>
      </c>
      <c r="T19" s="8">
        <v>0</v>
      </c>
      <c r="U19" s="8">
        <v>0</v>
      </c>
      <c r="V19" s="8">
        <v>0</v>
      </c>
      <c r="W19" s="8">
        <v>271940489</v>
      </c>
      <c r="X19" s="8">
        <v>271061000</v>
      </c>
      <c r="Y19" s="8">
        <v>879489</v>
      </c>
      <c r="Z19" s="2">
        <v>0.32</v>
      </c>
      <c r="AA19" s="6">
        <v>272308000</v>
      </c>
    </row>
    <row r="20" spans="1:27" ht="13.5">
      <c r="A20" s="23" t="s">
        <v>47</v>
      </c>
      <c r="B20" s="29"/>
      <c r="C20" s="6">
        <v>1920255</v>
      </c>
      <c r="D20" s="6">
        <v>0</v>
      </c>
      <c r="E20" s="7">
        <v>147000</v>
      </c>
      <c r="F20" s="26">
        <v>147000</v>
      </c>
      <c r="G20" s="26">
        <v>256896</v>
      </c>
      <c r="H20" s="26">
        <v>1357174</v>
      </c>
      <c r="I20" s="26">
        <v>53231</v>
      </c>
      <c r="J20" s="26">
        <v>1667301</v>
      </c>
      <c r="K20" s="26">
        <v>96624</v>
      </c>
      <c r="L20" s="26">
        <v>13360</v>
      </c>
      <c r="M20" s="26">
        <v>1870525</v>
      </c>
      <c r="N20" s="26">
        <v>1980509</v>
      </c>
      <c r="O20" s="26">
        <v>16718</v>
      </c>
      <c r="P20" s="26">
        <v>2335551</v>
      </c>
      <c r="Q20" s="26">
        <v>79212</v>
      </c>
      <c r="R20" s="26">
        <v>2431481</v>
      </c>
      <c r="S20" s="26">
        <v>4824</v>
      </c>
      <c r="T20" s="26">
        <v>2180</v>
      </c>
      <c r="U20" s="26">
        <v>0</v>
      </c>
      <c r="V20" s="26">
        <v>7004</v>
      </c>
      <c r="W20" s="26">
        <v>6086295</v>
      </c>
      <c r="X20" s="26">
        <v>147000</v>
      </c>
      <c r="Y20" s="26">
        <v>5939295</v>
      </c>
      <c r="Z20" s="27">
        <v>4040.34</v>
      </c>
      <c r="AA20" s="28">
        <v>147000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267116973</v>
      </c>
      <c r="D22" s="33">
        <f>SUM(D5:D21)</f>
        <v>0</v>
      </c>
      <c r="E22" s="34">
        <f t="shared" si="0"/>
        <v>272350000</v>
      </c>
      <c r="F22" s="35">
        <f t="shared" si="0"/>
        <v>273188617</v>
      </c>
      <c r="G22" s="35">
        <f t="shared" si="0"/>
        <v>106419896</v>
      </c>
      <c r="H22" s="35">
        <f t="shared" si="0"/>
        <v>4609952</v>
      </c>
      <c r="I22" s="35">
        <f t="shared" si="0"/>
        <v>202820</v>
      </c>
      <c r="J22" s="35">
        <f t="shared" si="0"/>
        <v>111232668</v>
      </c>
      <c r="K22" s="35">
        <f t="shared" si="0"/>
        <v>96624</v>
      </c>
      <c r="L22" s="35">
        <f t="shared" si="0"/>
        <v>88361360</v>
      </c>
      <c r="M22" s="35">
        <f t="shared" si="0"/>
        <v>2228525</v>
      </c>
      <c r="N22" s="35">
        <f t="shared" si="0"/>
        <v>90686509</v>
      </c>
      <c r="O22" s="35">
        <f t="shared" si="0"/>
        <v>112626</v>
      </c>
      <c r="P22" s="35">
        <f t="shared" si="0"/>
        <v>4500360</v>
      </c>
      <c r="Q22" s="35">
        <f t="shared" si="0"/>
        <v>72119701</v>
      </c>
      <c r="R22" s="35">
        <f t="shared" si="0"/>
        <v>76732687</v>
      </c>
      <c r="S22" s="35">
        <f t="shared" si="0"/>
        <v>4824</v>
      </c>
      <c r="T22" s="35">
        <f t="shared" si="0"/>
        <v>2180</v>
      </c>
      <c r="U22" s="35">
        <f t="shared" si="0"/>
        <v>0</v>
      </c>
      <c r="V22" s="35">
        <f t="shared" si="0"/>
        <v>7004</v>
      </c>
      <c r="W22" s="35">
        <f t="shared" si="0"/>
        <v>278658868</v>
      </c>
      <c r="X22" s="35">
        <f t="shared" si="0"/>
        <v>272350000</v>
      </c>
      <c r="Y22" s="35">
        <f t="shared" si="0"/>
        <v>6308868</v>
      </c>
      <c r="Z22" s="36">
        <f>+IF(X22&lt;&gt;0,+(Y22/X22)*100,0)</f>
        <v>2.316456030842666</v>
      </c>
      <c r="AA22" s="33">
        <f>SUM(AA5:AA21)</f>
        <v>273188617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141187755</v>
      </c>
      <c r="D25" s="6">
        <v>0</v>
      </c>
      <c r="E25" s="7">
        <v>129309000</v>
      </c>
      <c r="F25" s="8">
        <v>125254530</v>
      </c>
      <c r="G25" s="8">
        <v>11140851</v>
      </c>
      <c r="H25" s="8">
        <v>11058742</v>
      </c>
      <c r="I25" s="8">
        <v>10684179</v>
      </c>
      <c r="J25" s="8">
        <v>32883772</v>
      </c>
      <c r="K25" s="8">
        <v>10930003</v>
      </c>
      <c r="L25" s="8">
        <v>10949931</v>
      </c>
      <c r="M25" s="8">
        <v>10557133</v>
      </c>
      <c r="N25" s="8">
        <v>32437067</v>
      </c>
      <c r="O25" s="8">
        <v>10764743</v>
      </c>
      <c r="P25" s="8">
        <v>10337858</v>
      </c>
      <c r="Q25" s="8">
        <v>10503616</v>
      </c>
      <c r="R25" s="8">
        <v>31606217</v>
      </c>
      <c r="S25" s="8">
        <v>10318874</v>
      </c>
      <c r="T25" s="8">
        <v>10915106</v>
      </c>
      <c r="U25" s="8">
        <v>10655645</v>
      </c>
      <c r="V25" s="8">
        <v>31889625</v>
      </c>
      <c r="W25" s="8">
        <v>128816681</v>
      </c>
      <c r="X25" s="8">
        <v>129308587</v>
      </c>
      <c r="Y25" s="8">
        <v>-491906</v>
      </c>
      <c r="Z25" s="2">
        <v>-0.38</v>
      </c>
      <c r="AA25" s="6">
        <v>125254530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13231000</v>
      </c>
      <c r="F26" s="8">
        <v>15134027</v>
      </c>
      <c r="G26" s="8">
        <v>1176472</v>
      </c>
      <c r="H26" s="8">
        <v>1109879</v>
      </c>
      <c r="I26" s="8">
        <v>1184247</v>
      </c>
      <c r="J26" s="8">
        <v>3470598</v>
      </c>
      <c r="K26" s="8">
        <v>1157618</v>
      </c>
      <c r="L26" s="8">
        <v>1157619</v>
      </c>
      <c r="M26" s="8">
        <v>1363360</v>
      </c>
      <c r="N26" s="8">
        <v>3678597</v>
      </c>
      <c r="O26" s="8">
        <v>1367645</v>
      </c>
      <c r="P26" s="8">
        <v>1379780</v>
      </c>
      <c r="Q26" s="8">
        <v>1384613</v>
      </c>
      <c r="R26" s="8">
        <v>4132038</v>
      </c>
      <c r="S26" s="8">
        <v>1699452</v>
      </c>
      <c r="T26" s="8">
        <v>1398156</v>
      </c>
      <c r="U26" s="8">
        <v>1229004</v>
      </c>
      <c r="V26" s="8">
        <v>4326612</v>
      </c>
      <c r="W26" s="8">
        <v>15607845</v>
      </c>
      <c r="X26" s="8">
        <v>13231235</v>
      </c>
      <c r="Y26" s="8">
        <v>2376610</v>
      </c>
      <c r="Z26" s="2">
        <v>17.96</v>
      </c>
      <c r="AA26" s="6">
        <v>15134027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6656994</v>
      </c>
      <c r="D28" s="6">
        <v>0</v>
      </c>
      <c r="E28" s="7">
        <v>7501000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7501169</v>
      </c>
      <c r="Y28" s="8">
        <v>-7501169</v>
      </c>
      <c r="Z28" s="2">
        <v>-100</v>
      </c>
      <c r="AA28" s="6">
        <v>0</v>
      </c>
    </row>
    <row r="29" spans="1:27" ht="13.5">
      <c r="A29" s="25" t="s">
        <v>55</v>
      </c>
      <c r="B29" s="24"/>
      <c r="C29" s="6">
        <v>354798</v>
      </c>
      <c r="D29" s="6">
        <v>0</v>
      </c>
      <c r="E29" s="7">
        <v>3847000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3846572</v>
      </c>
      <c r="Y29" s="8">
        <v>-3846572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2259529</v>
      </c>
      <c r="D31" s="6">
        <v>0</v>
      </c>
      <c r="E31" s="7">
        <v>1402000</v>
      </c>
      <c r="F31" s="8">
        <v>1361863</v>
      </c>
      <c r="G31" s="8">
        <v>379346</v>
      </c>
      <c r="H31" s="8">
        <v>319390</v>
      </c>
      <c r="I31" s="8">
        <v>87902</v>
      </c>
      <c r="J31" s="8">
        <v>786638</v>
      </c>
      <c r="K31" s="8">
        <v>432009</v>
      </c>
      <c r="L31" s="8">
        <v>55054</v>
      </c>
      <c r="M31" s="8">
        <v>49412</v>
      </c>
      <c r="N31" s="8">
        <v>536475</v>
      </c>
      <c r="O31" s="8">
        <v>42031</v>
      </c>
      <c r="P31" s="8">
        <v>159512</v>
      </c>
      <c r="Q31" s="8">
        <v>69372</v>
      </c>
      <c r="R31" s="8">
        <v>270915</v>
      </c>
      <c r="S31" s="8">
        <v>76770</v>
      </c>
      <c r="T31" s="8">
        <v>82337</v>
      </c>
      <c r="U31" s="8">
        <v>23753</v>
      </c>
      <c r="V31" s="8">
        <v>182860</v>
      </c>
      <c r="W31" s="8">
        <v>1776888</v>
      </c>
      <c r="X31" s="8">
        <v>1401863</v>
      </c>
      <c r="Y31" s="8">
        <v>375025</v>
      </c>
      <c r="Z31" s="2">
        <v>26.75</v>
      </c>
      <c r="AA31" s="6">
        <v>1361863</v>
      </c>
    </row>
    <row r="32" spans="1:27" ht="13.5">
      <c r="A32" s="25" t="s">
        <v>58</v>
      </c>
      <c r="B32" s="24"/>
      <c r="C32" s="6">
        <v>10924630</v>
      </c>
      <c r="D32" s="6">
        <v>0</v>
      </c>
      <c r="E32" s="7">
        <v>76616000</v>
      </c>
      <c r="F32" s="8">
        <v>82243123</v>
      </c>
      <c r="G32" s="8">
        <v>14950446</v>
      </c>
      <c r="H32" s="8">
        <v>4974585</v>
      </c>
      <c r="I32" s="8">
        <v>7309838</v>
      </c>
      <c r="J32" s="8">
        <v>27234869</v>
      </c>
      <c r="K32" s="8">
        <v>3316439</v>
      </c>
      <c r="L32" s="8">
        <v>3336103</v>
      </c>
      <c r="M32" s="8">
        <v>13018365</v>
      </c>
      <c r="N32" s="8">
        <v>19670907</v>
      </c>
      <c r="O32" s="8">
        <v>2843890</v>
      </c>
      <c r="P32" s="8">
        <v>5765475</v>
      </c>
      <c r="Q32" s="8">
        <v>8202216</v>
      </c>
      <c r="R32" s="8">
        <v>16811581</v>
      </c>
      <c r="S32" s="8">
        <v>5490405</v>
      </c>
      <c r="T32" s="8">
        <v>3087058</v>
      </c>
      <c r="U32" s="8">
        <v>2052040</v>
      </c>
      <c r="V32" s="8">
        <v>10629503</v>
      </c>
      <c r="W32" s="8">
        <v>74346860</v>
      </c>
      <c r="X32" s="8">
        <v>76616378</v>
      </c>
      <c r="Y32" s="8">
        <v>-2269518</v>
      </c>
      <c r="Z32" s="2">
        <v>-2.96</v>
      </c>
      <c r="AA32" s="6">
        <v>82243123</v>
      </c>
    </row>
    <row r="33" spans="1:27" ht="13.5">
      <c r="A33" s="25" t="s">
        <v>59</v>
      </c>
      <c r="B33" s="24"/>
      <c r="C33" s="6">
        <v>81456955</v>
      </c>
      <c r="D33" s="6">
        <v>0</v>
      </c>
      <c r="E33" s="7">
        <v>2000000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2000000</v>
      </c>
      <c r="Y33" s="8">
        <v>-2000000</v>
      </c>
      <c r="Z33" s="2">
        <v>-100</v>
      </c>
      <c r="AA33" s="6">
        <v>0</v>
      </c>
    </row>
    <row r="34" spans="1:27" ht="13.5">
      <c r="A34" s="25" t="s">
        <v>60</v>
      </c>
      <c r="B34" s="24"/>
      <c r="C34" s="6">
        <v>33450939</v>
      </c>
      <c r="D34" s="6">
        <v>0</v>
      </c>
      <c r="E34" s="7">
        <v>45002000</v>
      </c>
      <c r="F34" s="8">
        <v>48009381</v>
      </c>
      <c r="G34" s="8">
        <v>7910830</v>
      </c>
      <c r="H34" s="8">
        <v>5114494</v>
      </c>
      <c r="I34" s="8">
        <v>4133896</v>
      </c>
      <c r="J34" s="8">
        <v>17159220</v>
      </c>
      <c r="K34" s="8">
        <v>4823240</v>
      </c>
      <c r="L34" s="8">
        <v>2220202</v>
      </c>
      <c r="M34" s="8">
        <v>5249303</v>
      </c>
      <c r="N34" s="8">
        <v>12292745</v>
      </c>
      <c r="O34" s="8">
        <v>3305826</v>
      </c>
      <c r="P34" s="8">
        <v>4822688</v>
      </c>
      <c r="Q34" s="8">
        <v>3791435</v>
      </c>
      <c r="R34" s="8">
        <v>11919949</v>
      </c>
      <c r="S34" s="8">
        <v>4021125</v>
      </c>
      <c r="T34" s="8">
        <v>2468100</v>
      </c>
      <c r="U34" s="8">
        <v>3039786</v>
      </c>
      <c r="V34" s="8">
        <v>9529011</v>
      </c>
      <c r="W34" s="8">
        <v>50900925</v>
      </c>
      <c r="X34" s="8">
        <v>45002127</v>
      </c>
      <c r="Y34" s="8">
        <v>5898798</v>
      </c>
      <c r="Z34" s="2">
        <v>13.11</v>
      </c>
      <c r="AA34" s="6">
        <v>48009381</v>
      </c>
    </row>
    <row r="35" spans="1:27" ht="13.5">
      <c r="A35" s="23" t="s">
        <v>61</v>
      </c>
      <c r="B35" s="29"/>
      <c r="C35" s="6">
        <v>840991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277132591</v>
      </c>
      <c r="D36" s="33">
        <f>SUM(D25:D35)</f>
        <v>0</v>
      </c>
      <c r="E36" s="34">
        <f t="shared" si="1"/>
        <v>278908000</v>
      </c>
      <c r="F36" s="35">
        <f t="shared" si="1"/>
        <v>272002924</v>
      </c>
      <c r="G36" s="35">
        <f t="shared" si="1"/>
        <v>35557945</v>
      </c>
      <c r="H36" s="35">
        <f t="shared" si="1"/>
        <v>22577090</v>
      </c>
      <c r="I36" s="35">
        <f t="shared" si="1"/>
        <v>23400062</v>
      </c>
      <c r="J36" s="35">
        <f t="shared" si="1"/>
        <v>81535097</v>
      </c>
      <c r="K36" s="35">
        <f t="shared" si="1"/>
        <v>20659309</v>
      </c>
      <c r="L36" s="35">
        <f t="shared" si="1"/>
        <v>17718909</v>
      </c>
      <c r="M36" s="35">
        <f t="shared" si="1"/>
        <v>30237573</v>
      </c>
      <c r="N36" s="35">
        <f t="shared" si="1"/>
        <v>68615791</v>
      </c>
      <c r="O36" s="35">
        <f t="shared" si="1"/>
        <v>18324135</v>
      </c>
      <c r="P36" s="35">
        <f t="shared" si="1"/>
        <v>22465313</v>
      </c>
      <c r="Q36" s="35">
        <f t="shared" si="1"/>
        <v>23951252</v>
      </c>
      <c r="R36" s="35">
        <f t="shared" si="1"/>
        <v>64740700</v>
      </c>
      <c r="S36" s="35">
        <f t="shared" si="1"/>
        <v>21606626</v>
      </c>
      <c r="T36" s="35">
        <f t="shared" si="1"/>
        <v>17950757</v>
      </c>
      <c r="U36" s="35">
        <f t="shared" si="1"/>
        <v>17000228</v>
      </c>
      <c r="V36" s="35">
        <f t="shared" si="1"/>
        <v>56557611</v>
      </c>
      <c r="W36" s="35">
        <f t="shared" si="1"/>
        <v>271449199</v>
      </c>
      <c r="X36" s="35">
        <f t="shared" si="1"/>
        <v>278907931</v>
      </c>
      <c r="Y36" s="35">
        <f t="shared" si="1"/>
        <v>-7458732</v>
      </c>
      <c r="Z36" s="36">
        <f>+IF(X36&lt;&gt;0,+(Y36/X36)*100,0)</f>
        <v>-2.674263142413114</v>
      </c>
      <c r="AA36" s="33">
        <f>SUM(AA25:AA35)</f>
        <v>272002924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-10015618</v>
      </c>
      <c r="D38" s="46">
        <f>+D22-D36</f>
        <v>0</v>
      </c>
      <c r="E38" s="47">
        <f t="shared" si="2"/>
        <v>-6558000</v>
      </c>
      <c r="F38" s="48">
        <f t="shared" si="2"/>
        <v>1185693</v>
      </c>
      <c r="G38" s="48">
        <f t="shared" si="2"/>
        <v>70861951</v>
      </c>
      <c r="H38" s="48">
        <f t="shared" si="2"/>
        <v>-17967138</v>
      </c>
      <c r="I38" s="48">
        <f t="shared" si="2"/>
        <v>-23197242</v>
      </c>
      <c r="J38" s="48">
        <f t="shared" si="2"/>
        <v>29697571</v>
      </c>
      <c r="K38" s="48">
        <f t="shared" si="2"/>
        <v>-20562685</v>
      </c>
      <c r="L38" s="48">
        <f t="shared" si="2"/>
        <v>70642451</v>
      </c>
      <c r="M38" s="48">
        <f t="shared" si="2"/>
        <v>-28009048</v>
      </c>
      <c r="N38" s="48">
        <f t="shared" si="2"/>
        <v>22070718</v>
      </c>
      <c r="O38" s="48">
        <f t="shared" si="2"/>
        <v>-18211509</v>
      </c>
      <c r="P38" s="48">
        <f t="shared" si="2"/>
        <v>-17964953</v>
      </c>
      <c r="Q38" s="48">
        <f t="shared" si="2"/>
        <v>48168449</v>
      </c>
      <c r="R38" s="48">
        <f t="shared" si="2"/>
        <v>11991987</v>
      </c>
      <c r="S38" s="48">
        <f t="shared" si="2"/>
        <v>-21601802</v>
      </c>
      <c r="T38" s="48">
        <f t="shared" si="2"/>
        <v>-17948577</v>
      </c>
      <c r="U38" s="48">
        <f t="shared" si="2"/>
        <v>-17000228</v>
      </c>
      <c r="V38" s="48">
        <f t="shared" si="2"/>
        <v>-56550607</v>
      </c>
      <c r="W38" s="48">
        <f t="shared" si="2"/>
        <v>7209669</v>
      </c>
      <c r="X38" s="48">
        <f>IF(F22=F36,0,X22-X36)</f>
        <v>-6557931</v>
      </c>
      <c r="Y38" s="48">
        <f t="shared" si="2"/>
        <v>13767600</v>
      </c>
      <c r="Z38" s="49">
        <f>+IF(X38&lt;&gt;0,+(Y38/X38)*100,0)</f>
        <v>-209.93816494867053</v>
      </c>
      <c r="AA38" s="46">
        <f>+AA22-AA36</f>
        <v>1185693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1250000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1250000</v>
      </c>
      <c r="Y39" s="8">
        <v>-1250000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-10015618</v>
      </c>
      <c r="D42" s="55">
        <f>SUM(D38:D41)</f>
        <v>0</v>
      </c>
      <c r="E42" s="56">
        <f t="shared" si="3"/>
        <v>-5308000</v>
      </c>
      <c r="F42" s="57">
        <f t="shared" si="3"/>
        <v>1185693</v>
      </c>
      <c r="G42" s="57">
        <f t="shared" si="3"/>
        <v>70861951</v>
      </c>
      <c r="H42" s="57">
        <f t="shared" si="3"/>
        <v>-17967138</v>
      </c>
      <c r="I42" s="57">
        <f t="shared" si="3"/>
        <v>-23197242</v>
      </c>
      <c r="J42" s="57">
        <f t="shared" si="3"/>
        <v>29697571</v>
      </c>
      <c r="K42" s="57">
        <f t="shared" si="3"/>
        <v>-20562685</v>
      </c>
      <c r="L42" s="57">
        <f t="shared" si="3"/>
        <v>70642451</v>
      </c>
      <c r="M42" s="57">
        <f t="shared" si="3"/>
        <v>-28009048</v>
      </c>
      <c r="N42" s="57">
        <f t="shared" si="3"/>
        <v>22070718</v>
      </c>
      <c r="O42" s="57">
        <f t="shared" si="3"/>
        <v>-18211509</v>
      </c>
      <c r="P42" s="57">
        <f t="shared" si="3"/>
        <v>-17964953</v>
      </c>
      <c r="Q42" s="57">
        <f t="shared" si="3"/>
        <v>48168449</v>
      </c>
      <c r="R42" s="57">
        <f t="shared" si="3"/>
        <v>11991987</v>
      </c>
      <c r="S42" s="57">
        <f t="shared" si="3"/>
        <v>-21601802</v>
      </c>
      <c r="T42" s="57">
        <f t="shared" si="3"/>
        <v>-17948577</v>
      </c>
      <c r="U42" s="57">
        <f t="shared" si="3"/>
        <v>-17000228</v>
      </c>
      <c r="V42" s="57">
        <f t="shared" si="3"/>
        <v>-56550607</v>
      </c>
      <c r="W42" s="57">
        <f t="shared" si="3"/>
        <v>7209669</v>
      </c>
      <c r="X42" s="57">
        <f t="shared" si="3"/>
        <v>-5307931</v>
      </c>
      <c r="Y42" s="57">
        <f t="shared" si="3"/>
        <v>12517600</v>
      </c>
      <c r="Z42" s="58">
        <f>+IF(X42&lt;&gt;0,+(Y42/X42)*100,0)</f>
        <v>-235.82823514472966</v>
      </c>
      <c r="AA42" s="55">
        <f>SUM(AA38:AA41)</f>
        <v>1185693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-10015618</v>
      </c>
      <c r="D44" s="63">
        <f>+D42-D43</f>
        <v>0</v>
      </c>
      <c r="E44" s="64">
        <f t="shared" si="4"/>
        <v>-5308000</v>
      </c>
      <c r="F44" s="65">
        <f t="shared" si="4"/>
        <v>1185693</v>
      </c>
      <c r="G44" s="65">
        <f t="shared" si="4"/>
        <v>70861951</v>
      </c>
      <c r="H44" s="65">
        <f t="shared" si="4"/>
        <v>-17967138</v>
      </c>
      <c r="I44" s="65">
        <f t="shared" si="4"/>
        <v>-23197242</v>
      </c>
      <c r="J44" s="65">
        <f t="shared" si="4"/>
        <v>29697571</v>
      </c>
      <c r="K44" s="65">
        <f t="shared" si="4"/>
        <v>-20562685</v>
      </c>
      <c r="L44" s="65">
        <f t="shared" si="4"/>
        <v>70642451</v>
      </c>
      <c r="M44" s="65">
        <f t="shared" si="4"/>
        <v>-28009048</v>
      </c>
      <c r="N44" s="65">
        <f t="shared" si="4"/>
        <v>22070718</v>
      </c>
      <c r="O44" s="65">
        <f t="shared" si="4"/>
        <v>-18211509</v>
      </c>
      <c r="P44" s="65">
        <f t="shared" si="4"/>
        <v>-17964953</v>
      </c>
      <c r="Q44" s="65">
        <f t="shared" si="4"/>
        <v>48168449</v>
      </c>
      <c r="R44" s="65">
        <f t="shared" si="4"/>
        <v>11991987</v>
      </c>
      <c r="S44" s="65">
        <f t="shared" si="4"/>
        <v>-21601802</v>
      </c>
      <c r="T44" s="65">
        <f t="shared" si="4"/>
        <v>-17948577</v>
      </c>
      <c r="U44" s="65">
        <f t="shared" si="4"/>
        <v>-17000228</v>
      </c>
      <c r="V44" s="65">
        <f t="shared" si="4"/>
        <v>-56550607</v>
      </c>
      <c r="W44" s="65">
        <f t="shared" si="4"/>
        <v>7209669</v>
      </c>
      <c r="X44" s="65">
        <f t="shared" si="4"/>
        <v>-5307931</v>
      </c>
      <c r="Y44" s="65">
        <f t="shared" si="4"/>
        <v>12517600</v>
      </c>
      <c r="Z44" s="66">
        <f>+IF(X44&lt;&gt;0,+(Y44/X44)*100,0)</f>
        <v>-235.82823514472966</v>
      </c>
      <c r="AA44" s="63">
        <f>+AA42-AA43</f>
        <v>1185693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-10015618</v>
      </c>
      <c r="D46" s="55">
        <f>SUM(D44:D45)</f>
        <v>0</v>
      </c>
      <c r="E46" s="56">
        <f t="shared" si="5"/>
        <v>-5308000</v>
      </c>
      <c r="F46" s="57">
        <f t="shared" si="5"/>
        <v>1185693</v>
      </c>
      <c r="G46" s="57">
        <f t="shared" si="5"/>
        <v>70861951</v>
      </c>
      <c r="H46" s="57">
        <f t="shared" si="5"/>
        <v>-17967138</v>
      </c>
      <c r="I46" s="57">
        <f t="shared" si="5"/>
        <v>-23197242</v>
      </c>
      <c r="J46" s="57">
        <f t="shared" si="5"/>
        <v>29697571</v>
      </c>
      <c r="K46" s="57">
        <f t="shared" si="5"/>
        <v>-20562685</v>
      </c>
      <c r="L46" s="57">
        <f t="shared" si="5"/>
        <v>70642451</v>
      </c>
      <c r="M46" s="57">
        <f t="shared" si="5"/>
        <v>-28009048</v>
      </c>
      <c r="N46" s="57">
        <f t="shared" si="5"/>
        <v>22070718</v>
      </c>
      <c r="O46" s="57">
        <f t="shared" si="5"/>
        <v>-18211509</v>
      </c>
      <c r="P46" s="57">
        <f t="shared" si="5"/>
        <v>-17964953</v>
      </c>
      <c r="Q46" s="57">
        <f t="shared" si="5"/>
        <v>48168449</v>
      </c>
      <c r="R46" s="57">
        <f t="shared" si="5"/>
        <v>11991987</v>
      </c>
      <c r="S46" s="57">
        <f t="shared" si="5"/>
        <v>-21601802</v>
      </c>
      <c r="T46" s="57">
        <f t="shared" si="5"/>
        <v>-17948577</v>
      </c>
      <c r="U46" s="57">
        <f t="shared" si="5"/>
        <v>-17000228</v>
      </c>
      <c r="V46" s="57">
        <f t="shared" si="5"/>
        <v>-56550607</v>
      </c>
      <c r="W46" s="57">
        <f t="shared" si="5"/>
        <v>7209669</v>
      </c>
      <c r="X46" s="57">
        <f t="shared" si="5"/>
        <v>-5307931</v>
      </c>
      <c r="Y46" s="57">
        <f t="shared" si="5"/>
        <v>12517600</v>
      </c>
      <c r="Z46" s="58">
        <f>+IF(X46&lt;&gt;0,+(Y46/X46)*100,0)</f>
        <v>-235.82823514472966</v>
      </c>
      <c r="AA46" s="55">
        <f>SUM(AA44:AA45)</f>
        <v>1185693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-10015618</v>
      </c>
      <c r="D48" s="71">
        <f>SUM(D46:D47)</f>
        <v>0</v>
      </c>
      <c r="E48" s="72">
        <f t="shared" si="6"/>
        <v>-5308000</v>
      </c>
      <c r="F48" s="73">
        <f t="shared" si="6"/>
        <v>1185693</v>
      </c>
      <c r="G48" s="73">
        <f t="shared" si="6"/>
        <v>70861951</v>
      </c>
      <c r="H48" s="74">
        <f t="shared" si="6"/>
        <v>-17967138</v>
      </c>
      <c r="I48" s="74">
        <f t="shared" si="6"/>
        <v>-23197242</v>
      </c>
      <c r="J48" s="74">
        <f t="shared" si="6"/>
        <v>29697571</v>
      </c>
      <c r="K48" s="74">
        <f t="shared" si="6"/>
        <v>-20562685</v>
      </c>
      <c r="L48" s="74">
        <f t="shared" si="6"/>
        <v>70642451</v>
      </c>
      <c r="M48" s="73">
        <f t="shared" si="6"/>
        <v>-28009048</v>
      </c>
      <c r="N48" s="73">
        <f t="shared" si="6"/>
        <v>22070718</v>
      </c>
      <c r="O48" s="74">
        <f t="shared" si="6"/>
        <v>-18211509</v>
      </c>
      <c r="P48" s="74">
        <f t="shared" si="6"/>
        <v>-17964953</v>
      </c>
      <c r="Q48" s="74">
        <f t="shared" si="6"/>
        <v>48168449</v>
      </c>
      <c r="R48" s="74">
        <f t="shared" si="6"/>
        <v>11991987</v>
      </c>
      <c r="S48" s="74">
        <f t="shared" si="6"/>
        <v>-21601802</v>
      </c>
      <c r="T48" s="73">
        <f t="shared" si="6"/>
        <v>-17948577</v>
      </c>
      <c r="U48" s="73">
        <f t="shared" si="6"/>
        <v>-17000228</v>
      </c>
      <c r="V48" s="74">
        <f t="shared" si="6"/>
        <v>-56550607</v>
      </c>
      <c r="W48" s="74">
        <f t="shared" si="6"/>
        <v>7209669</v>
      </c>
      <c r="X48" s="74">
        <f t="shared" si="6"/>
        <v>-5307931</v>
      </c>
      <c r="Y48" s="74">
        <f t="shared" si="6"/>
        <v>12517600</v>
      </c>
      <c r="Z48" s="75">
        <f>+IF(X48&lt;&gt;0,+(Y48/X48)*100,0)</f>
        <v>-235.82823514472966</v>
      </c>
      <c r="AA48" s="76">
        <f>SUM(AA46:AA47)</f>
        <v>1185693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9738543</v>
      </c>
      <c r="D5" s="6">
        <v>0</v>
      </c>
      <c r="E5" s="7">
        <v>36784000</v>
      </c>
      <c r="F5" s="8">
        <v>36784000</v>
      </c>
      <c r="G5" s="8">
        <v>21753409</v>
      </c>
      <c r="H5" s="8">
        <v>0</v>
      </c>
      <c r="I5" s="8">
        <v>0</v>
      </c>
      <c r="J5" s="8">
        <v>21753409</v>
      </c>
      <c r="K5" s="8">
        <v>0</v>
      </c>
      <c r="L5" s="8">
        <v>36595089</v>
      </c>
      <c r="M5" s="8">
        <v>3718562</v>
      </c>
      <c r="N5" s="8">
        <v>40313651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62067060</v>
      </c>
      <c r="X5" s="8">
        <v>36783543</v>
      </c>
      <c r="Y5" s="8">
        <v>25283517</v>
      </c>
      <c r="Z5" s="2">
        <v>68.74</v>
      </c>
      <c r="AA5" s="6">
        <v>36784000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1041011</v>
      </c>
      <c r="D12" s="6">
        <v>0</v>
      </c>
      <c r="E12" s="7">
        <v>1509816</v>
      </c>
      <c r="F12" s="8">
        <v>1509816</v>
      </c>
      <c r="G12" s="8">
        <v>141567</v>
      </c>
      <c r="H12" s="8">
        <v>109676</v>
      </c>
      <c r="I12" s="8">
        <v>133067</v>
      </c>
      <c r="J12" s="8">
        <v>384310</v>
      </c>
      <c r="K12" s="8">
        <v>149500</v>
      </c>
      <c r="L12" s="8">
        <v>150153</v>
      </c>
      <c r="M12" s="8">
        <v>150873</v>
      </c>
      <c r="N12" s="8">
        <v>450526</v>
      </c>
      <c r="O12" s="8">
        <v>131551</v>
      </c>
      <c r="P12" s="8">
        <v>111049</v>
      </c>
      <c r="Q12" s="8">
        <v>133242</v>
      </c>
      <c r="R12" s="8">
        <v>375842</v>
      </c>
      <c r="S12" s="8">
        <v>129832</v>
      </c>
      <c r="T12" s="8">
        <v>109836</v>
      </c>
      <c r="U12" s="8">
        <v>129702</v>
      </c>
      <c r="V12" s="8">
        <v>369370</v>
      </c>
      <c r="W12" s="8">
        <v>1580048</v>
      </c>
      <c r="X12" s="8">
        <v>1509812</v>
      </c>
      <c r="Y12" s="8">
        <v>70236</v>
      </c>
      <c r="Z12" s="2">
        <v>4.65</v>
      </c>
      <c r="AA12" s="6">
        <v>1509816</v>
      </c>
    </row>
    <row r="13" spans="1:27" ht="13.5">
      <c r="A13" s="23" t="s">
        <v>40</v>
      </c>
      <c r="B13" s="29"/>
      <c r="C13" s="6">
        <v>1361998</v>
      </c>
      <c r="D13" s="6">
        <v>0</v>
      </c>
      <c r="E13" s="7">
        <v>1500000</v>
      </c>
      <c r="F13" s="8">
        <v>1500000</v>
      </c>
      <c r="G13" s="8">
        <v>89442</v>
      </c>
      <c r="H13" s="8">
        <v>188504</v>
      </c>
      <c r="I13" s="8">
        <v>159144</v>
      </c>
      <c r="J13" s="8">
        <v>437090</v>
      </c>
      <c r="K13" s="8">
        <v>129796</v>
      </c>
      <c r="L13" s="8">
        <v>0</v>
      </c>
      <c r="M13" s="8">
        <v>174235</v>
      </c>
      <c r="N13" s="8">
        <v>304031</v>
      </c>
      <c r="O13" s="8">
        <v>121000</v>
      </c>
      <c r="P13" s="8">
        <v>116202</v>
      </c>
      <c r="Q13" s="8">
        <v>102060</v>
      </c>
      <c r="R13" s="8">
        <v>339262</v>
      </c>
      <c r="S13" s="8">
        <v>185888</v>
      </c>
      <c r="T13" s="8">
        <v>159473</v>
      </c>
      <c r="U13" s="8">
        <v>135009</v>
      </c>
      <c r="V13" s="8">
        <v>480370</v>
      </c>
      <c r="W13" s="8">
        <v>1560753</v>
      </c>
      <c r="X13" s="8">
        <v>1500000</v>
      </c>
      <c r="Y13" s="8">
        <v>60753</v>
      </c>
      <c r="Z13" s="2">
        <v>4.05</v>
      </c>
      <c r="AA13" s="6">
        <v>1500000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75677228</v>
      </c>
      <c r="D19" s="6">
        <v>0</v>
      </c>
      <c r="E19" s="7">
        <v>88717000</v>
      </c>
      <c r="F19" s="8">
        <v>89752600</v>
      </c>
      <c r="G19" s="8">
        <v>34406000</v>
      </c>
      <c r="H19" s="8">
        <v>1655769</v>
      </c>
      <c r="I19" s="8">
        <v>0</v>
      </c>
      <c r="J19" s="8">
        <v>36061769</v>
      </c>
      <c r="K19" s="8">
        <v>0</v>
      </c>
      <c r="L19" s="8">
        <v>21936000</v>
      </c>
      <c r="M19" s="8">
        <v>0</v>
      </c>
      <c r="N19" s="8">
        <v>21936000</v>
      </c>
      <c r="O19" s="8">
        <v>0</v>
      </c>
      <c r="P19" s="8">
        <v>527000</v>
      </c>
      <c r="Q19" s="8">
        <v>29163842</v>
      </c>
      <c r="R19" s="8">
        <v>29690842</v>
      </c>
      <c r="S19" s="8">
        <v>0</v>
      </c>
      <c r="T19" s="8">
        <v>1035600</v>
      </c>
      <c r="U19" s="8">
        <v>3000</v>
      </c>
      <c r="V19" s="8">
        <v>1038600</v>
      </c>
      <c r="W19" s="8">
        <v>88727211</v>
      </c>
      <c r="X19" s="8">
        <v>88717000</v>
      </c>
      <c r="Y19" s="8">
        <v>10211</v>
      </c>
      <c r="Z19" s="2">
        <v>0.01</v>
      </c>
      <c r="AA19" s="6">
        <v>89752600</v>
      </c>
    </row>
    <row r="20" spans="1:27" ht="13.5">
      <c r="A20" s="23" t="s">
        <v>47</v>
      </c>
      <c r="B20" s="29"/>
      <c r="C20" s="6">
        <v>7396463</v>
      </c>
      <c r="D20" s="6">
        <v>0</v>
      </c>
      <c r="E20" s="7">
        <v>7600000</v>
      </c>
      <c r="F20" s="26">
        <v>29926584</v>
      </c>
      <c r="G20" s="26">
        <v>66125</v>
      </c>
      <c r="H20" s="26">
        <v>56118</v>
      </c>
      <c r="I20" s="26">
        <v>11015</v>
      </c>
      <c r="J20" s="26">
        <v>133258</v>
      </c>
      <c r="K20" s="26">
        <v>50012</v>
      </c>
      <c r="L20" s="26">
        <v>21089</v>
      </c>
      <c r="M20" s="26">
        <v>17234</v>
      </c>
      <c r="N20" s="26">
        <v>88335</v>
      </c>
      <c r="O20" s="26">
        <v>40789</v>
      </c>
      <c r="P20" s="26">
        <v>12484493</v>
      </c>
      <c r="Q20" s="26">
        <v>280577</v>
      </c>
      <c r="R20" s="26">
        <v>12805859</v>
      </c>
      <c r="S20" s="26">
        <v>2669561</v>
      </c>
      <c r="T20" s="26">
        <v>17486</v>
      </c>
      <c r="U20" s="26">
        <v>95865</v>
      </c>
      <c r="V20" s="26">
        <v>2782912</v>
      </c>
      <c r="W20" s="26">
        <v>15810364</v>
      </c>
      <c r="X20" s="26">
        <v>7600000</v>
      </c>
      <c r="Y20" s="26">
        <v>8210364</v>
      </c>
      <c r="Z20" s="27">
        <v>108.03</v>
      </c>
      <c r="AA20" s="28">
        <v>29926584</v>
      </c>
    </row>
    <row r="21" spans="1:27" ht="13.5">
      <c r="A21" s="23" t="s">
        <v>48</v>
      </c>
      <c r="B21" s="29"/>
      <c r="C21" s="6">
        <v>1041000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96256243</v>
      </c>
      <c r="D22" s="33">
        <f>SUM(D5:D21)</f>
        <v>0</v>
      </c>
      <c r="E22" s="34">
        <f t="shared" si="0"/>
        <v>136110816</v>
      </c>
      <c r="F22" s="35">
        <f t="shared" si="0"/>
        <v>159473000</v>
      </c>
      <c r="G22" s="35">
        <f t="shared" si="0"/>
        <v>56456543</v>
      </c>
      <c r="H22" s="35">
        <f t="shared" si="0"/>
        <v>2010067</v>
      </c>
      <c r="I22" s="35">
        <f t="shared" si="0"/>
        <v>303226</v>
      </c>
      <c r="J22" s="35">
        <f t="shared" si="0"/>
        <v>58769836</v>
      </c>
      <c r="K22" s="35">
        <f t="shared" si="0"/>
        <v>329308</v>
      </c>
      <c r="L22" s="35">
        <f t="shared" si="0"/>
        <v>58702331</v>
      </c>
      <c r="M22" s="35">
        <f t="shared" si="0"/>
        <v>4060904</v>
      </c>
      <c r="N22" s="35">
        <f t="shared" si="0"/>
        <v>63092543</v>
      </c>
      <c r="O22" s="35">
        <f t="shared" si="0"/>
        <v>293340</v>
      </c>
      <c r="P22" s="35">
        <f t="shared" si="0"/>
        <v>13238744</v>
      </c>
      <c r="Q22" s="35">
        <f t="shared" si="0"/>
        <v>29679721</v>
      </c>
      <c r="R22" s="35">
        <f t="shared" si="0"/>
        <v>43211805</v>
      </c>
      <c r="S22" s="35">
        <f t="shared" si="0"/>
        <v>2985281</v>
      </c>
      <c r="T22" s="35">
        <f t="shared" si="0"/>
        <v>1322395</v>
      </c>
      <c r="U22" s="35">
        <f t="shared" si="0"/>
        <v>363576</v>
      </c>
      <c r="V22" s="35">
        <f t="shared" si="0"/>
        <v>4671252</v>
      </c>
      <c r="W22" s="35">
        <f t="shared" si="0"/>
        <v>169745436</v>
      </c>
      <c r="X22" s="35">
        <f t="shared" si="0"/>
        <v>136110355</v>
      </c>
      <c r="Y22" s="35">
        <f t="shared" si="0"/>
        <v>33635081</v>
      </c>
      <c r="Z22" s="36">
        <f>+IF(X22&lt;&gt;0,+(Y22/X22)*100,0)</f>
        <v>24.711625357233107</v>
      </c>
      <c r="AA22" s="33">
        <f>SUM(AA5:AA21)</f>
        <v>159473000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36493922</v>
      </c>
      <c r="D25" s="6">
        <v>0</v>
      </c>
      <c r="E25" s="7">
        <v>43561380</v>
      </c>
      <c r="F25" s="8">
        <v>42791380</v>
      </c>
      <c r="G25" s="8">
        <v>3130695</v>
      </c>
      <c r="H25" s="8">
        <v>3086958</v>
      </c>
      <c r="I25" s="8">
        <v>3140773</v>
      </c>
      <c r="J25" s="8">
        <v>9358426</v>
      </c>
      <c r="K25" s="8">
        <v>3058896</v>
      </c>
      <c r="L25" s="8">
        <v>5214906</v>
      </c>
      <c r="M25" s="8">
        <v>3361324</v>
      </c>
      <c r="N25" s="8">
        <v>11635126</v>
      </c>
      <c r="O25" s="8">
        <v>3212450</v>
      </c>
      <c r="P25" s="8">
        <v>3329585</v>
      </c>
      <c r="Q25" s="8">
        <v>3159243</v>
      </c>
      <c r="R25" s="8">
        <v>9701278</v>
      </c>
      <c r="S25" s="8">
        <v>3146461</v>
      </c>
      <c r="T25" s="8">
        <v>3148490</v>
      </c>
      <c r="U25" s="8">
        <v>3204332</v>
      </c>
      <c r="V25" s="8">
        <v>9499283</v>
      </c>
      <c r="W25" s="8">
        <v>40194113</v>
      </c>
      <c r="X25" s="8">
        <v>43561453</v>
      </c>
      <c r="Y25" s="8">
        <v>-3367340</v>
      </c>
      <c r="Z25" s="2">
        <v>-7.73</v>
      </c>
      <c r="AA25" s="6">
        <v>42791380</v>
      </c>
    </row>
    <row r="26" spans="1:27" ht="13.5">
      <c r="A26" s="25" t="s">
        <v>52</v>
      </c>
      <c r="B26" s="24"/>
      <c r="C26" s="6">
        <v>8602846</v>
      </c>
      <c r="D26" s="6">
        <v>0</v>
      </c>
      <c r="E26" s="7">
        <v>8715000</v>
      </c>
      <c r="F26" s="8">
        <v>8967000</v>
      </c>
      <c r="G26" s="8">
        <v>683318</v>
      </c>
      <c r="H26" s="8">
        <v>707596</v>
      </c>
      <c r="I26" s="8">
        <v>775496</v>
      </c>
      <c r="J26" s="8">
        <v>2166410</v>
      </c>
      <c r="K26" s="8">
        <v>758676</v>
      </c>
      <c r="L26" s="8">
        <v>727629</v>
      </c>
      <c r="M26" s="8">
        <v>874771</v>
      </c>
      <c r="N26" s="8">
        <v>2361076</v>
      </c>
      <c r="O26" s="8">
        <v>712128</v>
      </c>
      <c r="P26" s="8">
        <v>748705</v>
      </c>
      <c r="Q26" s="8">
        <v>705226</v>
      </c>
      <c r="R26" s="8">
        <v>2166059</v>
      </c>
      <c r="S26" s="8">
        <v>1193270</v>
      </c>
      <c r="T26" s="8">
        <v>767542</v>
      </c>
      <c r="U26" s="8">
        <v>767544</v>
      </c>
      <c r="V26" s="8">
        <v>2728356</v>
      </c>
      <c r="W26" s="8">
        <v>9421901</v>
      </c>
      <c r="X26" s="8">
        <v>8714925</v>
      </c>
      <c r="Y26" s="8">
        <v>706976</v>
      </c>
      <c r="Z26" s="2">
        <v>8.11</v>
      </c>
      <c r="AA26" s="6">
        <v>8967000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3120000</v>
      </c>
      <c r="F27" s="8">
        <v>3120000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3120000</v>
      </c>
      <c r="Y27" s="8">
        <v>-3120000</v>
      </c>
      <c r="Z27" s="2">
        <v>-100</v>
      </c>
      <c r="AA27" s="6">
        <v>3120000</v>
      </c>
    </row>
    <row r="28" spans="1:27" ht="13.5">
      <c r="A28" s="25" t="s">
        <v>54</v>
      </c>
      <c r="B28" s="24"/>
      <c r="C28" s="6">
        <v>7238383</v>
      </c>
      <c r="D28" s="6">
        <v>0</v>
      </c>
      <c r="E28" s="7">
        <v>7800000</v>
      </c>
      <c r="F28" s="8">
        <v>7800000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7800000</v>
      </c>
      <c r="Y28" s="8">
        <v>-7800000</v>
      </c>
      <c r="Z28" s="2">
        <v>-100</v>
      </c>
      <c r="AA28" s="6">
        <v>7800000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80000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80004</v>
      </c>
      <c r="Y29" s="8">
        <v>-80004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4567003</v>
      </c>
      <c r="D31" s="6">
        <v>0</v>
      </c>
      <c r="E31" s="7">
        <v>4050000</v>
      </c>
      <c r="F31" s="8">
        <v>4105164</v>
      </c>
      <c r="G31" s="8">
        <v>500328</v>
      </c>
      <c r="H31" s="8">
        <v>425669</v>
      </c>
      <c r="I31" s="8">
        <v>469790</v>
      </c>
      <c r="J31" s="8">
        <v>1395787</v>
      </c>
      <c r="K31" s="8">
        <v>3000</v>
      </c>
      <c r="L31" s="8">
        <v>275208</v>
      </c>
      <c r="M31" s="8">
        <v>373204</v>
      </c>
      <c r="N31" s="8">
        <v>651412</v>
      </c>
      <c r="O31" s="8">
        <v>246633</v>
      </c>
      <c r="P31" s="8">
        <v>396463</v>
      </c>
      <c r="Q31" s="8">
        <v>749501</v>
      </c>
      <c r="R31" s="8">
        <v>1392597</v>
      </c>
      <c r="S31" s="8">
        <v>4156</v>
      </c>
      <c r="T31" s="8">
        <v>154763</v>
      </c>
      <c r="U31" s="8">
        <v>59729</v>
      </c>
      <c r="V31" s="8">
        <v>218648</v>
      </c>
      <c r="W31" s="8">
        <v>3658444</v>
      </c>
      <c r="X31" s="8">
        <v>4050000</v>
      </c>
      <c r="Y31" s="8">
        <v>-391556</v>
      </c>
      <c r="Z31" s="2">
        <v>-9.67</v>
      </c>
      <c r="AA31" s="6">
        <v>4105164</v>
      </c>
    </row>
    <row r="32" spans="1:27" ht="13.5">
      <c r="A32" s="25" t="s">
        <v>58</v>
      </c>
      <c r="B32" s="24"/>
      <c r="C32" s="6">
        <v>9544512</v>
      </c>
      <c r="D32" s="6">
        <v>0</v>
      </c>
      <c r="E32" s="7">
        <v>3820000</v>
      </c>
      <c r="F32" s="8">
        <v>7379000</v>
      </c>
      <c r="G32" s="8">
        <v>405651</v>
      </c>
      <c r="H32" s="8">
        <v>485718</v>
      </c>
      <c r="I32" s="8">
        <v>498472</v>
      </c>
      <c r="J32" s="8">
        <v>1389841</v>
      </c>
      <c r="K32" s="8">
        <v>461369</v>
      </c>
      <c r="L32" s="8">
        <v>436625</v>
      </c>
      <c r="M32" s="8">
        <v>436625</v>
      </c>
      <c r="N32" s="8">
        <v>1334619</v>
      </c>
      <c r="O32" s="8">
        <v>436625</v>
      </c>
      <c r="P32" s="8">
        <v>436626</v>
      </c>
      <c r="Q32" s="8">
        <v>436625</v>
      </c>
      <c r="R32" s="8">
        <v>1309876</v>
      </c>
      <c r="S32" s="8">
        <v>436625</v>
      </c>
      <c r="T32" s="8">
        <v>436625</v>
      </c>
      <c r="U32" s="8">
        <v>436625</v>
      </c>
      <c r="V32" s="8">
        <v>1309875</v>
      </c>
      <c r="W32" s="8">
        <v>5344211</v>
      </c>
      <c r="X32" s="8">
        <v>3820004</v>
      </c>
      <c r="Y32" s="8">
        <v>1524207</v>
      </c>
      <c r="Z32" s="2">
        <v>39.9</v>
      </c>
      <c r="AA32" s="6">
        <v>7379000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28781680</v>
      </c>
      <c r="D34" s="6">
        <v>0</v>
      </c>
      <c r="E34" s="7">
        <v>39810181</v>
      </c>
      <c r="F34" s="8">
        <v>41268733</v>
      </c>
      <c r="G34" s="8">
        <v>3840344</v>
      </c>
      <c r="H34" s="8">
        <v>2098850</v>
      </c>
      <c r="I34" s="8">
        <v>2471413</v>
      </c>
      <c r="J34" s="8">
        <v>8410607</v>
      </c>
      <c r="K34" s="8">
        <v>1768435</v>
      </c>
      <c r="L34" s="8">
        <v>1878706</v>
      </c>
      <c r="M34" s="8">
        <v>4847414</v>
      </c>
      <c r="N34" s="8">
        <v>8494555</v>
      </c>
      <c r="O34" s="8">
        <v>2863323</v>
      </c>
      <c r="P34" s="8">
        <v>4604440</v>
      </c>
      <c r="Q34" s="8">
        <v>1672397</v>
      </c>
      <c r="R34" s="8">
        <v>9140160</v>
      </c>
      <c r="S34" s="8">
        <v>2350993</v>
      </c>
      <c r="T34" s="8">
        <v>3632521</v>
      </c>
      <c r="U34" s="8">
        <v>3196159</v>
      </c>
      <c r="V34" s="8">
        <v>9179673</v>
      </c>
      <c r="W34" s="8">
        <v>35224995</v>
      </c>
      <c r="X34" s="8">
        <v>39810000</v>
      </c>
      <c r="Y34" s="8">
        <v>-4585005</v>
      </c>
      <c r="Z34" s="2">
        <v>-11.52</v>
      </c>
      <c r="AA34" s="6">
        <v>41268733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95228346</v>
      </c>
      <c r="D36" s="33">
        <f>SUM(D25:D35)</f>
        <v>0</v>
      </c>
      <c r="E36" s="34">
        <f t="shared" si="1"/>
        <v>110956561</v>
      </c>
      <c r="F36" s="35">
        <f t="shared" si="1"/>
        <v>115431277</v>
      </c>
      <c r="G36" s="35">
        <f t="shared" si="1"/>
        <v>8560336</v>
      </c>
      <c r="H36" s="35">
        <f t="shared" si="1"/>
        <v>6804791</v>
      </c>
      <c r="I36" s="35">
        <f t="shared" si="1"/>
        <v>7355944</v>
      </c>
      <c r="J36" s="35">
        <f t="shared" si="1"/>
        <v>22721071</v>
      </c>
      <c r="K36" s="35">
        <f t="shared" si="1"/>
        <v>6050376</v>
      </c>
      <c r="L36" s="35">
        <f t="shared" si="1"/>
        <v>8533074</v>
      </c>
      <c r="M36" s="35">
        <f t="shared" si="1"/>
        <v>9893338</v>
      </c>
      <c r="N36" s="35">
        <f t="shared" si="1"/>
        <v>24476788</v>
      </c>
      <c r="O36" s="35">
        <f t="shared" si="1"/>
        <v>7471159</v>
      </c>
      <c r="P36" s="35">
        <f t="shared" si="1"/>
        <v>9515819</v>
      </c>
      <c r="Q36" s="35">
        <f t="shared" si="1"/>
        <v>6722992</v>
      </c>
      <c r="R36" s="35">
        <f t="shared" si="1"/>
        <v>23709970</v>
      </c>
      <c r="S36" s="35">
        <f t="shared" si="1"/>
        <v>7131505</v>
      </c>
      <c r="T36" s="35">
        <f t="shared" si="1"/>
        <v>8139941</v>
      </c>
      <c r="U36" s="35">
        <f t="shared" si="1"/>
        <v>7664389</v>
      </c>
      <c r="V36" s="35">
        <f t="shared" si="1"/>
        <v>22935835</v>
      </c>
      <c r="W36" s="35">
        <f t="shared" si="1"/>
        <v>93843664</v>
      </c>
      <c r="X36" s="35">
        <f t="shared" si="1"/>
        <v>110956386</v>
      </c>
      <c r="Y36" s="35">
        <f t="shared" si="1"/>
        <v>-17112722</v>
      </c>
      <c r="Z36" s="36">
        <f>+IF(X36&lt;&gt;0,+(Y36/X36)*100,0)</f>
        <v>-15.422926626323246</v>
      </c>
      <c r="AA36" s="33">
        <f>SUM(AA25:AA35)</f>
        <v>115431277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1027897</v>
      </c>
      <c r="D38" s="46">
        <f>+D22-D36</f>
        <v>0</v>
      </c>
      <c r="E38" s="47">
        <f t="shared" si="2"/>
        <v>25154255</v>
      </c>
      <c r="F38" s="48">
        <f t="shared" si="2"/>
        <v>44041723</v>
      </c>
      <c r="G38" s="48">
        <f t="shared" si="2"/>
        <v>47896207</v>
      </c>
      <c r="H38" s="48">
        <f t="shared" si="2"/>
        <v>-4794724</v>
      </c>
      <c r="I38" s="48">
        <f t="shared" si="2"/>
        <v>-7052718</v>
      </c>
      <c r="J38" s="48">
        <f t="shared" si="2"/>
        <v>36048765</v>
      </c>
      <c r="K38" s="48">
        <f t="shared" si="2"/>
        <v>-5721068</v>
      </c>
      <c r="L38" s="48">
        <f t="shared" si="2"/>
        <v>50169257</v>
      </c>
      <c r="M38" s="48">
        <f t="shared" si="2"/>
        <v>-5832434</v>
      </c>
      <c r="N38" s="48">
        <f t="shared" si="2"/>
        <v>38615755</v>
      </c>
      <c r="O38" s="48">
        <f t="shared" si="2"/>
        <v>-7177819</v>
      </c>
      <c r="P38" s="48">
        <f t="shared" si="2"/>
        <v>3722925</v>
      </c>
      <c r="Q38" s="48">
        <f t="shared" si="2"/>
        <v>22956729</v>
      </c>
      <c r="R38" s="48">
        <f t="shared" si="2"/>
        <v>19501835</v>
      </c>
      <c r="S38" s="48">
        <f t="shared" si="2"/>
        <v>-4146224</v>
      </c>
      <c r="T38" s="48">
        <f t="shared" si="2"/>
        <v>-6817546</v>
      </c>
      <c r="U38" s="48">
        <f t="shared" si="2"/>
        <v>-7300813</v>
      </c>
      <c r="V38" s="48">
        <f t="shared" si="2"/>
        <v>-18264583</v>
      </c>
      <c r="W38" s="48">
        <f t="shared" si="2"/>
        <v>75901772</v>
      </c>
      <c r="X38" s="48">
        <f>IF(F22=F36,0,X22-X36)</f>
        <v>25153969</v>
      </c>
      <c r="Y38" s="48">
        <f t="shared" si="2"/>
        <v>50747803</v>
      </c>
      <c r="Z38" s="49">
        <f>+IF(X38&lt;&gt;0,+(Y38/X38)*100,0)</f>
        <v>201.74869023651897</v>
      </c>
      <c r="AA38" s="46">
        <f>+AA22-AA36</f>
        <v>44041723</v>
      </c>
    </row>
    <row r="39" spans="1:27" ht="13.5">
      <c r="A39" s="23" t="s">
        <v>64</v>
      </c>
      <c r="B39" s="29"/>
      <c r="C39" s="6">
        <v>38796000</v>
      </c>
      <c r="D39" s="6">
        <v>0</v>
      </c>
      <c r="E39" s="7">
        <v>26364000</v>
      </c>
      <c r="F39" s="8">
        <v>26364000</v>
      </c>
      <c r="G39" s="8">
        <v>12950000</v>
      </c>
      <c r="H39" s="8">
        <v>0</v>
      </c>
      <c r="I39" s="8">
        <v>500000</v>
      </c>
      <c r="J39" s="8">
        <v>13450000</v>
      </c>
      <c r="K39" s="8">
        <v>0</v>
      </c>
      <c r="L39" s="8">
        <v>0</v>
      </c>
      <c r="M39" s="8">
        <v>10382000</v>
      </c>
      <c r="N39" s="8">
        <v>10382000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23832000</v>
      </c>
      <c r="X39" s="8">
        <v>26364000</v>
      </c>
      <c r="Y39" s="8">
        <v>-2532000</v>
      </c>
      <c r="Z39" s="2">
        <v>-9.6</v>
      </c>
      <c r="AA39" s="6">
        <v>26364000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39823897</v>
      </c>
      <c r="D42" s="55">
        <f>SUM(D38:D41)</f>
        <v>0</v>
      </c>
      <c r="E42" s="56">
        <f t="shared" si="3"/>
        <v>51518255</v>
      </c>
      <c r="F42" s="57">
        <f t="shared" si="3"/>
        <v>70405723</v>
      </c>
      <c r="G42" s="57">
        <f t="shared" si="3"/>
        <v>60846207</v>
      </c>
      <c r="H42" s="57">
        <f t="shared" si="3"/>
        <v>-4794724</v>
      </c>
      <c r="I42" s="57">
        <f t="shared" si="3"/>
        <v>-6552718</v>
      </c>
      <c r="J42" s="57">
        <f t="shared" si="3"/>
        <v>49498765</v>
      </c>
      <c r="K42" s="57">
        <f t="shared" si="3"/>
        <v>-5721068</v>
      </c>
      <c r="L42" s="57">
        <f t="shared" si="3"/>
        <v>50169257</v>
      </c>
      <c r="M42" s="57">
        <f t="shared" si="3"/>
        <v>4549566</v>
      </c>
      <c r="N42" s="57">
        <f t="shared" si="3"/>
        <v>48997755</v>
      </c>
      <c r="O42" s="57">
        <f t="shared" si="3"/>
        <v>-7177819</v>
      </c>
      <c r="P42" s="57">
        <f t="shared" si="3"/>
        <v>3722925</v>
      </c>
      <c r="Q42" s="57">
        <f t="shared" si="3"/>
        <v>22956729</v>
      </c>
      <c r="R42" s="57">
        <f t="shared" si="3"/>
        <v>19501835</v>
      </c>
      <c r="S42" s="57">
        <f t="shared" si="3"/>
        <v>-4146224</v>
      </c>
      <c r="T42" s="57">
        <f t="shared" si="3"/>
        <v>-6817546</v>
      </c>
      <c r="U42" s="57">
        <f t="shared" si="3"/>
        <v>-7300813</v>
      </c>
      <c r="V42" s="57">
        <f t="shared" si="3"/>
        <v>-18264583</v>
      </c>
      <c r="W42" s="57">
        <f t="shared" si="3"/>
        <v>99733772</v>
      </c>
      <c r="X42" s="57">
        <f t="shared" si="3"/>
        <v>51517969</v>
      </c>
      <c r="Y42" s="57">
        <f t="shared" si="3"/>
        <v>48215803</v>
      </c>
      <c r="Z42" s="58">
        <f>+IF(X42&lt;&gt;0,+(Y42/X42)*100,0)</f>
        <v>93.59026362238775</v>
      </c>
      <c r="AA42" s="55">
        <f>SUM(AA38:AA41)</f>
        <v>70405723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39823897</v>
      </c>
      <c r="D44" s="63">
        <f>+D42-D43</f>
        <v>0</v>
      </c>
      <c r="E44" s="64">
        <f t="shared" si="4"/>
        <v>51518255</v>
      </c>
      <c r="F44" s="65">
        <f t="shared" si="4"/>
        <v>70405723</v>
      </c>
      <c r="G44" s="65">
        <f t="shared" si="4"/>
        <v>60846207</v>
      </c>
      <c r="H44" s="65">
        <f t="shared" si="4"/>
        <v>-4794724</v>
      </c>
      <c r="I44" s="65">
        <f t="shared" si="4"/>
        <v>-6552718</v>
      </c>
      <c r="J44" s="65">
        <f t="shared" si="4"/>
        <v>49498765</v>
      </c>
      <c r="K44" s="65">
        <f t="shared" si="4"/>
        <v>-5721068</v>
      </c>
      <c r="L44" s="65">
        <f t="shared" si="4"/>
        <v>50169257</v>
      </c>
      <c r="M44" s="65">
        <f t="shared" si="4"/>
        <v>4549566</v>
      </c>
      <c r="N44" s="65">
        <f t="shared" si="4"/>
        <v>48997755</v>
      </c>
      <c r="O44" s="65">
        <f t="shared" si="4"/>
        <v>-7177819</v>
      </c>
      <c r="P44" s="65">
        <f t="shared" si="4"/>
        <v>3722925</v>
      </c>
      <c r="Q44" s="65">
        <f t="shared" si="4"/>
        <v>22956729</v>
      </c>
      <c r="R44" s="65">
        <f t="shared" si="4"/>
        <v>19501835</v>
      </c>
      <c r="S44" s="65">
        <f t="shared" si="4"/>
        <v>-4146224</v>
      </c>
      <c r="T44" s="65">
        <f t="shared" si="4"/>
        <v>-6817546</v>
      </c>
      <c r="U44" s="65">
        <f t="shared" si="4"/>
        <v>-7300813</v>
      </c>
      <c r="V44" s="65">
        <f t="shared" si="4"/>
        <v>-18264583</v>
      </c>
      <c r="W44" s="65">
        <f t="shared" si="4"/>
        <v>99733772</v>
      </c>
      <c r="X44" s="65">
        <f t="shared" si="4"/>
        <v>51517969</v>
      </c>
      <c r="Y44" s="65">
        <f t="shared" si="4"/>
        <v>48215803</v>
      </c>
      <c r="Z44" s="66">
        <f>+IF(X44&lt;&gt;0,+(Y44/X44)*100,0)</f>
        <v>93.59026362238775</v>
      </c>
      <c r="AA44" s="63">
        <f>+AA42-AA43</f>
        <v>70405723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39823897</v>
      </c>
      <c r="D46" s="55">
        <f>SUM(D44:D45)</f>
        <v>0</v>
      </c>
      <c r="E46" s="56">
        <f t="shared" si="5"/>
        <v>51518255</v>
      </c>
      <c r="F46" s="57">
        <f t="shared" si="5"/>
        <v>70405723</v>
      </c>
      <c r="G46" s="57">
        <f t="shared" si="5"/>
        <v>60846207</v>
      </c>
      <c r="H46" s="57">
        <f t="shared" si="5"/>
        <v>-4794724</v>
      </c>
      <c r="I46" s="57">
        <f t="shared" si="5"/>
        <v>-6552718</v>
      </c>
      <c r="J46" s="57">
        <f t="shared" si="5"/>
        <v>49498765</v>
      </c>
      <c r="K46" s="57">
        <f t="shared" si="5"/>
        <v>-5721068</v>
      </c>
      <c r="L46" s="57">
        <f t="shared" si="5"/>
        <v>50169257</v>
      </c>
      <c r="M46" s="57">
        <f t="shared" si="5"/>
        <v>4549566</v>
      </c>
      <c r="N46" s="57">
        <f t="shared" si="5"/>
        <v>48997755</v>
      </c>
      <c r="O46" s="57">
        <f t="shared" si="5"/>
        <v>-7177819</v>
      </c>
      <c r="P46" s="57">
        <f t="shared" si="5"/>
        <v>3722925</v>
      </c>
      <c r="Q46" s="57">
        <f t="shared" si="5"/>
        <v>22956729</v>
      </c>
      <c r="R46" s="57">
        <f t="shared" si="5"/>
        <v>19501835</v>
      </c>
      <c r="S46" s="57">
        <f t="shared" si="5"/>
        <v>-4146224</v>
      </c>
      <c r="T46" s="57">
        <f t="shared" si="5"/>
        <v>-6817546</v>
      </c>
      <c r="U46" s="57">
        <f t="shared" si="5"/>
        <v>-7300813</v>
      </c>
      <c r="V46" s="57">
        <f t="shared" si="5"/>
        <v>-18264583</v>
      </c>
      <c r="W46" s="57">
        <f t="shared" si="5"/>
        <v>99733772</v>
      </c>
      <c r="X46" s="57">
        <f t="shared" si="5"/>
        <v>51517969</v>
      </c>
      <c r="Y46" s="57">
        <f t="shared" si="5"/>
        <v>48215803</v>
      </c>
      <c r="Z46" s="58">
        <f>+IF(X46&lt;&gt;0,+(Y46/X46)*100,0)</f>
        <v>93.59026362238775</v>
      </c>
      <c r="AA46" s="55">
        <f>SUM(AA44:AA45)</f>
        <v>70405723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39823897</v>
      </c>
      <c r="D48" s="71">
        <f>SUM(D46:D47)</f>
        <v>0</v>
      </c>
      <c r="E48" s="72">
        <f t="shared" si="6"/>
        <v>51518255</v>
      </c>
      <c r="F48" s="73">
        <f t="shared" si="6"/>
        <v>70405723</v>
      </c>
      <c r="G48" s="73">
        <f t="shared" si="6"/>
        <v>60846207</v>
      </c>
      <c r="H48" s="74">
        <f t="shared" si="6"/>
        <v>-4794724</v>
      </c>
      <c r="I48" s="74">
        <f t="shared" si="6"/>
        <v>-6552718</v>
      </c>
      <c r="J48" s="74">
        <f t="shared" si="6"/>
        <v>49498765</v>
      </c>
      <c r="K48" s="74">
        <f t="shared" si="6"/>
        <v>-5721068</v>
      </c>
      <c r="L48" s="74">
        <f t="shared" si="6"/>
        <v>50169257</v>
      </c>
      <c r="M48" s="73">
        <f t="shared" si="6"/>
        <v>4549566</v>
      </c>
      <c r="N48" s="73">
        <f t="shared" si="6"/>
        <v>48997755</v>
      </c>
      <c r="O48" s="74">
        <f t="shared" si="6"/>
        <v>-7177819</v>
      </c>
      <c r="P48" s="74">
        <f t="shared" si="6"/>
        <v>3722925</v>
      </c>
      <c r="Q48" s="74">
        <f t="shared" si="6"/>
        <v>22956729</v>
      </c>
      <c r="R48" s="74">
        <f t="shared" si="6"/>
        <v>19501835</v>
      </c>
      <c r="S48" s="74">
        <f t="shared" si="6"/>
        <v>-4146224</v>
      </c>
      <c r="T48" s="73">
        <f t="shared" si="6"/>
        <v>-6817546</v>
      </c>
      <c r="U48" s="73">
        <f t="shared" si="6"/>
        <v>-7300813</v>
      </c>
      <c r="V48" s="74">
        <f t="shared" si="6"/>
        <v>-18264583</v>
      </c>
      <c r="W48" s="74">
        <f t="shared" si="6"/>
        <v>99733772</v>
      </c>
      <c r="X48" s="74">
        <f t="shared" si="6"/>
        <v>51517969</v>
      </c>
      <c r="Y48" s="74">
        <f t="shared" si="6"/>
        <v>48215803</v>
      </c>
      <c r="Z48" s="75">
        <f>+IF(X48&lt;&gt;0,+(Y48/X48)*100,0)</f>
        <v>93.59026362238775</v>
      </c>
      <c r="AA48" s="76">
        <f>SUM(AA46:AA47)</f>
        <v>70405723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176950820</v>
      </c>
      <c r="D5" s="6">
        <v>0</v>
      </c>
      <c r="E5" s="7">
        <v>256483914</v>
      </c>
      <c r="F5" s="8">
        <v>256483914</v>
      </c>
      <c r="G5" s="8">
        <v>30305713</v>
      </c>
      <c r="H5" s="8">
        <v>30445985</v>
      </c>
      <c r="I5" s="8">
        <v>30404768</v>
      </c>
      <c r="J5" s="8">
        <v>91156466</v>
      </c>
      <c r="K5" s="8">
        <v>-5830712</v>
      </c>
      <c r="L5" s="8">
        <v>24790864</v>
      </c>
      <c r="M5" s="8">
        <v>22143481</v>
      </c>
      <c r="N5" s="8">
        <v>41103633</v>
      </c>
      <c r="O5" s="8">
        <v>22043086</v>
      </c>
      <c r="P5" s="8">
        <v>21417141</v>
      </c>
      <c r="Q5" s="8">
        <v>22206243</v>
      </c>
      <c r="R5" s="8">
        <v>65666470</v>
      </c>
      <c r="S5" s="8">
        <v>21836483</v>
      </c>
      <c r="T5" s="8">
        <v>21975125</v>
      </c>
      <c r="U5" s="8">
        <v>20715854</v>
      </c>
      <c r="V5" s="8">
        <v>64527462</v>
      </c>
      <c r="W5" s="8">
        <v>262454031</v>
      </c>
      <c r="X5" s="8">
        <v>256483914</v>
      </c>
      <c r="Y5" s="8">
        <v>5970117</v>
      </c>
      <c r="Z5" s="2">
        <v>2.33</v>
      </c>
      <c r="AA5" s="6">
        <v>256483914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1427820947</v>
      </c>
      <c r="D7" s="6">
        <v>0</v>
      </c>
      <c r="E7" s="7">
        <v>1889181183</v>
      </c>
      <c r="F7" s="8">
        <v>1889181183</v>
      </c>
      <c r="G7" s="8">
        <v>153589015</v>
      </c>
      <c r="H7" s="8">
        <v>152993553</v>
      </c>
      <c r="I7" s="8">
        <v>68616025</v>
      </c>
      <c r="J7" s="8">
        <v>375198593</v>
      </c>
      <c r="K7" s="8">
        <v>173383468</v>
      </c>
      <c r="L7" s="8">
        <v>117736073</v>
      </c>
      <c r="M7" s="8">
        <v>118312174</v>
      </c>
      <c r="N7" s="8">
        <v>409431715</v>
      </c>
      <c r="O7" s="8">
        <v>125293379</v>
      </c>
      <c r="P7" s="8">
        <v>116839040</v>
      </c>
      <c r="Q7" s="8">
        <v>129343828</v>
      </c>
      <c r="R7" s="8">
        <v>371476247</v>
      </c>
      <c r="S7" s="8">
        <v>111899627</v>
      </c>
      <c r="T7" s="8">
        <v>107491671</v>
      </c>
      <c r="U7" s="8">
        <v>239361035</v>
      </c>
      <c r="V7" s="8">
        <v>458752333</v>
      </c>
      <c r="W7" s="8">
        <v>1614858888</v>
      </c>
      <c r="X7" s="8">
        <v>1889181183</v>
      </c>
      <c r="Y7" s="8">
        <v>-274322295</v>
      </c>
      <c r="Z7" s="2">
        <v>-14.52</v>
      </c>
      <c r="AA7" s="6">
        <v>1889181183</v>
      </c>
    </row>
    <row r="8" spans="1:27" ht="13.5">
      <c r="A8" s="25" t="s">
        <v>35</v>
      </c>
      <c r="B8" s="24"/>
      <c r="C8" s="6">
        <v>317563646</v>
      </c>
      <c r="D8" s="6">
        <v>0</v>
      </c>
      <c r="E8" s="7">
        <v>512998807</v>
      </c>
      <c r="F8" s="8">
        <v>512998807</v>
      </c>
      <c r="G8" s="8">
        <v>25393096</v>
      </c>
      <c r="H8" s="8">
        <v>28684422</v>
      </c>
      <c r="I8" s="8">
        <v>23534062</v>
      </c>
      <c r="J8" s="8">
        <v>77611580</v>
      </c>
      <c r="K8" s="8">
        <v>21893098</v>
      </c>
      <c r="L8" s="8">
        <v>27861536</v>
      </c>
      <c r="M8" s="8">
        <v>23517222</v>
      </c>
      <c r="N8" s="8">
        <v>73271856</v>
      </c>
      <c r="O8" s="8">
        <v>49194710</v>
      </c>
      <c r="P8" s="8">
        <v>30112305</v>
      </c>
      <c r="Q8" s="8">
        <v>17751128</v>
      </c>
      <c r="R8" s="8">
        <v>97058143</v>
      </c>
      <c r="S8" s="8">
        <v>26409837</v>
      </c>
      <c r="T8" s="8">
        <v>28676254</v>
      </c>
      <c r="U8" s="8">
        <v>37672232</v>
      </c>
      <c r="V8" s="8">
        <v>92758323</v>
      </c>
      <c r="W8" s="8">
        <v>340699902</v>
      </c>
      <c r="X8" s="8">
        <v>512998807</v>
      </c>
      <c r="Y8" s="8">
        <v>-172298905</v>
      </c>
      <c r="Z8" s="2">
        <v>-33.59</v>
      </c>
      <c r="AA8" s="6">
        <v>512998807</v>
      </c>
    </row>
    <row r="9" spans="1:27" ht="13.5">
      <c r="A9" s="25" t="s">
        <v>36</v>
      </c>
      <c r="B9" s="24"/>
      <c r="C9" s="6">
        <v>71076802</v>
      </c>
      <c r="D9" s="6">
        <v>0</v>
      </c>
      <c r="E9" s="7">
        <v>176045943</v>
      </c>
      <c r="F9" s="8">
        <v>176045943</v>
      </c>
      <c r="G9" s="8">
        <v>6109910</v>
      </c>
      <c r="H9" s="8">
        <v>6421164</v>
      </c>
      <c r="I9" s="8">
        <v>6404144</v>
      </c>
      <c r="J9" s="8">
        <v>18935218</v>
      </c>
      <c r="K9" s="8">
        <v>8191100</v>
      </c>
      <c r="L9" s="8">
        <v>6384586</v>
      </c>
      <c r="M9" s="8">
        <v>4671771</v>
      </c>
      <c r="N9" s="8">
        <v>19247457</v>
      </c>
      <c r="O9" s="8">
        <v>6447702</v>
      </c>
      <c r="P9" s="8">
        <v>6496030</v>
      </c>
      <c r="Q9" s="8">
        <v>6518845</v>
      </c>
      <c r="R9" s="8">
        <v>19462577</v>
      </c>
      <c r="S9" s="8">
        <v>6526810</v>
      </c>
      <c r="T9" s="8">
        <v>6544219</v>
      </c>
      <c r="U9" s="8">
        <v>6554432</v>
      </c>
      <c r="V9" s="8">
        <v>19625461</v>
      </c>
      <c r="W9" s="8">
        <v>77270713</v>
      </c>
      <c r="X9" s="8">
        <v>176045943</v>
      </c>
      <c r="Y9" s="8">
        <v>-98775230</v>
      </c>
      <c r="Z9" s="2">
        <v>-56.11</v>
      </c>
      <c r="AA9" s="6">
        <v>176045943</v>
      </c>
    </row>
    <row r="10" spans="1:27" ht="13.5">
      <c r="A10" s="25" t="s">
        <v>37</v>
      </c>
      <c r="B10" s="24"/>
      <c r="C10" s="6">
        <v>82526746</v>
      </c>
      <c r="D10" s="6">
        <v>0</v>
      </c>
      <c r="E10" s="7">
        <v>88273280</v>
      </c>
      <c r="F10" s="26">
        <v>88273280</v>
      </c>
      <c r="G10" s="26">
        <v>7188535</v>
      </c>
      <c r="H10" s="26">
        <v>7237989</v>
      </c>
      <c r="I10" s="26">
        <v>7976668</v>
      </c>
      <c r="J10" s="26">
        <v>22403192</v>
      </c>
      <c r="K10" s="26">
        <v>9343724</v>
      </c>
      <c r="L10" s="26">
        <v>7605796</v>
      </c>
      <c r="M10" s="26">
        <v>5960887</v>
      </c>
      <c r="N10" s="26">
        <v>22910407</v>
      </c>
      <c r="O10" s="26">
        <v>7242273</v>
      </c>
      <c r="P10" s="26">
        <v>7234298</v>
      </c>
      <c r="Q10" s="26">
        <v>7957317</v>
      </c>
      <c r="R10" s="26">
        <v>22433888</v>
      </c>
      <c r="S10" s="26">
        <v>7736733</v>
      </c>
      <c r="T10" s="26">
        <v>7527279</v>
      </c>
      <c r="U10" s="26">
        <v>9065321</v>
      </c>
      <c r="V10" s="26">
        <v>24329333</v>
      </c>
      <c r="W10" s="26">
        <v>92076820</v>
      </c>
      <c r="X10" s="26">
        <v>88273280</v>
      </c>
      <c r="Y10" s="26">
        <v>3803540</v>
      </c>
      <c r="Z10" s="27">
        <v>4.31</v>
      </c>
      <c r="AA10" s="28">
        <v>88273280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478470</v>
      </c>
      <c r="F11" s="8">
        <v>478470</v>
      </c>
      <c r="G11" s="8">
        <v>7584</v>
      </c>
      <c r="H11" s="8">
        <v>11807</v>
      </c>
      <c r="I11" s="8">
        <v>4053</v>
      </c>
      <c r="J11" s="8">
        <v>23444</v>
      </c>
      <c r="K11" s="8">
        <v>184</v>
      </c>
      <c r="L11" s="8">
        <v>2395</v>
      </c>
      <c r="M11" s="8">
        <v>3277</v>
      </c>
      <c r="N11" s="8">
        <v>5856</v>
      </c>
      <c r="O11" s="8">
        <v>9688</v>
      </c>
      <c r="P11" s="8">
        <v>7263</v>
      </c>
      <c r="Q11" s="8">
        <v>6736</v>
      </c>
      <c r="R11" s="8">
        <v>23687</v>
      </c>
      <c r="S11" s="8">
        <v>5935</v>
      </c>
      <c r="T11" s="8">
        <v>6673</v>
      </c>
      <c r="U11" s="8">
        <v>7014</v>
      </c>
      <c r="V11" s="8">
        <v>19622</v>
      </c>
      <c r="W11" s="8">
        <v>72609</v>
      </c>
      <c r="X11" s="8">
        <v>478470</v>
      </c>
      <c r="Y11" s="8">
        <v>-405861</v>
      </c>
      <c r="Z11" s="2">
        <v>-84.82</v>
      </c>
      <c r="AA11" s="6">
        <v>478470</v>
      </c>
    </row>
    <row r="12" spans="1:27" ht="13.5">
      <c r="A12" s="25" t="s">
        <v>39</v>
      </c>
      <c r="B12" s="29"/>
      <c r="C12" s="6">
        <v>6440323</v>
      </c>
      <c r="D12" s="6">
        <v>0</v>
      </c>
      <c r="E12" s="7">
        <v>15105689</v>
      </c>
      <c r="F12" s="8">
        <v>15105689</v>
      </c>
      <c r="G12" s="8">
        <v>706075</v>
      </c>
      <c r="H12" s="8">
        <v>647578</v>
      </c>
      <c r="I12" s="8">
        <v>630204</v>
      </c>
      <c r="J12" s="8">
        <v>1983857</v>
      </c>
      <c r="K12" s="8">
        <v>652744</v>
      </c>
      <c r="L12" s="8">
        <v>624720</v>
      </c>
      <c r="M12" s="8">
        <v>262103</v>
      </c>
      <c r="N12" s="8">
        <v>1539567</v>
      </c>
      <c r="O12" s="8">
        <v>574952</v>
      </c>
      <c r="P12" s="8">
        <v>648164</v>
      </c>
      <c r="Q12" s="8">
        <v>679956</v>
      </c>
      <c r="R12" s="8">
        <v>1903072</v>
      </c>
      <c r="S12" s="8">
        <v>726918</v>
      </c>
      <c r="T12" s="8">
        <v>651904</v>
      </c>
      <c r="U12" s="8">
        <v>799335</v>
      </c>
      <c r="V12" s="8">
        <v>2178157</v>
      </c>
      <c r="W12" s="8">
        <v>7604653</v>
      </c>
      <c r="X12" s="8">
        <v>15105689</v>
      </c>
      <c r="Y12" s="8">
        <v>-7501036</v>
      </c>
      <c r="Z12" s="2">
        <v>-49.66</v>
      </c>
      <c r="AA12" s="6">
        <v>15105689</v>
      </c>
    </row>
    <row r="13" spans="1:27" ht="13.5">
      <c r="A13" s="23" t="s">
        <v>40</v>
      </c>
      <c r="B13" s="29"/>
      <c r="C13" s="6">
        <v>34353946</v>
      </c>
      <c r="D13" s="6">
        <v>0</v>
      </c>
      <c r="E13" s="7">
        <v>30657317</v>
      </c>
      <c r="F13" s="8">
        <v>30657317</v>
      </c>
      <c r="G13" s="8">
        <v>1918483</v>
      </c>
      <c r="H13" s="8">
        <v>5549391</v>
      </c>
      <c r="I13" s="8">
        <v>1844973</v>
      </c>
      <c r="J13" s="8">
        <v>9312847</v>
      </c>
      <c r="K13" s="8">
        <v>4070980</v>
      </c>
      <c r="L13" s="8">
        <v>5834316</v>
      </c>
      <c r="M13" s="8">
        <v>10600067</v>
      </c>
      <c r="N13" s="8">
        <v>20505363</v>
      </c>
      <c r="O13" s="8">
        <v>-20510077</v>
      </c>
      <c r="P13" s="8">
        <v>1091975</v>
      </c>
      <c r="Q13" s="8">
        <v>5561284</v>
      </c>
      <c r="R13" s="8">
        <v>-13856818</v>
      </c>
      <c r="S13" s="8">
        <v>2174323</v>
      </c>
      <c r="T13" s="8">
        <v>3126592</v>
      </c>
      <c r="U13" s="8">
        <v>10484618</v>
      </c>
      <c r="V13" s="8">
        <v>15785533</v>
      </c>
      <c r="W13" s="8">
        <v>31746925</v>
      </c>
      <c r="X13" s="8">
        <v>30657317</v>
      </c>
      <c r="Y13" s="8">
        <v>1089608</v>
      </c>
      <c r="Z13" s="2">
        <v>3.55</v>
      </c>
      <c r="AA13" s="6">
        <v>30657317</v>
      </c>
    </row>
    <row r="14" spans="1:27" ht="13.5">
      <c r="A14" s="23" t="s">
        <v>41</v>
      </c>
      <c r="B14" s="29"/>
      <c r="C14" s="6">
        <v>112994345</v>
      </c>
      <c r="D14" s="6">
        <v>0</v>
      </c>
      <c r="E14" s="7">
        <v>126770539</v>
      </c>
      <c r="F14" s="8">
        <v>126770539</v>
      </c>
      <c r="G14" s="8">
        <v>9700393</v>
      </c>
      <c r="H14" s="8">
        <v>10004114</v>
      </c>
      <c r="I14" s="8">
        <v>11102716</v>
      </c>
      <c r="J14" s="8">
        <v>30807223</v>
      </c>
      <c r="K14" s="8">
        <v>10241569</v>
      </c>
      <c r="L14" s="8">
        <v>10328982</v>
      </c>
      <c r="M14" s="8">
        <v>11795455</v>
      </c>
      <c r="N14" s="8">
        <v>32366006</v>
      </c>
      <c r="O14" s="8">
        <v>11847396</v>
      </c>
      <c r="P14" s="8">
        <v>12264095</v>
      </c>
      <c r="Q14" s="8">
        <v>11317185</v>
      </c>
      <c r="R14" s="8">
        <v>35428676</v>
      </c>
      <c r="S14" s="8">
        <v>12963847</v>
      </c>
      <c r="T14" s="8">
        <v>9747801</v>
      </c>
      <c r="U14" s="8">
        <v>10198121</v>
      </c>
      <c r="V14" s="8">
        <v>32909769</v>
      </c>
      <c r="W14" s="8">
        <v>131511674</v>
      </c>
      <c r="X14" s="8">
        <v>126770539</v>
      </c>
      <c r="Y14" s="8">
        <v>4741135</v>
      </c>
      <c r="Z14" s="2">
        <v>3.74</v>
      </c>
      <c r="AA14" s="6">
        <v>126770539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37793658</v>
      </c>
      <c r="D16" s="6">
        <v>0</v>
      </c>
      <c r="E16" s="7">
        <v>13381998</v>
      </c>
      <c r="F16" s="8">
        <v>13381998</v>
      </c>
      <c r="G16" s="8">
        <v>1024417</v>
      </c>
      <c r="H16" s="8">
        <v>898130</v>
      </c>
      <c r="I16" s="8">
        <v>961699</v>
      </c>
      <c r="J16" s="8">
        <v>2884246</v>
      </c>
      <c r="K16" s="8">
        <v>967294</v>
      </c>
      <c r="L16" s="8">
        <v>587306</v>
      </c>
      <c r="M16" s="8">
        <v>561030</v>
      </c>
      <c r="N16" s="8">
        <v>2115630</v>
      </c>
      <c r="O16" s="8">
        <v>1051458</v>
      </c>
      <c r="P16" s="8">
        <v>593869</v>
      </c>
      <c r="Q16" s="8">
        <v>1033293</v>
      </c>
      <c r="R16" s="8">
        <v>2678620</v>
      </c>
      <c r="S16" s="8">
        <v>43840</v>
      </c>
      <c r="T16" s="8">
        <v>1562294</v>
      </c>
      <c r="U16" s="8">
        <v>1722908</v>
      </c>
      <c r="V16" s="8">
        <v>3329042</v>
      </c>
      <c r="W16" s="8">
        <v>11007538</v>
      </c>
      <c r="X16" s="8">
        <v>13381998</v>
      </c>
      <c r="Y16" s="8">
        <v>-2374460</v>
      </c>
      <c r="Z16" s="2">
        <v>-17.74</v>
      </c>
      <c r="AA16" s="6">
        <v>13381998</v>
      </c>
    </row>
    <row r="17" spans="1:27" ht="13.5">
      <c r="A17" s="23" t="s">
        <v>44</v>
      </c>
      <c r="B17" s="29"/>
      <c r="C17" s="6">
        <v>9812782</v>
      </c>
      <c r="D17" s="6">
        <v>0</v>
      </c>
      <c r="E17" s="7">
        <v>12932992</v>
      </c>
      <c r="F17" s="8">
        <v>12932992</v>
      </c>
      <c r="G17" s="8">
        <v>128854</v>
      </c>
      <c r="H17" s="8">
        <v>1042372</v>
      </c>
      <c r="I17" s="8">
        <v>842052</v>
      </c>
      <c r="J17" s="8">
        <v>2013278</v>
      </c>
      <c r="K17" s="8">
        <v>1173481</v>
      </c>
      <c r="L17" s="8">
        <v>797773</v>
      </c>
      <c r="M17" s="8">
        <v>534402</v>
      </c>
      <c r="N17" s="8">
        <v>2505656</v>
      </c>
      <c r="O17" s="8">
        <v>786481</v>
      </c>
      <c r="P17" s="8">
        <v>950050</v>
      </c>
      <c r="Q17" s="8">
        <v>1086846</v>
      </c>
      <c r="R17" s="8">
        <v>2823377</v>
      </c>
      <c r="S17" s="8">
        <v>5290</v>
      </c>
      <c r="T17" s="8">
        <v>848114</v>
      </c>
      <c r="U17" s="8">
        <v>2252998</v>
      </c>
      <c r="V17" s="8">
        <v>3106402</v>
      </c>
      <c r="W17" s="8">
        <v>10448713</v>
      </c>
      <c r="X17" s="8">
        <v>12932992</v>
      </c>
      <c r="Y17" s="8">
        <v>-2484279</v>
      </c>
      <c r="Z17" s="2">
        <v>-19.21</v>
      </c>
      <c r="AA17" s="6">
        <v>12932992</v>
      </c>
    </row>
    <row r="18" spans="1:27" ht="13.5">
      <c r="A18" s="25" t="s">
        <v>45</v>
      </c>
      <c r="B18" s="24"/>
      <c r="C18" s="6">
        <v>16568027</v>
      </c>
      <c r="D18" s="6">
        <v>0</v>
      </c>
      <c r="E18" s="7">
        <v>21094781</v>
      </c>
      <c r="F18" s="8">
        <v>21094781</v>
      </c>
      <c r="G18" s="8">
        <v>2442640</v>
      </c>
      <c r="H18" s="8">
        <v>1159449</v>
      </c>
      <c r="I18" s="8">
        <v>-1373124</v>
      </c>
      <c r="J18" s="8">
        <v>2228965</v>
      </c>
      <c r="K18" s="8">
        <v>7127705</v>
      </c>
      <c r="L18" s="8">
        <v>-906979</v>
      </c>
      <c r="M18" s="8">
        <v>-454945</v>
      </c>
      <c r="N18" s="8">
        <v>5765781</v>
      </c>
      <c r="O18" s="8">
        <v>796774</v>
      </c>
      <c r="P18" s="8">
        <v>-1593957</v>
      </c>
      <c r="Q18" s="8">
        <v>2992595</v>
      </c>
      <c r="R18" s="8">
        <v>2195412</v>
      </c>
      <c r="S18" s="8">
        <v>-5752888</v>
      </c>
      <c r="T18" s="8">
        <v>2357907</v>
      </c>
      <c r="U18" s="8">
        <v>9424534</v>
      </c>
      <c r="V18" s="8">
        <v>6029553</v>
      </c>
      <c r="W18" s="8">
        <v>16219711</v>
      </c>
      <c r="X18" s="8">
        <v>21094781</v>
      </c>
      <c r="Y18" s="8">
        <v>-4875070</v>
      </c>
      <c r="Z18" s="2">
        <v>-23.11</v>
      </c>
      <c r="AA18" s="6">
        <v>21094781</v>
      </c>
    </row>
    <row r="19" spans="1:27" ht="13.5">
      <c r="A19" s="23" t="s">
        <v>46</v>
      </c>
      <c r="B19" s="29"/>
      <c r="C19" s="6">
        <v>415553022</v>
      </c>
      <c r="D19" s="6">
        <v>0</v>
      </c>
      <c r="E19" s="7">
        <v>389946839</v>
      </c>
      <c r="F19" s="8">
        <v>389946839</v>
      </c>
      <c r="G19" s="8">
        <v>0</v>
      </c>
      <c r="H19" s="8">
        <v>137539000</v>
      </c>
      <c r="I19" s="8">
        <v>877</v>
      </c>
      <c r="J19" s="8">
        <v>137539877</v>
      </c>
      <c r="K19" s="8">
        <v>21485364</v>
      </c>
      <c r="L19" s="8">
        <v>93438189</v>
      </c>
      <c r="M19" s="8">
        <v>14293881</v>
      </c>
      <c r="N19" s="8">
        <v>129217434</v>
      </c>
      <c r="O19" s="8">
        <v>0</v>
      </c>
      <c r="P19" s="8">
        <v>-1161333</v>
      </c>
      <c r="Q19" s="8">
        <v>95142527</v>
      </c>
      <c r="R19" s="8">
        <v>93981194</v>
      </c>
      <c r="S19" s="8">
        <v>1352362</v>
      </c>
      <c r="T19" s="8">
        <v>2482928</v>
      </c>
      <c r="U19" s="8">
        <v>28559182</v>
      </c>
      <c r="V19" s="8">
        <v>32394472</v>
      </c>
      <c r="W19" s="8">
        <v>393132977</v>
      </c>
      <c r="X19" s="8">
        <v>389946839</v>
      </c>
      <c r="Y19" s="8">
        <v>3186138</v>
      </c>
      <c r="Z19" s="2">
        <v>0.82</v>
      </c>
      <c r="AA19" s="6">
        <v>389946839</v>
      </c>
    </row>
    <row r="20" spans="1:27" ht="13.5">
      <c r="A20" s="23" t="s">
        <v>47</v>
      </c>
      <c r="B20" s="29"/>
      <c r="C20" s="6">
        <v>89547644</v>
      </c>
      <c r="D20" s="6">
        <v>0</v>
      </c>
      <c r="E20" s="7">
        <v>36360227</v>
      </c>
      <c r="F20" s="26">
        <v>36360227</v>
      </c>
      <c r="G20" s="26">
        <v>3575059</v>
      </c>
      <c r="H20" s="26">
        <v>1684770</v>
      </c>
      <c r="I20" s="26">
        <v>1468702</v>
      </c>
      <c r="J20" s="26">
        <v>6728531</v>
      </c>
      <c r="K20" s="26">
        <v>1461601</v>
      </c>
      <c r="L20" s="26">
        <v>1874551</v>
      </c>
      <c r="M20" s="26">
        <v>983692</v>
      </c>
      <c r="N20" s="26">
        <v>4319844</v>
      </c>
      <c r="O20" s="26">
        <v>2023916</v>
      </c>
      <c r="P20" s="26">
        <v>2055897</v>
      </c>
      <c r="Q20" s="26">
        <v>1740749</v>
      </c>
      <c r="R20" s="26">
        <v>5820562</v>
      </c>
      <c r="S20" s="26">
        <v>1506853</v>
      </c>
      <c r="T20" s="26">
        <v>1951949</v>
      </c>
      <c r="U20" s="26">
        <v>5881642</v>
      </c>
      <c r="V20" s="26">
        <v>9340444</v>
      </c>
      <c r="W20" s="26">
        <v>26209381</v>
      </c>
      <c r="X20" s="26">
        <v>36360227</v>
      </c>
      <c r="Y20" s="26">
        <v>-10150846</v>
      </c>
      <c r="Z20" s="27">
        <v>-27.92</v>
      </c>
      <c r="AA20" s="28">
        <v>36360227</v>
      </c>
    </row>
    <row r="21" spans="1:27" ht="13.5">
      <c r="A21" s="23" t="s">
        <v>48</v>
      </c>
      <c r="B21" s="29"/>
      <c r="C21" s="6">
        <v>10459667</v>
      </c>
      <c r="D21" s="6">
        <v>0</v>
      </c>
      <c r="E21" s="7">
        <v>30000000</v>
      </c>
      <c r="F21" s="8">
        <v>30000000</v>
      </c>
      <c r="G21" s="8">
        <v>0</v>
      </c>
      <c r="H21" s="8">
        <v>87719</v>
      </c>
      <c r="I21" s="30">
        <v>0</v>
      </c>
      <c r="J21" s="8">
        <v>87719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-87719</v>
      </c>
      <c r="U21" s="8">
        <v>1089110</v>
      </c>
      <c r="V21" s="8">
        <v>1001391</v>
      </c>
      <c r="W21" s="30">
        <v>1089110</v>
      </c>
      <c r="X21" s="8">
        <v>30000000</v>
      </c>
      <c r="Y21" s="8">
        <v>-28910890</v>
      </c>
      <c r="Z21" s="2">
        <v>-96.37</v>
      </c>
      <c r="AA21" s="6">
        <v>30000000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2809462375</v>
      </c>
      <c r="D22" s="33">
        <f>SUM(D5:D21)</f>
        <v>0</v>
      </c>
      <c r="E22" s="34">
        <f t="shared" si="0"/>
        <v>3599711979</v>
      </c>
      <c r="F22" s="35">
        <f t="shared" si="0"/>
        <v>3599711979</v>
      </c>
      <c r="G22" s="35">
        <f t="shared" si="0"/>
        <v>242089774</v>
      </c>
      <c r="H22" s="35">
        <f t="shared" si="0"/>
        <v>384407443</v>
      </c>
      <c r="I22" s="35">
        <f t="shared" si="0"/>
        <v>152417819</v>
      </c>
      <c r="J22" s="35">
        <f t="shared" si="0"/>
        <v>778915036</v>
      </c>
      <c r="K22" s="35">
        <f t="shared" si="0"/>
        <v>254161600</v>
      </c>
      <c r="L22" s="35">
        <f t="shared" si="0"/>
        <v>296960108</v>
      </c>
      <c r="M22" s="35">
        <f t="shared" si="0"/>
        <v>213184497</v>
      </c>
      <c r="N22" s="35">
        <f t="shared" si="0"/>
        <v>764306205</v>
      </c>
      <c r="O22" s="35">
        <f t="shared" si="0"/>
        <v>206801738</v>
      </c>
      <c r="P22" s="35">
        <f t="shared" si="0"/>
        <v>196954837</v>
      </c>
      <c r="Q22" s="35">
        <f t="shared" si="0"/>
        <v>303338532</v>
      </c>
      <c r="R22" s="35">
        <f t="shared" si="0"/>
        <v>707095107</v>
      </c>
      <c r="S22" s="35">
        <f t="shared" si="0"/>
        <v>187435970</v>
      </c>
      <c r="T22" s="35">
        <f t="shared" si="0"/>
        <v>194862991</v>
      </c>
      <c r="U22" s="35">
        <f t="shared" si="0"/>
        <v>383788336</v>
      </c>
      <c r="V22" s="35">
        <f t="shared" si="0"/>
        <v>766087297</v>
      </c>
      <c r="W22" s="35">
        <f t="shared" si="0"/>
        <v>3016403645</v>
      </c>
      <c r="X22" s="35">
        <f t="shared" si="0"/>
        <v>3599711979</v>
      </c>
      <c r="Y22" s="35">
        <f t="shared" si="0"/>
        <v>-583308334</v>
      </c>
      <c r="Z22" s="36">
        <f>+IF(X22&lt;&gt;0,+(Y22/X22)*100,0)</f>
        <v>-16.204305716760235</v>
      </c>
      <c r="AA22" s="33">
        <f>SUM(AA5:AA21)</f>
        <v>3599711979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516860752</v>
      </c>
      <c r="D25" s="6">
        <v>0</v>
      </c>
      <c r="E25" s="7">
        <v>481335880</v>
      </c>
      <c r="F25" s="8">
        <v>481335880</v>
      </c>
      <c r="G25" s="8">
        <v>43396429</v>
      </c>
      <c r="H25" s="8">
        <v>44135406</v>
      </c>
      <c r="I25" s="8">
        <v>44179390</v>
      </c>
      <c r="J25" s="8">
        <v>131711225</v>
      </c>
      <c r="K25" s="8">
        <v>42120009</v>
      </c>
      <c r="L25" s="8">
        <v>41653593</v>
      </c>
      <c r="M25" s="8">
        <v>41851788</v>
      </c>
      <c r="N25" s="8">
        <v>125625390</v>
      </c>
      <c r="O25" s="8">
        <v>43912281</v>
      </c>
      <c r="P25" s="8">
        <v>42365694</v>
      </c>
      <c r="Q25" s="8">
        <v>42953782</v>
      </c>
      <c r="R25" s="8">
        <v>129231757</v>
      </c>
      <c r="S25" s="8">
        <v>43066663</v>
      </c>
      <c r="T25" s="8">
        <v>42924206</v>
      </c>
      <c r="U25" s="8">
        <v>46214122</v>
      </c>
      <c r="V25" s="8">
        <v>132204991</v>
      </c>
      <c r="W25" s="8">
        <v>518773363</v>
      </c>
      <c r="X25" s="8">
        <v>481335880</v>
      </c>
      <c r="Y25" s="8">
        <v>37437483</v>
      </c>
      <c r="Z25" s="2">
        <v>7.78</v>
      </c>
      <c r="AA25" s="6">
        <v>481335880</v>
      </c>
    </row>
    <row r="26" spans="1:27" ht="13.5">
      <c r="A26" s="25" t="s">
        <v>52</v>
      </c>
      <c r="B26" s="24"/>
      <c r="C26" s="6">
        <v>27238004</v>
      </c>
      <c r="D26" s="6">
        <v>0</v>
      </c>
      <c r="E26" s="7">
        <v>28766009</v>
      </c>
      <c r="F26" s="8">
        <v>28766009</v>
      </c>
      <c r="G26" s="8">
        <v>2092736</v>
      </c>
      <c r="H26" s="8">
        <v>2088411</v>
      </c>
      <c r="I26" s="8">
        <v>2190319</v>
      </c>
      <c r="J26" s="8">
        <v>6371466</v>
      </c>
      <c r="K26" s="8">
        <v>2154891</v>
      </c>
      <c r="L26" s="8">
        <v>2141751</v>
      </c>
      <c r="M26" s="8">
        <v>2598113</v>
      </c>
      <c r="N26" s="8">
        <v>6894755</v>
      </c>
      <c r="O26" s="8">
        <v>2155456</v>
      </c>
      <c r="P26" s="8">
        <v>2157456</v>
      </c>
      <c r="Q26" s="8">
        <v>4309060</v>
      </c>
      <c r="R26" s="8">
        <v>8621972</v>
      </c>
      <c r="S26" s="8">
        <v>3311771</v>
      </c>
      <c r="T26" s="8">
        <v>2273091</v>
      </c>
      <c r="U26" s="8">
        <v>2273091</v>
      </c>
      <c r="V26" s="8">
        <v>7857953</v>
      </c>
      <c r="W26" s="8">
        <v>29746146</v>
      </c>
      <c r="X26" s="8">
        <v>28766009</v>
      </c>
      <c r="Y26" s="8">
        <v>980137</v>
      </c>
      <c r="Z26" s="2">
        <v>3.41</v>
      </c>
      <c r="AA26" s="6">
        <v>28766009</v>
      </c>
    </row>
    <row r="27" spans="1:27" ht="13.5">
      <c r="A27" s="25" t="s">
        <v>53</v>
      </c>
      <c r="B27" s="24"/>
      <c r="C27" s="6">
        <v>460260068</v>
      </c>
      <c r="D27" s="6">
        <v>0</v>
      </c>
      <c r="E27" s="7">
        <v>338000000</v>
      </c>
      <c r="F27" s="8">
        <v>338000000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338000000</v>
      </c>
      <c r="Y27" s="8">
        <v>-338000000</v>
      </c>
      <c r="Z27" s="2">
        <v>-100</v>
      </c>
      <c r="AA27" s="6">
        <v>338000000</v>
      </c>
    </row>
    <row r="28" spans="1:27" ht="13.5">
      <c r="A28" s="25" t="s">
        <v>54</v>
      </c>
      <c r="B28" s="24"/>
      <c r="C28" s="6">
        <v>371499590</v>
      </c>
      <c r="D28" s="6">
        <v>0</v>
      </c>
      <c r="E28" s="7">
        <v>429945146</v>
      </c>
      <c r="F28" s="8">
        <v>429945146</v>
      </c>
      <c r="G28" s="8">
        <v>22221045</v>
      </c>
      <c r="H28" s="8">
        <v>22221043</v>
      </c>
      <c r="I28" s="8">
        <v>21776621</v>
      </c>
      <c r="J28" s="8">
        <v>66218709</v>
      </c>
      <c r="K28" s="8">
        <v>21341090</v>
      </c>
      <c r="L28" s="8">
        <v>20914267</v>
      </c>
      <c r="M28" s="8">
        <v>20417754</v>
      </c>
      <c r="N28" s="8">
        <v>62673111</v>
      </c>
      <c r="O28" s="8">
        <v>20086062</v>
      </c>
      <c r="P28" s="8">
        <v>19684342</v>
      </c>
      <c r="Q28" s="8">
        <v>19290654</v>
      </c>
      <c r="R28" s="8">
        <v>59061058</v>
      </c>
      <c r="S28" s="8">
        <v>18904842</v>
      </c>
      <c r="T28" s="8">
        <v>18526743</v>
      </c>
      <c r="U28" s="8">
        <v>14821399</v>
      </c>
      <c r="V28" s="8">
        <v>52252984</v>
      </c>
      <c r="W28" s="8">
        <v>240205862</v>
      </c>
      <c r="X28" s="8">
        <v>429945146</v>
      </c>
      <c r="Y28" s="8">
        <v>-189739284</v>
      </c>
      <c r="Z28" s="2">
        <v>-44.13</v>
      </c>
      <c r="AA28" s="6">
        <v>429945146</v>
      </c>
    </row>
    <row r="29" spans="1:27" ht="13.5">
      <c r="A29" s="25" t="s">
        <v>55</v>
      </c>
      <c r="B29" s="24"/>
      <c r="C29" s="6">
        <v>42205566</v>
      </c>
      <c r="D29" s="6">
        <v>0</v>
      </c>
      <c r="E29" s="7">
        <v>80675175</v>
      </c>
      <c r="F29" s="8">
        <v>80675175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15350969</v>
      </c>
      <c r="N29" s="8">
        <v>15350969</v>
      </c>
      <c r="O29" s="8">
        <v>0</v>
      </c>
      <c r="P29" s="8">
        <v>5065497</v>
      </c>
      <c r="Q29" s="8">
        <v>1</v>
      </c>
      <c r="R29" s="8">
        <v>5065498</v>
      </c>
      <c r="S29" s="8">
        <v>0</v>
      </c>
      <c r="T29" s="8">
        <v>-2123668</v>
      </c>
      <c r="U29" s="8">
        <v>24793601</v>
      </c>
      <c r="V29" s="8">
        <v>22669933</v>
      </c>
      <c r="W29" s="8">
        <v>43086400</v>
      </c>
      <c r="X29" s="8">
        <v>80675175</v>
      </c>
      <c r="Y29" s="8">
        <v>-37588775</v>
      </c>
      <c r="Z29" s="2">
        <v>-46.59</v>
      </c>
      <c r="AA29" s="6">
        <v>80675175</v>
      </c>
    </row>
    <row r="30" spans="1:27" ht="13.5">
      <c r="A30" s="25" t="s">
        <v>56</v>
      </c>
      <c r="B30" s="24"/>
      <c r="C30" s="6">
        <v>1374105715</v>
      </c>
      <c r="D30" s="6">
        <v>0</v>
      </c>
      <c r="E30" s="7">
        <v>1596599224</v>
      </c>
      <c r="F30" s="8">
        <v>1596599224</v>
      </c>
      <c r="G30" s="8">
        <v>208299682</v>
      </c>
      <c r="H30" s="8">
        <v>120931844</v>
      </c>
      <c r="I30" s="8">
        <v>150184127</v>
      </c>
      <c r="J30" s="8">
        <v>479415653</v>
      </c>
      <c r="K30" s="8">
        <v>79738560</v>
      </c>
      <c r="L30" s="8">
        <v>120651495</v>
      </c>
      <c r="M30" s="8">
        <v>111442246</v>
      </c>
      <c r="N30" s="8">
        <v>311832301</v>
      </c>
      <c r="O30" s="8">
        <v>123149675</v>
      </c>
      <c r="P30" s="8">
        <v>83227836</v>
      </c>
      <c r="Q30" s="8">
        <v>149341789</v>
      </c>
      <c r="R30" s="8">
        <v>355719300</v>
      </c>
      <c r="S30" s="8">
        <v>233018721</v>
      </c>
      <c r="T30" s="8">
        <v>-19125905</v>
      </c>
      <c r="U30" s="8">
        <v>154771526</v>
      </c>
      <c r="V30" s="8">
        <v>368664342</v>
      </c>
      <c r="W30" s="8">
        <v>1515631596</v>
      </c>
      <c r="X30" s="8">
        <v>1596599224</v>
      </c>
      <c r="Y30" s="8">
        <v>-80967628</v>
      </c>
      <c r="Z30" s="2">
        <v>-5.07</v>
      </c>
      <c r="AA30" s="6">
        <v>1596599224</v>
      </c>
    </row>
    <row r="31" spans="1:27" ht="13.5">
      <c r="A31" s="25" t="s">
        <v>57</v>
      </c>
      <c r="B31" s="24"/>
      <c r="C31" s="6">
        <v>169515228</v>
      </c>
      <c r="D31" s="6">
        <v>0</v>
      </c>
      <c r="E31" s="7">
        <v>136647601</v>
      </c>
      <c r="F31" s="8">
        <v>136647601</v>
      </c>
      <c r="G31" s="8">
        <v>2626500</v>
      </c>
      <c r="H31" s="8">
        <v>10818593</v>
      </c>
      <c r="I31" s="8">
        <v>11037792</v>
      </c>
      <c r="J31" s="8">
        <v>24482885</v>
      </c>
      <c r="K31" s="8">
        <v>13331226</v>
      </c>
      <c r="L31" s="8">
        <v>12949871</v>
      </c>
      <c r="M31" s="8">
        <v>11123627</v>
      </c>
      <c r="N31" s="8">
        <v>37404724</v>
      </c>
      <c r="O31" s="8">
        <v>7602872</v>
      </c>
      <c r="P31" s="8">
        <v>8171308</v>
      </c>
      <c r="Q31" s="8">
        <v>9743513</v>
      </c>
      <c r="R31" s="8">
        <v>25517693</v>
      </c>
      <c r="S31" s="8">
        <v>5361353</v>
      </c>
      <c r="T31" s="8">
        <v>2930046</v>
      </c>
      <c r="U31" s="8">
        <v>11252390</v>
      </c>
      <c r="V31" s="8">
        <v>19543789</v>
      </c>
      <c r="W31" s="8">
        <v>106949091</v>
      </c>
      <c r="X31" s="8">
        <v>136647601</v>
      </c>
      <c r="Y31" s="8">
        <v>-29698510</v>
      </c>
      <c r="Z31" s="2">
        <v>-21.73</v>
      </c>
      <c r="AA31" s="6">
        <v>136647601</v>
      </c>
    </row>
    <row r="32" spans="1:27" ht="13.5">
      <c r="A32" s="25" t="s">
        <v>58</v>
      </c>
      <c r="B32" s="24"/>
      <c r="C32" s="6">
        <v>269715528</v>
      </c>
      <c r="D32" s="6">
        <v>0</v>
      </c>
      <c r="E32" s="7">
        <v>209551269</v>
      </c>
      <c r="F32" s="8">
        <v>209551269</v>
      </c>
      <c r="G32" s="8">
        <v>2736262</v>
      </c>
      <c r="H32" s="8">
        <v>15691215</v>
      </c>
      <c r="I32" s="8">
        <v>13247639</v>
      </c>
      <c r="J32" s="8">
        <v>31675116</v>
      </c>
      <c r="K32" s="8">
        <v>22413219</v>
      </c>
      <c r="L32" s="8">
        <v>16296983</v>
      </c>
      <c r="M32" s="8">
        <v>26189373</v>
      </c>
      <c r="N32" s="8">
        <v>64899575</v>
      </c>
      <c r="O32" s="8">
        <v>14112809</v>
      </c>
      <c r="P32" s="8">
        <v>8826004</v>
      </c>
      <c r="Q32" s="8">
        <v>20038729</v>
      </c>
      <c r="R32" s="8">
        <v>42977542</v>
      </c>
      <c r="S32" s="8">
        <v>10098215</v>
      </c>
      <c r="T32" s="8">
        <v>14889504</v>
      </c>
      <c r="U32" s="8">
        <v>54808343</v>
      </c>
      <c r="V32" s="8">
        <v>79796062</v>
      </c>
      <c r="W32" s="8">
        <v>219348295</v>
      </c>
      <c r="X32" s="8">
        <v>209551269</v>
      </c>
      <c r="Y32" s="8">
        <v>9797026</v>
      </c>
      <c r="Z32" s="2">
        <v>4.68</v>
      </c>
      <c r="AA32" s="6">
        <v>209551269</v>
      </c>
    </row>
    <row r="33" spans="1:27" ht="13.5">
      <c r="A33" s="25" t="s">
        <v>59</v>
      </c>
      <c r="B33" s="24"/>
      <c r="C33" s="6">
        <v>499194</v>
      </c>
      <c r="D33" s="6">
        <v>0</v>
      </c>
      <c r="E33" s="7">
        <v>57163011</v>
      </c>
      <c r="F33" s="8">
        <v>57163011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57163011</v>
      </c>
      <c r="Y33" s="8">
        <v>-57163011</v>
      </c>
      <c r="Z33" s="2">
        <v>-100</v>
      </c>
      <c r="AA33" s="6">
        <v>57163011</v>
      </c>
    </row>
    <row r="34" spans="1:27" ht="13.5">
      <c r="A34" s="25" t="s">
        <v>60</v>
      </c>
      <c r="B34" s="24"/>
      <c r="C34" s="6">
        <v>315113193</v>
      </c>
      <c r="D34" s="6">
        <v>0</v>
      </c>
      <c r="E34" s="7">
        <v>202640264</v>
      </c>
      <c r="F34" s="8">
        <v>202640264</v>
      </c>
      <c r="G34" s="8">
        <v>21825515</v>
      </c>
      <c r="H34" s="8">
        <v>27294399</v>
      </c>
      <c r="I34" s="8">
        <v>14126148</v>
      </c>
      <c r="J34" s="8">
        <v>63246062</v>
      </c>
      <c r="K34" s="8">
        <v>24784060</v>
      </c>
      <c r="L34" s="8">
        <v>16006784</v>
      </c>
      <c r="M34" s="8">
        <v>12894583</v>
      </c>
      <c r="N34" s="8">
        <v>53685427</v>
      </c>
      <c r="O34" s="8">
        <v>19366062</v>
      </c>
      <c r="P34" s="8">
        <v>11797061</v>
      </c>
      <c r="Q34" s="8">
        <v>23574486</v>
      </c>
      <c r="R34" s="8">
        <v>54737609</v>
      </c>
      <c r="S34" s="8">
        <v>12974235</v>
      </c>
      <c r="T34" s="8">
        <v>10281200</v>
      </c>
      <c r="U34" s="8">
        <v>36462151</v>
      </c>
      <c r="V34" s="8">
        <v>59717586</v>
      </c>
      <c r="W34" s="8">
        <v>231386684</v>
      </c>
      <c r="X34" s="8">
        <v>202640264</v>
      </c>
      <c r="Y34" s="8">
        <v>28746420</v>
      </c>
      <c r="Z34" s="2">
        <v>14.19</v>
      </c>
      <c r="AA34" s="6">
        <v>202640264</v>
      </c>
    </row>
    <row r="35" spans="1:27" ht="13.5">
      <c r="A35" s="23" t="s">
        <v>61</v>
      </c>
      <c r="B35" s="29"/>
      <c r="C35" s="6">
        <v>524804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3547537642</v>
      </c>
      <c r="D36" s="33">
        <f>SUM(D25:D35)</f>
        <v>0</v>
      </c>
      <c r="E36" s="34">
        <f t="shared" si="1"/>
        <v>3561323579</v>
      </c>
      <c r="F36" s="35">
        <f t="shared" si="1"/>
        <v>3561323579</v>
      </c>
      <c r="G36" s="35">
        <f t="shared" si="1"/>
        <v>303198169</v>
      </c>
      <c r="H36" s="35">
        <f t="shared" si="1"/>
        <v>243180911</v>
      </c>
      <c r="I36" s="35">
        <f t="shared" si="1"/>
        <v>256742036</v>
      </c>
      <c r="J36" s="35">
        <f t="shared" si="1"/>
        <v>803121116</v>
      </c>
      <c r="K36" s="35">
        <f t="shared" si="1"/>
        <v>205883055</v>
      </c>
      <c r="L36" s="35">
        <f t="shared" si="1"/>
        <v>230614744</v>
      </c>
      <c r="M36" s="35">
        <f t="shared" si="1"/>
        <v>241868453</v>
      </c>
      <c r="N36" s="35">
        <f t="shared" si="1"/>
        <v>678366252</v>
      </c>
      <c r="O36" s="35">
        <f t="shared" si="1"/>
        <v>230385217</v>
      </c>
      <c r="P36" s="35">
        <f t="shared" si="1"/>
        <v>181295198</v>
      </c>
      <c r="Q36" s="35">
        <f t="shared" si="1"/>
        <v>269252014</v>
      </c>
      <c r="R36" s="35">
        <f t="shared" si="1"/>
        <v>680932429</v>
      </c>
      <c r="S36" s="35">
        <f t="shared" si="1"/>
        <v>326735800</v>
      </c>
      <c r="T36" s="35">
        <f t="shared" si="1"/>
        <v>70575217</v>
      </c>
      <c r="U36" s="35">
        <f t="shared" si="1"/>
        <v>345396623</v>
      </c>
      <c r="V36" s="35">
        <f t="shared" si="1"/>
        <v>742707640</v>
      </c>
      <c r="W36" s="35">
        <f t="shared" si="1"/>
        <v>2905127437</v>
      </c>
      <c r="X36" s="35">
        <f t="shared" si="1"/>
        <v>3561323579</v>
      </c>
      <c r="Y36" s="35">
        <f t="shared" si="1"/>
        <v>-656196142</v>
      </c>
      <c r="Z36" s="36">
        <f>+IF(X36&lt;&gt;0,+(Y36/X36)*100,0)</f>
        <v>-18.425625401448535</v>
      </c>
      <c r="AA36" s="33">
        <f>SUM(AA25:AA35)</f>
        <v>3561323579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-738075267</v>
      </c>
      <c r="D38" s="46">
        <f>+D22-D36</f>
        <v>0</v>
      </c>
      <c r="E38" s="47">
        <f t="shared" si="2"/>
        <v>38388400</v>
      </c>
      <c r="F38" s="48">
        <f t="shared" si="2"/>
        <v>38388400</v>
      </c>
      <c r="G38" s="48">
        <f t="shared" si="2"/>
        <v>-61108395</v>
      </c>
      <c r="H38" s="48">
        <f t="shared" si="2"/>
        <v>141226532</v>
      </c>
      <c r="I38" s="48">
        <f t="shared" si="2"/>
        <v>-104324217</v>
      </c>
      <c r="J38" s="48">
        <f t="shared" si="2"/>
        <v>-24206080</v>
      </c>
      <c r="K38" s="48">
        <f t="shared" si="2"/>
        <v>48278545</v>
      </c>
      <c r="L38" s="48">
        <f t="shared" si="2"/>
        <v>66345364</v>
      </c>
      <c r="M38" s="48">
        <f t="shared" si="2"/>
        <v>-28683956</v>
      </c>
      <c r="N38" s="48">
        <f t="shared" si="2"/>
        <v>85939953</v>
      </c>
      <c r="O38" s="48">
        <f t="shared" si="2"/>
        <v>-23583479</v>
      </c>
      <c r="P38" s="48">
        <f t="shared" si="2"/>
        <v>15659639</v>
      </c>
      <c r="Q38" s="48">
        <f t="shared" si="2"/>
        <v>34086518</v>
      </c>
      <c r="R38" s="48">
        <f t="shared" si="2"/>
        <v>26162678</v>
      </c>
      <c r="S38" s="48">
        <f t="shared" si="2"/>
        <v>-139299830</v>
      </c>
      <c r="T38" s="48">
        <f t="shared" si="2"/>
        <v>124287774</v>
      </c>
      <c r="U38" s="48">
        <f t="shared" si="2"/>
        <v>38391713</v>
      </c>
      <c r="V38" s="48">
        <f t="shared" si="2"/>
        <v>23379657</v>
      </c>
      <c r="W38" s="48">
        <f t="shared" si="2"/>
        <v>111276208</v>
      </c>
      <c r="X38" s="48">
        <f>IF(F22=F36,0,X22-X36)</f>
        <v>38388400</v>
      </c>
      <c r="Y38" s="48">
        <f t="shared" si="2"/>
        <v>72887808</v>
      </c>
      <c r="Z38" s="49">
        <f>+IF(X38&lt;&gt;0,+(Y38/X38)*100,0)</f>
        <v>189.86935636806953</v>
      </c>
      <c r="AA38" s="46">
        <f>+AA22-AA36</f>
        <v>38388400</v>
      </c>
    </row>
    <row r="39" spans="1:27" ht="13.5">
      <c r="A39" s="23" t="s">
        <v>64</v>
      </c>
      <c r="B39" s="29"/>
      <c r="C39" s="6">
        <v>700747283</v>
      </c>
      <c r="D39" s="6">
        <v>0</v>
      </c>
      <c r="E39" s="7">
        <v>686273161</v>
      </c>
      <c r="F39" s="8">
        <v>686273161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877</v>
      </c>
      <c r="N39" s="8">
        <v>877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877</v>
      </c>
      <c r="X39" s="8">
        <v>686273161</v>
      </c>
      <c r="Y39" s="8">
        <v>-686272284</v>
      </c>
      <c r="Z39" s="2">
        <v>-100</v>
      </c>
      <c r="AA39" s="6">
        <v>686273161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294543</v>
      </c>
      <c r="J41" s="8">
        <v>294543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294543</v>
      </c>
      <c r="X41" s="8"/>
      <c r="Y41" s="51">
        <v>294543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-37327984</v>
      </c>
      <c r="D42" s="55">
        <f>SUM(D38:D41)</f>
        <v>0</v>
      </c>
      <c r="E42" s="56">
        <f t="shared" si="3"/>
        <v>724661561</v>
      </c>
      <c r="F42" s="57">
        <f t="shared" si="3"/>
        <v>724661561</v>
      </c>
      <c r="G42" s="57">
        <f t="shared" si="3"/>
        <v>-61108395</v>
      </c>
      <c r="H42" s="57">
        <f t="shared" si="3"/>
        <v>141226532</v>
      </c>
      <c r="I42" s="57">
        <f t="shared" si="3"/>
        <v>-104029674</v>
      </c>
      <c r="J42" s="57">
        <f t="shared" si="3"/>
        <v>-23911537</v>
      </c>
      <c r="K42" s="57">
        <f t="shared" si="3"/>
        <v>48278545</v>
      </c>
      <c r="L42" s="57">
        <f t="shared" si="3"/>
        <v>66345364</v>
      </c>
      <c r="M42" s="57">
        <f t="shared" si="3"/>
        <v>-28683079</v>
      </c>
      <c r="N42" s="57">
        <f t="shared" si="3"/>
        <v>85940830</v>
      </c>
      <c r="O42" s="57">
        <f t="shared" si="3"/>
        <v>-23583479</v>
      </c>
      <c r="P42" s="57">
        <f t="shared" si="3"/>
        <v>15659639</v>
      </c>
      <c r="Q42" s="57">
        <f t="shared" si="3"/>
        <v>34086518</v>
      </c>
      <c r="R42" s="57">
        <f t="shared" si="3"/>
        <v>26162678</v>
      </c>
      <c r="S42" s="57">
        <f t="shared" si="3"/>
        <v>-139299830</v>
      </c>
      <c r="T42" s="57">
        <f t="shared" si="3"/>
        <v>124287774</v>
      </c>
      <c r="U42" s="57">
        <f t="shared" si="3"/>
        <v>38391713</v>
      </c>
      <c r="V42" s="57">
        <f t="shared" si="3"/>
        <v>23379657</v>
      </c>
      <c r="W42" s="57">
        <f t="shared" si="3"/>
        <v>111571628</v>
      </c>
      <c r="X42" s="57">
        <f t="shared" si="3"/>
        <v>724661561</v>
      </c>
      <c r="Y42" s="57">
        <f t="shared" si="3"/>
        <v>-613089933</v>
      </c>
      <c r="Z42" s="58">
        <f>+IF(X42&lt;&gt;0,+(Y42/X42)*100,0)</f>
        <v>-84.60362271098853</v>
      </c>
      <c r="AA42" s="55">
        <f>SUM(AA38:AA41)</f>
        <v>724661561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-37327984</v>
      </c>
      <c r="D44" s="63">
        <f>+D42-D43</f>
        <v>0</v>
      </c>
      <c r="E44" s="64">
        <f t="shared" si="4"/>
        <v>724661561</v>
      </c>
      <c r="F44" s="65">
        <f t="shared" si="4"/>
        <v>724661561</v>
      </c>
      <c r="G44" s="65">
        <f t="shared" si="4"/>
        <v>-61108395</v>
      </c>
      <c r="H44" s="65">
        <f t="shared" si="4"/>
        <v>141226532</v>
      </c>
      <c r="I44" s="65">
        <f t="shared" si="4"/>
        <v>-104029674</v>
      </c>
      <c r="J44" s="65">
        <f t="shared" si="4"/>
        <v>-23911537</v>
      </c>
      <c r="K44" s="65">
        <f t="shared" si="4"/>
        <v>48278545</v>
      </c>
      <c r="L44" s="65">
        <f t="shared" si="4"/>
        <v>66345364</v>
      </c>
      <c r="M44" s="65">
        <f t="shared" si="4"/>
        <v>-28683079</v>
      </c>
      <c r="N44" s="65">
        <f t="shared" si="4"/>
        <v>85940830</v>
      </c>
      <c r="O44" s="65">
        <f t="shared" si="4"/>
        <v>-23583479</v>
      </c>
      <c r="P44" s="65">
        <f t="shared" si="4"/>
        <v>15659639</v>
      </c>
      <c r="Q44" s="65">
        <f t="shared" si="4"/>
        <v>34086518</v>
      </c>
      <c r="R44" s="65">
        <f t="shared" si="4"/>
        <v>26162678</v>
      </c>
      <c r="S44" s="65">
        <f t="shared" si="4"/>
        <v>-139299830</v>
      </c>
      <c r="T44" s="65">
        <f t="shared" si="4"/>
        <v>124287774</v>
      </c>
      <c r="U44" s="65">
        <f t="shared" si="4"/>
        <v>38391713</v>
      </c>
      <c r="V44" s="65">
        <f t="shared" si="4"/>
        <v>23379657</v>
      </c>
      <c r="W44" s="65">
        <f t="shared" si="4"/>
        <v>111571628</v>
      </c>
      <c r="X44" s="65">
        <f t="shared" si="4"/>
        <v>724661561</v>
      </c>
      <c r="Y44" s="65">
        <f t="shared" si="4"/>
        <v>-613089933</v>
      </c>
      <c r="Z44" s="66">
        <f>+IF(X44&lt;&gt;0,+(Y44/X44)*100,0)</f>
        <v>-84.60362271098853</v>
      </c>
      <c r="AA44" s="63">
        <f>+AA42-AA43</f>
        <v>724661561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-37327984</v>
      </c>
      <c r="D46" s="55">
        <f>SUM(D44:D45)</f>
        <v>0</v>
      </c>
      <c r="E46" s="56">
        <f t="shared" si="5"/>
        <v>724661561</v>
      </c>
      <c r="F46" s="57">
        <f t="shared" si="5"/>
        <v>724661561</v>
      </c>
      <c r="G46" s="57">
        <f t="shared" si="5"/>
        <v>-61108395</v>
      </c>
      <c r="H46" s="57">
        <f t="shared" si="5"/>
        <v>141226532</v>
      </c>
      <c r="I46" s="57">
        <f t="shared" si="5"/>
        <v>-104029674</v>
      </c>
      <c r="J46" s="57">
        <f t="shared" si="5"/>
        <v>-23911537</v>
      </c>
      <c r="K46" s="57">
        <f t="shared" si="5"/>
        <v>48278545</v>
      </c>
      <c r="L46" s="57">
        <f t="shared" si="5"/>
        <v>66345364</v>
      </c>
      <c r="M46" s="57">
        <f t="shared" si="5"/>
        <v>-28683079</v>
      </c>
      <c r="N46" s="57">
        <f t="shared" si="5"/>
        <v>85940830</v>
      </c>
      <c r="O46" s="57">
        <f t="shared" si="5"/>
        <v>-23583479</v>
      </c>
      <c r="P46" s="57">
        <f t="shared" si="5"/>
        <v>15659639</v>
      </c>
      <c r="Q46" s="57">
        <f t="shared" si="5"/>
        <v>34086518</v>
      </c>
      <c r="R46" s="57">
        <f t="shared" si="5"/>
        <v>26162678</v>
      </c>
      <c r="S46" s="57">
        <f t="shared" si="5"/>
        <v>-139299830</v>
      </c>
      <c r="T46" s="57">
        <f t="shared" si="5"/>
        <v>124287774</v>
      </c>
      <c r="U46" s="57">
        <f t="shared" si="5"/>
        <v>38391713</v>
      </c>
      <c r="V46" s="57">
        <f t="shared" si="5"/>
        <v>23379657</v>
      </c>
      <c r="W46" s="57">
        <f t="shared" si="5"/>
        <v>111571628</v>
      </c>
      <c r="X46" s="57">
        <f t="shared" si="5"/>
        <v>724661561</v>
      </c>
      <c r="Y46" s="57">
        <f t="shared" si="5"/>
        <v>-613089933</v>
      </c>
      <c r="Z46" s="58">
        <f>+IF(X46&lt;&gt;0,+(Y46/X46)*100,0)</f>
        <v>-84.60362271098853</v>
      </c>
      <c r="AA46" s="55">
        <f>SUM(AA44:AA45)</f>
        <v>724661561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-37327984</v>
      </c>
      <c r="D48" s="71">
        <f>SUM(D46:D47)</f>
        <v>0</v>
      </c>
      <c r="E48" s="72">
        <f t="shared" si="6"/>
        <v>724661561</v>
      </c>
      <c r="F48" s="73">
        <f t="shared" si="6"/>
        <v>724661561</v>
      </c>
      <c r="G48" s="73">
        <f t="shared" si="6"/>
        <v>-61108395</v>
      </c>
      <c r="H48" s="74">
        <f t="shared" si="6"/>
        <v>141226532</v>
      </c>
      <c r="I48" s="74">
        <f t="shared" si="6"/>
        <v>-104029674</v>
      </c>
      <c r="J48" s="74">
        <f t="shared" si="6"/>
        <v>-23911537</v>
      </c>
      <c r="K48" s="74">
        <f t="shared" si="6"/>
        <v>48278545</v>
      </c>
      <c r="L48" s="74">
        <f t="shared" si="6"/>
        <v>66345364</v>
      </c>
      <c r="M48" s="73">
        <f t="shared" si="6"/>
        <v>-28683079</v>
      </c>
      <c r="N48" s="73">
        <f t="shared" si="6"/>
        <v>85940830</v>
      </c>
      <c r="O48" s="74">
        <f t="shared" si="6"/>
        <v>-23583479</v>
      </c>
      <c r="P48" s="74">
        <f t="shared" si="6"/>
        <v>15659639</v>
      </c>
      <c r="Q48" s="74">
        <f t="shared" si="6"/>
        <v>34086518</v>
      </c>
      <c r="R48" s="74">
        <f t="shared" si="6"/>
        <v>26162678</v>
      </c>
      <c r="S48" s="74">
        <f t="shared" si="6"/>
        <v>-139299830</v>
      </c>
      <c r="T48" s="73">
        <f t="shared" si="6"/>
        <v>124287774</v>
      </c>
      <c r="U48" s="73">
        <f t="shared" si="6"/>
        <v>38391713</v>
      </c>
      <c r="V48" s="74">
        <f t="shared" si="6"/>
        <v>23379657</v>
      </c>
      <c r="W48" s="74">
        <f t="shared" si="6"/>
        <v>111571628</v>
      </c>
      <c r="X48" s="74">
        <f t="shared" si="6"/>
        <v>724661561</v>
      </c>
      <c r="Y48" s="74">
        <f t="shared" si="6"/>
        <v>-613089933</v>
      </c>
      <c r="Z48" s="75">
        <f>+IF(X48&lt;&gt;0,+(Y48/X48)*100,0)</f>
        <v>-84.60362271098853</v>
      </c>
      <c r="AA48" s="76">
        <f>SUM(AA46:AA47)</f>
        <v>724661561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114582929</v>
      </c>
      <c r="F5" s="8">
        <v>114833961</v>
      </c>
      <c r="G5" s="8">
        <v>9789259</v>
      </c>
      <c r="H5" s="8">
        <v>9794657</v>
      </c>
      <c r="I5" s="8">
        <v>9890575</v>
      </c>
      <c r="J5" s="8">
        <v>29474491</v>
      </c>
      <c r="K5" s="8">
        <v>9887441</v>
      </c>
      <c r="L5" s="8">
        <v>9849092</v>
      </c>
      <c r="M5" s="8">
        <v>9928244</v>
      </c>
      <c r="N5" s="8">
        <v>29664777</v>
      </c>
      <c r="O5" s="8">
        <v>9967760</v>
      </c>
      <c r="P5" s="8">
        <v>10013603</v>
      </c>
      <c r="Q5" s="8">
        <v>10144294</v>
      </c>
      <c r="R5" s="8">
        <v>30125657</v>
      </c>
      <c r="S5" s="8">
        <v>10060625</v>
      </c>
      <c r="T5" s="8">
        <v>10057972</v>
      </c>
      <c r="U5" s="8">
        <v>10069560</v>
      </c>
      <c r="V5" s="8">
        <v>30188157</v>
      </c>
      <c r="W5" s="8">
        <v>119453082</v>
      </c>
      <c r="X5" s="8">
        <v>114582929</v>
      </c>
      <c r="Y5" s="8">
        <v>4870153</v>
      </c>
      <c r="Z5" s="2">
        <v>4.25</v>
      </c>
      <c r="AA5" s="6">
        <v>114833961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566450217</v>
      </c>
      <c r="F7" s="8">
        <v>562587477</v>
      </c>
      <c r="G7" s="8">
        <v>60850366</v>
      </c>
      <c r="H7" s="8">
        <v>60468543</v>
      </c>
      <c r="I7" s="8">
        <v>55962579</v>
      </c>
      <c r="J7" s="8">
        <v>177281488</v>
      </c>
      <c r="K7" s="8">
        <v>44825418</v>
      </c>
      <c r="L7" s="8">
        <v>44112199</v>
      </c>
      <c r="M7" s="8">
        <v>37805377</v>
      </c>
      <c r="N7" s="8">
        <v>126742994</v>
      </c>
      <c r="O7" s="8">
        <v>39970307</v>
      </c>
      <c r="P7" s="8">
        <v>38664907</v>
      </c>
      <c r="Q7" s="8">
        <v>40299475</v>
      </c>
      <c r="R7" s="8">
        <v>118934689</v>
      </c>
      <c r="S7" s="8">
        <v>43179295</v>
      </c>
      <c r="T7" s="8">
        <v>37418622</v>
      </c>
      <c r="U7" s="8">
        <v>43121101</v>
      </c>
      <c r="V7" s="8">
        <v>123719018</v>
      </c>
      <c r="W7" s="8">
        <v>546678189</v>
      </c>
      <c r="X7" s="8">
        <v>530409737</v>
      </c>
      <c r="Y7" s="8">
        <v>16268452</v>
      </c>
      <c r="Z7" s="2">
        <v>3.07</v>
      </c>
      <c r="AA7" s="6">
        <v>562587477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86072140</v>
      </c>
      <c r="F8" s="8">
        <v>87704040</v>
      </c>
      <c r="G8" s="8">
        <v>6901550</v>
      </c>
      <c r="H8" s="8">
        <v>7039092</v>
      </c>
      <c r="I8" s="8">
        <v>7518141</v>
      </c>
      <c r="J8" s="8">
        <v>21458783</v>
      </c>
      <c r="K8" s="8">
        <v>7914303</v>
      </c>
      <c r="L8" s="8">
        <v>4883071</v>
      </c>
      <c r="M8" s="8">
        <v>7320156</v>
      </c>
      <c r="N8" s="8">
        <v>20117530</v>
      </c>
      <c r="O8" s="8">
        <v>8682762</v>
      </c>
      <c r="P8" s="8">
        <v>7587837</v>
      </c>
      <c r="Q8" s="8">
        <v>6586927</v>
      </c>
      <c r="R8" s="8">
        <v>22857526</v>
      </c>
      <c r="S8" s="8">
        <v>7711843</v>
      </c>
      <c r="T8" s="8">
        <v>7443848</v>
      </c>
      <c r="U8" s="8">
        <v>6805793</v>
      </c>
      <c r="V8" s="8">
        <v>21961484</v>
      </c>
      <c r="W8" s="8">
        <v>86395323</v>
      </c>
      <c r="X8" s="8">
        <v>86072140</v>
      </c>
      <c r="Y8" s="8">
        <v>323183</v>
      </c>
      <c r="Z8" s="2">
        <v>0.38</v>
      </c>
      <c r="AA8" s="6">
        <v>87704040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47940751</v>
      </c>
      <c r="F9" s="8">
        <v>50257595</v>
      </c>
      <c r="G9" s="8">
        <v>4146982</v>
      </c>
      <c r="H9" s="8">
        <v>4138738</v>
      </c>
      <c r="I9" s="8">
        <v>4129591</v>
      </c>
      <c r="J9" s="8">
        <v>12415311</v>
      </c>
      <c r="K9" s="8">
        <v>4176519</v>
      </c>
      <c r="L9" s="8">
        <v>4510625</v>
      </c>
      <c r="M9" s="8">
        <v>4132574</v>
      </c>
      <c r="N9" s="8">
        <v>12819718</v>
      </c>
      <c r="O9" s="8">
        <v>4570714</v>
      </c>
      <c r="P9" s="8">
        <v>4285432</v>
      </c>
      <c r="Q9" s="8">
        <v>4177318</v>
      </c>
      <c r="R9" s="8">
        <v>13033464</v>
      </c>
      <c r="S9" s="8">
        <v>4212279</v>
      </c>
      <c r="T9" s="8">
        <v>4235566</v>
      </c>
      <c r="U9" s="8">
        <v>4320999</v>
      </c>
      <c r="V9" s="8">
        <v>12768844</v>
      </c>
      <c r="W9" s="8">
        <v>51037337</v>
      </c>
      <c r="X9" s="8">
        <v>47940751</v>
      </c>
      <c r="Y9" s="8">
        <v>3096586</v>
      </c>
      <c r="Z9" s="2">
        <v>6.46</v>
      </c>
      <c r="AA9" s="6">
        <v>50257595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30840893</v>
      </c>
      <c r="F10" s="26">
        <v>37915893</v>
      </c>
      <c r="G10" s="26">
        <v>3133921</v>
      </c>
      <c r="H10" s="26">
        <v>3150393</v>
      </c>
      <c r="I10" s="26">
        <v>3157303</v>
      </c>
      <c r="J10" s="26">
        <v>9441617</v>
      </c>
      <c r="K10" s="26">
        <v>3130643</v>
      </c>
      <c r="L10" s="26">
        <v>3156843</v>
      </c>
      <c r="M10" s="26">
        <v>3162109</v>
      </c>
      <c r="N10" s="26">
        <v>9449595</v>
      </c>
      <c r="O10" s="26">
        <v>3160277</v>
      </c>
      <c r="P10" s="26">
        <v>3172321</v>
      </c>
      <c r="Q10" s="26">
        <v>3163177</v>
      </c>
      <c r="R10" s="26">
        <v>9495775</v>
      </c>
      <c r="S10" s="26">
        <v>3157715</v>
      </c>
      <c r="T10" s="26">
        <v>3155837</v>
      </c>
      <c r="U10" s="26">
        <v>3167484</v>
      </c>
      <c r="V10" s="26">
        <v>9481036</v>
      </c>
      <c r="W10" s="26">
        <v>37868023</v>
      </c>
      <c r="X10" s="26">
        <v>30840893</v>
      </c>
      <c r="Y10" s="26">
        <v>7027130</v>
      </c>
      <c r="Z10" s="27">
        <v>22.79</v>
      </c>
      <c r="AA10" s="28">
        <v>37915893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33600</v>
      </c>
      <c r="G11" s="8">
        <v>2009</v>
      </c>
      <c r="H11" s="8">
        <v>7344</v>
      </c>
      <c r="I11" s="8">
        <v>3019</v>
      </c>
      <c r="J11" s="8">
        <v>12372</v>
      </c>
      <c r="K11" s="8">
        <v>1635</v>
      </c>
      <c r="L11" s="8">
        <v>4056</v>
      </c>
      <c r="M11" s="8">
        <v>1600</v>
      </c>
      <c r="N11" s="8">
        <v>7291</v>
      </c>
      <c r="O11" s="8">
        <v>1752</v>
      </c>
      <c r="P11" s="8">
        <v>1891</v>
      </c>
      <c r="Q11" s="8">
        <v>1690</v>
      </c>
      <c r="R11" s="8">
        <v>5333</v>
      </c>
      <c r="S11" s="8">
        <v>1600</v>
      </c>
      <c r="T11" s="8">
        <v>2030</v>
      </c>
      <c r="U11" s="8">
        <v>1962</v>
      </c>
      <c r="V11" s="8">
        <v>5592</v>
      </c>
      <c r="W11" s="8">
        <v>30588</v>
      </c>
      <c r="X11" s="8"/>
      <c r="Y11" s="8">
        <v>30588</v>
      </c>
      <c r="Z11" s="2">
        <v>0</v>
      </c>
      <c r="AA11" s="6">
        <v>33600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2304400</v>
      </c>
      <c r="F12" s="8">
        <v>4423076</v>
      </c>
      <c r="G12" s="8">
        <v>334141</v>
      </c>
      <c r="H12" s="8">
        <v>259061</v>
      </c>
      <c r="I12" s="8">
        <v>421802</v>
      </c>
      <c r="J12" s="8">
        <v>1015004</v>
      </c>
      <c r="K12" s="8">
        <v>470858</v>
      </c>
      <c r="L12" s="8">
        <v>292390</v>
      </c>
      <c r="M12" s="8">
        <v>393695</v>
      </c>
      <c r="N12" s="8">
        <v>1156943</v>
      </c>
      <c r="O12" s="8">
        <v>424394</v>
      </c>
      <c r="P12" s="8">
        <v>370985</v>
      </c>
      <c r="Q12" s="8">
        <v>379335</v>
      </c>
      <c r="R12" s="8">
        <v>1174714</v>
      </c>
      <c r="S12" s="8">
        <v>330449</v>
      </c>
      <c r="T12" s="8">
        <v>282646</v>
      </c>
      <c r="U12" s="8">
        <v>591421</v>
      </c>
      <c r="V12" s="8">
        <v>1204516</v>
      </c>
      <c r="W12" s="8">
        <v>4551177</v>
      </c>
      <c r="X12" s="8">
        <v>5965456</v>
      </c>
      <c r="Y12" s="8">
        <v>-1414279</v>
      </c>
      <c r="Z12" s="2">
        <v>-23.71</v>
      </c>
      <c r="AA12" s="6">
        <v>4423076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11000000</v>
      </c>
      <c r="F13" s="8">
        <v>23000000</v>
      </c>
      <c r="G13" s="8">
        <v>958185</v>
      </c>
      <c r="H13" s="8">
        <v>668481</v>
      </c>
      <c r="I13" s="8">
        <v>1023954</v>
      </c>
      <c r="J13" s="8">
        <v>2650620</v>
      </c>
      <c r="K13" s="8">
        <v>1223697</v>
      </c>
      <c r="L13" s="8">
        <v>786517</v>
      </c>
      <c r="M13" s="8">
        <v>532607</v>
      </c>
      <c r="N13" s="8">
        <v>2542821</v>
      </c>
      <c r="O13" s="8">
        <v>1148357</v>
      </c>
      <c r="P13" s="8">
        <v>928948</v>
      </c>
      <c r="Q13" s="8">
        <v>887988</v>
      </c>
      <c r="R13" s="8">
        <v>2965293</v>
      </c>
      <c r="S13" s="8">
        <v>940739</v>
      </c>
      <c r="T13" s="8">
        <v>1077028</v>
      </c>
      <c r="U13" s="8">
        <v>729372</v>
      </c>
      <c r="V13" s="8">
        <v>2747139</v>
      </c>
      <c r="W13" s="8">
        <v>10905873</v>
      </c>
      <c r="X13" s="8">
        <v>11000000</v>
      </c>
      <c r="Y13" s="8">
        <v>-94127</v>
      </c>
      <c r="Z13" s="2">
        <v>-0.86</v>
      </c>
      <c r="AA13" s="6">
        <v>23000000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10000000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10000000</v>
      </c>
      <c r="Y14" s="8">
        <v>-10000000</v>
      </c>
      <c r="Z14" s="2">
        <v>-100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10500000</v>
      </c>
      <c r="F16" s="8">
        <v>4573150</v>
      </c>
      <c r="G16" s="8">
        <v>190756</v>
      </c>
      <c r="H16" s="8">
        <v>149584</v>
      </c>
      <c r="I16" s="8">
        <v>5987</v>
      </c>
      <c r="J16" s="8">
        <v>346327</v>
      </c>
      <c r="K16" s="8">
        <v>3741</v>
      </c>
      <c r="L16" s="8">
        <v>129746</v>
      </c>
      <c r="M16" s="8">
        <v>416270</v>
      </c>
      <c r="N16" s="8">
        <v>549757</v>
      </c>
      <c r="O16" s="8">
        <v>350874</v>
      </c>
      <c r="P16" s="8">
        <v>14634</v>
      </c>
      <c r="Q16" s="8">
        <v>1130276</v>
      </c>
      <c r="R16" s="8">
        <v>1495784</v>
      </c>
      <c r="S16" s="8">
        <v>658478</v>
      </c>
      <c r="T16" s="8">
        <v>1634329</v>
      </c>
      <c r="U16" s="8">
        <v>1494430</v>
      </c>
      <c r="V16" s="8">
        <v>3787237</v>
      </c>
      <c r="W16" s="8">
        <v>6179105</v>
      </c>
      <c r="X16" s="8">
        <v>10500000</v>
      </c>
      <c r="Y16" s="8">
        <v>-4320895</v>
      </c>
      <c r="Z16" s="2">
        <v>-41.15</v>
      </c>
      <c r="AA16" s="6">
        <v>4573150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48960400</v>
      </c>
      <c r="F17" s="8">
        <v>4547528</v>
      </c>
      <c r="G17" s="8">
        <v>370947</v>
      </c>
      <c r="H17" s="8">
        <v>418278</v>
      </c>
      <c r="I17" s="8">
        <v>378822</v>
      </c>
      <c r="J17" s="8">
        <v>1168047</v>
      </c>
      <c r="K17" s="8">
        <v>344238</v>
      </c>
      <c r="L17" s="8">
        <v>585780</v>
      </c>
      <c r="M17" s="8">
        <v>243645</v>
      </c>
      <c r="N17" s="8">
        <v>1173663</v>
      </c>
      <c r="O17" s="8">
        <v>332311</v>
      </c>
      <c r="P17" s="8">
        <v>590182</v>
      </c>
      <c r="Q17" s="8">
        <v>363678</v>
      </c>
      <c r="R17" s="8">
        <v>1286171</v>
      </c>
      <c r="S17" s="8">
        <v>533027</v>
      </c>
      <c r="T17" s="8">
        <v>362291</v>
      </c>
      <c r="U17" s="8">
        <v>509198</v>
      </c>
      <c r="V17" s="8">
        <v>1404516</v>
      </c>
      <c r="W17" s="8">
        <v>5032397</v>
      </c>
      <c r="X17" s="8">
        <v>6750000</v>
      </c>
      <c r="Y17" s="8">
        <v>-1717603</v>
      </c>
      <c r="Z17" s="2">
        <v>-25.45</v>
      </c>
      <c r="AA17" s="6">
        <v>4547528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300000</v>
      </c>
      <c r="G18" s="8">
        <v>57141</v>
      </c>
      <c r="H18" s="8">
        <v>0</v>
      </c>
      <c r="I18" s="8">
        <v>53651</v>
      </c>
      <c r="J18" s="8">
        <v>110792</v>
      </c>
      <c r="K18" s="8">
        <v>14494</v>
      </c>
      <c r="L18" s="8">
        <v>0</v>
      </c>
      <c r="M18" s="8">
        <v>53982</v>
      </c>
      <c r="N18" s="8">
        <v>68476</v>
      </c>
      <c r="O18" s="8">
        <v>0</v>
      </c>
      <c r="P18" s="8">
        <v>50990</v>
      </c>
      <c r="Q18" s="8">
        <v>26904</v>
      </c>
      <c r="R18" s="8">
        <v>77894</v>
      </c>
      <c r="S18" s="8">
        <v>23037</v>
      </c>
      <c r="T18" s="8">
        <v>31142</v>
      </c>
      <c r="U18" s="8">
        <v>38524</v>
      </c>
      <c r="V18" s="8">
        <v>92703</v>
      </c>
      <c r="W18" s="8">
        <v>349865</v>
      </c>
      <c r="X18" s="8"/>
      <c r="Y18" s="8">
        <v>349865</v>
      </c>
      <c r="Z18" s="2">
        <v>0</v>
      </c>
      <c r="AA18" s="6">
        <v>300000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106710153</v>
      </c>
      <c r="F19" s="8">
        <v>180899891</v>
      </c>
      <c r="G19" s="8">
        <v>45472025</v>
      </c>
      <c r="H19" s="8">
        <v>4753811</v>
      </c>
      <c r="I19" s="8">
        <v>4123812</v>
      </c>
      <c r="J19" s="8">
        <v>54349648</v>
      </c>
      <c r="K19" s="8">
        <v>6637009</v>
      </c>
      <c r="L19" s="8">
        <v>3386547</v>
      </c>
      <c r="M19" s="8">
        <v>28913971</v>
      </c>
      <c r="N19" s="8">
        <v>38937527</v>
      </c>
      <c r="O19" s="8">
        <v>5672305</v>
      </c>
      <c r="P19" s="8">
        <v>7229002</v>
      </c>
      <c r="Q19" s="8">
        <v>41926363</v>
      </c>
      <c r="R19" s="8">
        <v>54827670</v>
      </c>
      <c r="S19" s="8">
        <v>9333211</v>
      </c>
      <c r="T19" s="8">
        <v>14865852</v>
      </c>
      <c r="U19" s="8">
        <v>7316629</v>
      </c>
      <c r="V19" s="8">
        <v>31515692</v>
      </c>
      <c r="W19" s="8">
        <v>179630537</v>
      </c>
      <c r="X19" s="8">
        <v>110540650</v>
      </c>
      <c r="Y19" s="8">
        <v>69089887</v>
      </c>
      <c r="Z19" s="2">
        <v>62.5</v>
      </c>
      <c r="AA19" s="6">
        <v>180899891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33360300</v>
      </c>
      <c r="F20" s="26">
        <v>18938001</v>
      </c>
      <c r="G20" s="26">
        <v>1238598</v>
      </c>
      <c r="H20" s="26">
        <v>1229894</v>
      </c>
      <c r="I20" s="26">
        <v>1689703</v>
      </c>
      <c r="J20" s="26">
        <v>4158195</v>
      </c>
      <c r="K20" s="26">
        <v>3204362</v>
      </c>
      <c r="L20" s="26">
        <v>1840210</v>
      </c>
      <c r="M20" s="26">
        <v>1286535</v>
      </c>
      <c r="N20" s="26">
        <v>6331107</v>
      </c>
      <c r="O20" s="26">
        <v>2594668</v>
      </c>
      <c r="P20" s="26">
        <v>1330984</v>
      </c>
      <c r="Q20" s="26">
        <v>3744655</v>
      </c>
      <c r="R20" s="26">
        <v>7670307</v>
      </c>
      <c r="S20" s="26">
        <v>1381831</v>
      </c>
      <c r="T20" s="26">
        <v>1304431</v>
      </c>
      <c r="U20" s="26">
        <v>1856106</v>
      </c>
      <c r="V20" s="26">
        <v>4542368</v>
      </c>
      <c r="W20" s="26">
        <v>22701977</v>
      </c>
      <c r="X20" s="26">
        <v>52539277</v>
      </c>
      <c r="Y20" s="26">
        <v>-29837300</v>
      </c>
      <c r="Z20" s="27">
        <v>-56.79</v>
      </c>
      <c r="AA20" s="28">
        <v>18938001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1068722183</v>
      </c>
      <c r="F22" s="35">
        <f t="shared" si="0"/>
        <v>1090014212</v>
      </c>
      <c r="G22" s="35">
        <f t="shared" si="0"/>
        <v>133445880</v>
      </c>
      <c r="H22" s="35">
        <f t="shared" si="0"/>
        <v>92077876</v>
      </c>
      <c r="I22" s="35">
        <f t="shared" si="0"/>
        <v>88358939</v>
      </c>
      <c r="J22" s="35">
        <f t="shared" si="0"/>
        <v>313882695</v>
      </c>
      <c r="K22" s="35">
        <f t="shared" si="0"/>
        <v>81834358</v>
      </c>
      <c r="L22" s="35">
        <f t="shared" si="0"/>
        <v>73537076</v>
      </c>
      <c r="M22" s="35">
        <f t="shared" si="0"/>
        <v>94190765</v>
      </c>
      <c r="N22" s="35">
        <f t="shared" si="0"/>
        <v>249562199</v>
      </c>
      <c r="O22" s="35">
        <f t="shared" si="0"/>
        <v>76876481</v>
      </c>
      <c r="P22" s="35">
        <f t="shared" si="0"/>
        <v>74241716</v>
      </c>
      <c r="Q22" s="35">
        <f t="shared" si="0"/>
        <v>112832080</v>
      </c>
      <c r="R22" s="35">
        <f t="shared" si="0"/>
        <v>263950277</v>
      </c>
      <c r="S22" s="35">
        <f t="shared" si="0"/>
        <v>81524129</v>
      </c>
      <c r="T22" s="35">
        <f t="shared" si="0"/>
        <v>81871594</v>
      </c>
      <c r="U22" s="35">
        <f t="shared" si="0"/>
        <v>80022579</v>
      </c>
      <c r="V22" s="35">
        <f t="shared" si="0"/>
        <v>243418302</v>
      </c>
      <c r="W22" s="35">
        <f t="shared" si="0"/>
        <v>1070813473</v>
      </c>
      <c r="X22" s="35">
        <f t="shared" si="0"/>
        <v>1017141833</v>
      </c>
      <c r="Y22" s="35">
        <f t="shared" si="0"/>
        <v>53671640</v>
      </c>
      <c r="Z22" s="36">
        <f>+IF(X22&lt;&gt;0,+(Y22/X22)*100,0)</f>
        <v>5.276711492801221</v>
      </c>
      <c r="AA22" s="33">
        <f>SUM(AA5:AA21)</f>
        <v>1090014212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0</v>
      </c>
      <c r="F25" s="8">
        <v>292349626</v>
      </c>
      <c r="G25" s="8">
        <v>23329250</v>
      </c>
      <c r="H25" s="8">
        <v>20933657</v>
      </c>
      <c r="I25" s="8">
        <v>21377411</v>
      </c>
      <c r="J25" s="8">
        <v>65640318</v>
      </c>
      <c r="K25" s="8">
        <v>21281695</v>
      </c>
      <c r="L25" s="8">
        <v>21533688</v>
      </c>
      <c r="M25" s="8">
        <v>21988749</v>
      </c>
      <c r="N25" s="8">
        <v>64804132</v>
      </c>
      <c r="O25" s="8">
        <v>22626403</v>
      </c>
      <c r="P25" s="8">
        <v>22754293</v>
      </c>
      <c r="Q25" s="8">
        <v>22219433</v>
      </c>
      <c r="R25" s="8">
        <v>67600129</v>
      </c>
      <c r="S25" s="8">
        <v>23247573</v>
      </c>
      <c r="T25" s="8">
        <v>22248986</v>
      </c>
      <c r="U25" s="8">
        <v>23463062</v>
      </c>
      <c r="V25" s="8">
        <v>68959621</v>
      </c>
      <c r="W25" s="8">
        <v>267004200</v>
      </c>
      <c r="X25" s="8">
        <v>315373352</v>
      </c>
      <c r="Y25" s="8">
        <v>-48369152</v>
      </c>
      <c r="Z25" s="2">
        <v>-15.34</v>
      </c>
      <c r="AA25" s="6">
        <v>292349626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16715320</v>
      </c>
      <c r="F26" s="8">
        <v>16715320</v>
      </c>
      <c r="G26" s="8">
        <v>1347749</v>
      </c>
      <c r="H26" s="8">
        <v>1347026</v>
      </c>
      <c r="I26" s="8">
        <v>1379269</v>
      </c>
      <c r="J26" s="8">
        <v>4074044</v>
      </c>
      <c r="K26" s="8">
        <v>1366887</v>
      </c>
      <c r="L26" s="8">
        <v>1358814</v>
      </c>
      <c r="M26" s="8">
        <v>1349749</v>
      </c>
      <c r="N26" s="8">
        <v>4075450</v>
      </c>
      <c r="O26" s="8">
        <v>1366189</v>
      </c>
      <c r="P26" s="8">
        <v>1343535</v>
      </c>
      <c r="Q26" s="8">
        <v>1343535</v>
      </c>
      <c r="R26" s="8">
        <v>4053259</v>
      </c>
      <c r="S26" s="8">
        <v>1390691</v>
      </c>
      <c r="T26" s="8">
        <v>2581621</v>
      </c>
      <c r="U26" s="8">
        <v>1486471</v>
      </c>
      <c r="V26" s="8">
        <v>5458783</v>
      </c>
      <c r="W26" s="8">
        <v>17661536</v>
      </c>
      <c r="X26" s="8">
        <v>16715320</v>
      </c>
      <c r="Y26" s="8">
        <v>946216</v>
      </c>
      <c r="Z26" s="2">
        <v>5.66</v>
      </c>
      <c r="AA26" s="6">
        <v>16715320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10000000</v>
      </c>
      <c r="F27" s="8">
        <v>25000000</v>
      </c>
      <c r="G27" s="8">
        <v>5292469</v>
      </c>
      <c r="H27" s="8">
        <v>28643707</v>
      </c>
      <c r="I27" s="8">
        <v>-1855287</v>
      </c>
      <c r="J27" s="8">
        <v>32080889</v>
      </c>
      <c r="K27" s="8">
        <v>-2407547</v>
      </c>
      <c r="L27" s="8">
        <v>-2470823</v>
      </c>
      <c r="M27" s="8">
        <v>-2413063</v>
      </c>
      <c r="N27" s="8">
        <v>-7291433</v>
      </c>
      <c r="O27" s="8">
        <v>-2464973</v>
      </c>
      <c r="P27" s="8">
        <v>534036</v>
      </c>
      <c r="Q27" s="8">
        <v>501878</v>
      </c>
      <c r="R27" s="8">
        <v>-1429059</v>
      </c>
      <c r="S27" s="8">
        <v>546533</v>
      </c>
      <c r="T27" s="8">
        <v>546540</v>
      </c>
      <c r="U27" s="8">
        <v>522422</v>
      </c>
      <c r="V27" s="8">
        <v>1615495</v>
      </c>
      <c r="W27" s="8">
        <v>24975892</v>
      </c>
      <c r="X27" s="8">
        <v>10000000</v>
      </c>
      <c r="Y27" s="8">
        <v>14975892</v>
      </c>
      <c r="Z27" s="2">
        <v>149.76</v>
      </c>
      <c r="AA27" s="6">
        <v>25000000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161241881</v>
      </c>
      <c r="F28" s="8">
        <v>161169881</v>
      </c>
      <c r="G28" s="8">
        <v>0</v>
      </c>
      <c r="H28" s="8">
        <v>0</v>
      </c>
      <c r="I28" s="8">
        <v>0</v>
      </c>
      <c r="J28" s="8">
        <v>0</v>
      </c>
      <c r="K28" s="8">
        <v>73291764</v>
      </c>
      <c r="L28" s="8">
        <v>0</v>
      </c>
      <c r="M28" s="8">
        <v>14658352</v>
      </c>
      <c r="N28" s="8">
        <v>87950116</v>
      </c>
      <c r="O28" s="8">
        <v>3540</v>
      </c>
      <c r="P28" s="8">
        <v>24406588</v>
      </c>
      <c r="Q28" s="8">
        <v>12230045</v>
      </c>
      <c r="R28" s="8">
        <v>36640173</v>
      </c>
      <c r="S28" s="8">
        <v>12220855</v>
      </c>
      <c r="T28" s="8">
        <v>12203296</v>
      </c>
      <c r="U28" s="8">
        <v>7259</v>
      </c>
      <c r="V28" s="8">
        <v>24431410</v>
      </c>
      <c r="W28" s="8">
        <v>149021699</v>
      </c>
      <c r="X28" s="8">
        <v>161241881</v>
      </c>
      <c r="Y28" s="8">
        <v>-12220182</v>
      </c>
      <c r="Z28" s="2">
        <v>-7.58</v>
      </c>
      <c r="AA28" s="6">
        <v>161169881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7914404</v>
      </c>
      <c r="G29" s="8">
        <v>311410</v>
      </c>
      <c r="H29" s="8">
        <v>595751</v>
      </c>
      <c r="I29" s="8">
        <v>2105408</v>
      </c>
      <c r="J29" s="8">
        <v>3012569</v>
      </c>
      <c r="K29" s="8">
        <v>0</v>
      </c>
      <c r="L29" s="8">
        <v>4901835</v>
      </c>
      <c r="M29" s="8">
        <v>0</v>
      </c>
      <c r="N29" s="8">
        <v>4901835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7914404</v>
      </c>
      <c r="X29" s="8"/>
      <c r="Y29" s="8">
        <v>7914404</v>
      </c>
      <c r="Z29" s="2">
        <v>0</v>
      </c>
      <c r="AA29" s="6">
        <v>7914404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364569100</v>
      </c>
      <c r="G30" s="8">
        <v>40287526</v>
      </c>
      <c r="H30" s="8">
        <v>41887578</v>
      </c>
      <c r="I30" s="8">
        <v>34798213</v>
      </c>
      <c r="J30" s="8">
        <v>116973317</v>
      </c>
      <c r="K30" s="8">
        <v>23935229</v>
      </c>
      <c r="L30" s="8">
        <v>24620481</v>
      </c>
      <c r="M30" s="8">
        <v>21894326</v>
      </c>
      <c r="N30" s="8">
        <v>70450036</v>
      </c>
      <c r="O30" s="8">
        <v>22536751</v>
      </c>
      <c r="P30" s="8">
        <v>24537662</v>
      </c>
      <c r="Q30" s="8">
        <v>24272442</v>
      </c>
      <c r="R30" s="8">
        <v>71346855</v>
      </c>
      <c r="S30" s="8">
        <v>22173145</v>
      </c>
      <c r="T30" s="8">
        <v>23960882</v>
      </c>
      <c r="U30" s="8">
        <v>37119646</v>
      </c>
      <c r="V30" s="8">
        <v>83253673</v>
      </c>
      <c r="W30" s="8">
        <v>342023881</v>
      </c>
      <c r="X30" s="8">
        <v>364569100</v>
      </c>
      <c r="Y30" s="8">
        <v>-22545219</v>
      </c>
      <c r="Z30" s="2">
        <v>-6.18</v>
      </c>
      <c r="AA30" s="6">
        <v>364569100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8352180</v>
      </c>
      <c r="Y31" s="8">
        <v>-8352180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62212316</v>
      </c>
      <c r="G32" s="8">
        <v>1955260</v>
      </c>
      <c r="H32" s="8">
        <v>4426234</v>
      </c>
      <c r="I32" s="8">
        <v>6182533</v>
      </c>
      <c r="J32" s="8">
        <v>12564027</v>
      </c>
      <c r="K32" s="8">
        <v>6021357</v>
      </c>
      <c r="L32" s="8">
        <v>4806587</v>
      </c>
      <c r="M32" s="8">
        <v>6113493</v>
      </c>
      <c r="N32" s="8">
        <v>16941437</v>
      </c>
      <c r="O32" s="8">
        <v>5995481</v>
      </c>
      <c r="P32" s="8">
        <v>3123735</v>
      </c>
      <c r="Q32" s="8">
        <v>5300201</v>
      </c>
      <c r="R32" s="8">
        <v>14419417</v>
      </c>
      <c r="S32" s="8">
        <v>5962496</v>
      </c>
      <c r="T32" s="8">
        <v>6950449</v>
      </c>
      <c r="U32" s="8">
        <v>8550415</v>
      </c>
      <c r="V32" s="8">
        <v>21463360</v>
      </c>
      <c r="W32" s="8">
        <v>65388241</v>
      </c>
      <c r="X32" s="8">
        <v>60700079</v>
      </c>
      <c r="Y32" s="8">
        <v>4688162</v>
      </c>
      <c r="Z32" s="2">
        <v>7.72</v>
      </c>
      <c r="AA32" s="6">
        <v>62212316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59999344</v>
      </c>
      <c r="G33" s="8">
        <v>4946578</v>
      </c>
      <c r="H33" s="8">
        <v>7106339</v>
      </c>
      <c r="I33" s="8">
        <v>4441393</v>
      </c>
      <c r="J33" s="8">
        <v>16494310</v>
      </c>
      <c r="K33" s="8">
        <v>4391238</v>
      </c>
      <c r="L33" s="8">
        <v>4101860</v>
      </c>
      <c r="M33" s="8">
        <v>5027582</v>
      </c>
      <c r="N33" s="8">
        <v>13520680</v>
      </c>
      <c r="O33" s="8">
        <v>4461375</v>
      </c>
      <c r="P33" s="8">
        <v>6265206</v>
      </c>
      <c r="Q33" s="8">
        <v>5199493</v>
      </c>
      <c r="R33" s="8">
        <v>15926074</v>
      </c>
      <c r="S33" s="8">
        <v>4331977</v>
      </c>
      <c r="T33" s="8">
        <v>6673523</v>
      </c>
      <c r="U33" s="8">
        <v>3677435</v>
      </c>
      <c r="V33" s="8">
        <v>14682935</v>
      </c>
      <c r="W33" s="8">
        <v>60623999</v>
      </c>
      <c r="X33" s="8"/>
      <c r="Y33" s="8">
        <v>60623999</v>
      </c>
      <c r="Z33" s="2">
        <v>0</v>
      </c>
      <c r="AA33" s="6">
        <v>59999344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1113852135</v>
      </c>
      <c r="F34" s="8">
        <v>171929493</v>
      </c>
      <c r="G34" s="8">
        <v>12843230</v>
      </c>
      <c r="H34" s="8">
        <v>9296358</v>
      </c>
      <c r="I34" s="8">
        <v>20475860</v>
      </c>
      <c r="J34" s="8">
        <v>42615448</v>
      </c>
      <c r="K34" s="8">
        <v>18261564</v>
      </c>
      <c r="L34" s="8">
        <v>15198999</v>
      </c>
      <c r="M34" s="8">
        <v>20978226</v>
      </c>
      <c r="N34" s="8">
        <v>54438789</v>
      </c>
      <c r="O34" s="8">
        <v>14135846</v>
      </c>
      <c r="P34" s="8">
        <v>9971582</v>
      </c>
      <c r="Q34" s="8">
        <v>20592104</v>
      </c>
      <c r="R34" s="8">
        <v>44699532</v>
      </c>
      <c r="S34" s="8">
        <v>12871073</v>
      </c>
      <c r="T34" s="8">
        <v>9363850</v>
      </c>
      <c r="U34" s="8">
        <v>17636735</v>
      </c>
      <c r="V34" s="8">
        <v>39871658</v>
      </c>
      <c r="W34" s="8">
        <v>181625427</v>
      </c>
      <c r="X34" s="8">
        <v>203615543</v>
      </c>
      <c r="Y34" s="8">
        <v>-21990116</v>
      </c>
      <c r="Z34" s="2">
        <v>-10.8</v>
      </c>
      <c r="AA34" s="6">
        <v>171929493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1301809336</v>
      </c>
      <c r="F36" s="35">
        <f t="shared" si="1"/>
        <v>1161859484</v>
      </c>
      <c r="G36" s="35">
        <f t="shared" si="1"/>
        <v>90313472</v>
      </c>
      <c r="H36" s="35">
        <f t="shared" si="1"/>
        <v>114236650</v>
      </c>
      <c r="I36" s="35">
        <f t="shared" si="1"/>
        <v>88904800</v>
      </c>
      <c r="J36" s="35">
        <f t="shared" si="1"/>
        <v>293454922</v>
      </c>
      <c r="K36" s="35">
        <f t="shared" si="1"/>
        <v>146142187</v>
      </c>
      <c r="L36" s="35">
        <f t="shared" si="1"/>
        <v>74051441</v>
      </c>
      <c r="M36" s="35">
        <f t="shared" si="1"/>
        <v>89597414</v>
      </c>
      <c r="N36" s="35">
        <f t="shared" si="1"/>
        <v>309791042</v>
      </c>
      <c r="O36" s="35">
        <f t="shared" si="1"/>
        <v>68660612</v>
      </c>
      <c r="P36" s="35">
        <f t="shared" si="1"/>
        <v>92936637</v>
      </c>
      <c r="Q36" s="35">
        <f t="shared" si="1"/>
        <v>91659131</v>
      </c>
      <c r="R36" s="35">
        <f t="shared" si="1"/>
        <v>253256380</v>
      </c>
      <c r="S36" s="35">
        <f t="shared" si="1"/>
        <v>82744343</v>
      </c>
      <c r="T36" s="35">
        <f t="shared" si="1"/>
        <v>84529147</v>
      </c>
      <c r="U36" s="35">
        <f t="shared" si="1"/>
        <v>92463445</v>
      </c>
      <c r="V36" s="35">
        <f t="shared" si="1"/>
        <v>259736935</v>
      </c>
      <c r="W36" s="35">
        <f t="shared" si="1"/>
        <v>1116239279</v>
      </c>
      <c r="X36" s="35">
        <f t="shared" si="1"/>
        <v>1140567455</v>
      </c>
      <c r="Y36" s="35">
        <f t="shared" si="1"/>
        <v>-24328176</v>
      </c>
      <c r="Z36" s="36">
        <f>+IF(X36&lt;&gt;0,+(Y36/X36)*100,0)</f>
        <v>-2.1329887937228578</v>
      </c>
      <c r="AA36" s="33">
        <f>SUM(AA25:AA35)</f>
        <v>1161859484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-233087153</v>
      </c>
      <c r="F38" s="48">
        <f t="shared" si="2"/>
        <v>-71845272</v>
      </c>
      <c r="G38" s="48">
        <f t="shared" si="2"/>
        <v>43132408</v>
      </c>
      <c r="H38" s="48">
        <f t="shared" si="2"/>
        <v>-22158774</v>
      </c>
      <c r="I38" s="48">
        <f t="shared" si="2"/>
        <v>-545861</v>
      </c>
      <c r="J38" s="48">
        <f t="shared" si="2"/>
        <v>20427773</v>
      </c>
      <c r="K38" s="48">
        <f t="shared" si="2"/>
        <v>-64307829</v>
      </c>
      <c r="L38" s="48">
        <f t="shared" si="2"/>
        <v>-514365</v>
      </c>
      <c r="M38" s="48">
        <f t="shared" si="2"/>
        <v>4593351</v>
      </c>
      <c r="N38" s="48">
        <f t="shared" si="2"/>
        <v>-60228843</v>
      </c>
      <c r="O38" s="48">
        <f t="shared" si="2"/>
        <v>8215869</v>
      </c>
      <c r="P38" s="48">
        <f t="shared" si="2"/>
        <v>-18694921</v>
      </c>
      <c r="Q38" s="48">
        <f t="shared" si="2"/>
        <v>21172949</v>
      </c>
      <c r="R38" s="48">
        <f t="shared" si="2"/>
        <v>10693897</v>
      </c>
      <c r="S38" s="48">
        <f t="shared" si="2"/>
        <v>-1220214</v>
      </c>
      <c r="T38" s="48">
        <f t="shared" si="2"/>
        <v>-2657553</v>
      </c>
      <c r="U38" s="48">
        <f t="shared" si="2"/>
        <v>-12440866</v>
      </c>
      <c r="V38" s="48">
        <f t="shared" si="2"/>
        <v>-16318633</v>
      </c>
      <c r="W38" s="48">
        <f t="shared" si="2"/>
        <v>-45425806</v>
      </c>
      <c r="X38" s="48">
        <f>IF(F22=F36,0,X22-X36)</f>
        <v>-123425622</v>
      </c>
      <c r="Y38" s="48">
        <f t="shared" si="2"/>
        <v>77999816</v>
      </c>
      <c r="Z38" s="49">
        <f>+IF(X38&lt;&gt;0,+(Y38/X38)*100,0)</f>
        <v>-63.19580548680565</v>
      </c>
      <c r="AA38" s="46">
        <f>+AA22-AA36</f>
        <v>-71845272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51580350</v>
      </c>
      <c r="Y39" s="8">
        <v>-51580350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-233087153</v>
      </c>
      <c r="F42" s="57">
        <f t="shared" si="3"/>
        <v>-71845272</v>
      </c>
      <c r="G42" s="57">
        <f t="shared" si="3"/>
        <v>43132408</v>
      </c>
      <c r="H42" s="57">
        <f t="shared" si="3"/>
        <v>-22158774</v>
      </c>
      <c r="I42" s="57">
        <f t="shared" si="3"/>
        <v>-545861</v>
      </c>
      <c r="J42" s="57">
        <f t="shared" si="3"/>
        <v>20427773</v>
      </c>
      <c r="K42" s="57">
        <f t="shared" si="3"/>
        <v>-64307829</v>
      </c>
      <c r="L42" s="57">
        <f t="shared" si="3"/>
        <v>-514365</v>
      </c>
      <c r="M42" s="57">
        <f t="shared" si="3"/>
        <v>4593351</v>
      </c>
      <c r="N42" s="57">
        <f t="shared" si="3"/>
        <v>-60228843</v>
      </c>
      <c r="O42" s="57">
        <f t="shared" si="3"/>
        <v>8215869</v>
      </c>
      <c r="P42" s="57">
        <f t="shared" si="3"/>
        <v>-18694921</v>
      </c>
      <c r="Q42" s="57">
        <f t="shared" si="3"/>
        <v>21172949</v>
      </c>
      <c r="R42" s="57">
        <f t="shared" si="3"/>
        <v>10693897</v>
      </c>
      <c r="S42" s="57">
        <f t="shared" si="3"/>
        <v>-1220214</v>
      </c>
      <c r="T42" s="57">
        <f t="shared" si="3"/>
        <v>-2657553</v>
      </c>
      <c r="U42" s="57">
        <f t="shared" si="3"/>
        <v>-12440866</v>
      </c>
      <c r="V42" s="57">
        <f t="shared" si="3"/>
        <v>-16318633</v>
      </c>
      <c r="W42" s="57">
        <f t="shared" si="3"/>
        <v>-45425806</v>
      </c>
      <c r="X42" s="57">
        <f t="shared" si="3"/>
        <v>-71845272</v>
      </c>
      <c r="Y42" s="57">
        <f t="shared" si="3"/>
        <v>26419466</v>
      </c>
      <c r="Z42" s="58">
        <f>+IF(X42&lt;&gt;0,+(Y42/X42)*100,0)</f>
        <v>-36.772727368893534</v>
      </c>
      <c r="AA42" s="55">
        <f>SUM(AA38:AA41)</f>
        <v>-71845272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-233087153</v>
      </c>
      <c r="F44" s="65">
        <f t="shared" si="4"/>
        <v>-71845272</v>
      </c>
      <c r="G44" s="65">
        <f t="shared" si="4"/>
        <v>43132408</v>
      </c>
      <c r="H44" s="65">
        <f t="shared" si="4"/>
        <v>-22158774</v>
      </c>
      <c r="I44" s="65">
        <f t="shared" si="4"/>
        <v>-545861</v>
      </c>
      <c r="J44" s="65">
        <f t="shared" si="4"/>
        <v>20427773</v>
      </c>
      <c r="K44" s="65">
        <f t="shared" si="4"/>
        <v>-64307829</v>
      </c>
      <c r="L44" s="65">
        <f t="shared" si="4"/>
        <v>-514365</v>
      </c>
      <c r="M44" s="65">
        <f t="shared" si="4"/>
        <v>4593351</v>
      </c>
      <c r="N44" s="65">
        <f t="shared" si="4"/>
        <v>-60228843</v>
      </c>
      <c r="O44" s="65">
        <f t="shared" si="4"/>
        <v>8215869</v>
      </c>
      <c r="P44" s="65">
        <f t="shared" si="4"/>
        <v>-18694921</v>
      </c>
      <c r="Q44" s="65">
        <f t="shared" si="4"/>
        <v>21172949</v>
      </c>
      <c r="R44" s="65">
        <f t="shared" si="4"/>
        <v>10693897</v>
      </c>
      <c r="S44" s="65">
        <f t="shared" si="4"/>
        <v>-1220214</v>
      </c>
      <c r="T44" s="65">
        <f t="shared" si="4"/>
        <v>-2657553</v>
      </c>
      <c r="U44" s="65">
        <f t="shared" si="4"/>
        <v>-12440866</v>
      </c>
      <c r="V44" s="65">
        <f t="shared" si="4"/>
        <v>-16318633</v>
      </c>
      <c r="W44" s="65">
        <f t="shared" si="4"/>
        <v>-45425806</v>
      </c>
      <c r="X44" s="65">
        <f t="shared" si="4"/>
        <v>-71845272</v>
      </c>
      <c r="Y44" s="65">
        <f t="shared" si="4"/>
        <v>26419466</v>
      </c>
      <c r="Z44" s="66">
        <f>+IF(X44&lt;&gt;0,+(Y44/X44)*100,0)</f>
        <v>-36.772727368893534</v>
      </c>
      <c r="AA44" s="63">
        <f>+AA42-AA43</f>
        <v>-71845272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-233087153</v>
      </c>
      <c r="F46" s="57">
        <f t="shared" si="5"/>
        <v>-71845272</v>
      </c>
      <c r="G46" s="57">
        <f t="shared" si="5"/>
        <v>43132408</v>
      </c>
      <c r="H46" s="57">
        <f t="shared" si="5"/>
        <v>-22158774</v>
      </c>
      <c r="I46" s="57">
        <f t="shared" si="5"/>
        <v>-545861</v>
      </c>
      <c r="J46" s="57">
        <f t="shared" si="5"/>
        <v>20427773</v>
      </c>
      <c r="K46" s="57">
        <f t="shared" si="5"/>
        <v>-64307829</v>
      </c>
      <c r="L46" s="57">
        <f t="shared" si="5"/>
        <v>-514365</v>
      </c>
      <c r="M46" s="57">
        <f t="shared" si="5"/>
        <v>4593351</v>
      </c>
      <c r="N46" s="57">
        <f t="shared" si="5"/>
        <v>-60228843</v>
      </c>
      <c r="O46" s="57">
        <f t="shared" si="5"/>
        <v>8215869</v>
      </c>
      <c r="P46" s="57">
        <f t="shared" si="5"/>
        <v>-18694921</v>
      </c>
      <c r="Q46" s="57">
        <f t="shared" si="5"/>
        <v>21172949</v>
      </c>
      <c r="R46" s="57">
        <f t="shared" si="5"/>
        <v>10693897</v>
      </c>
      <c r="S46" s="57">
        <f t="shared" si="5"/>
        <v>-1220214</v>
      </c>
      <c r="T46" s="57">
        <f t="shared" si="5"/>
        <v>-2657553</v>
      </c>
      <c r="U46" s="57">
        <f t="shared" si="5"/>
        <v>-12440866</v>
      </c>
      <c r="V46" s="57">
        <f t="shared" si="5"/>
        <v>-16318633</v>
      </c>
      <c r="W46" s="57">
        <f t="shared" si="5"/>
        <v>-45425806</v>
      </c>
      <c r="X46" s="57">
        <f t="shared" si="5"/>
        <v>-71845272</v>
      </c>
      <c r="Y46" s="57">
        <f t="shared" si="5"/>
        <v>26419466</v>
      </c>
      <c r="Z46" s="58">
        <f>+IF(X46&lt;&gt;0,+(Y46/X46)*100,0)</f>
        <v>-36.772727368893534</v>
      </c>
      <c r="AA46" s="55">
        <f>SUM(AA44:AA45)</f>
        <v>-71845272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-233087153</v>
      </c>
      <c r="F48" s="73">
        <f t="shared" si="6"/>
        <v>-71845272</v>
      </c>
      <c r="G48" s="73">
        <f t="shared" si="6"/>
        <v>43132408</v>
      </c>
      <c r="H48" s="74">
        <f t="shared" si="6"/>
        <v>-22158774</v>
      </c>
      <c r="I48" s="74">
        <f t="shared" si="6"/>
        <v>-545861</v>
      </c>
      <c r="J48" s="74">
        <f t="shared" si="6"/>
        <v>20427773</v>
      </c>
      <c r="K48" s="74">
        <f t="shared" si="6"/>
        <v>-64307829</v>
      </c>
      <c r="L48" s="74">
        <f t="shared" si="6"/>
        <v>-514365</v>
      </c>
      <c r="M48" s="73">
        <f t="shared" si="6"/>
        <v>4593351</v>
      </c>
      <c r="N48" s="73">
        <f t="shared" si="6"/>
        <v>-60228843</v>
      </c>
      <c r="O48" s="74">
        <f t="shared" si="6"/>
        <v>8215869</v>
      </c>
      <c r="P48" s="74">
        <f t="shared" si="6"/>
        <v>-18694921</v>
      </c>
      <c r="Q48" s="74">
        <f t="shared" si="6"/>
        <v>21172949</v>
      </c>
      <c r="R48" s="74">
        <f t="shared" si="6"/>
        <v>10693897</v>
      </c>
      <c r="S48" s="74">
        <f t="shared" si="6"/>
        <v>-1220214</v>
      </c>
      <c r="T48" s="73">
        <f t="shared" si="6"/>
        <v>-2657553</v>
      </c>
      <c r="U48" s="73">
        <f t="shared" si="6"/>
        <v>-12440866</v>
      </c>
      <c r="V48" s="74">
        <f t="shared" si="6"/>
        <v>-16318633</v>
      </c>
      <c r="W48" s="74">
        <f t="shared" si="6"/>
        <v>-45425806</v>
      </c>
      <c r="X48" s="74">
        <f t="shared" si="6"/>
        <v>-71845272</v>
      </c>
      <c r="Y48" s="74">
        <f t="shared" si="6"/>
        <v>26419466</v>
      </c>
      <c r="Z48" s="75">
        <f>+IF(X48&lt;&gt;0,+(Y48/X48)*100,0)</f>
        <v>-36.772727368893534</v>
      </c>
      <c r="AA48" s="76">
        <f>SUM(AA46:AA47)</f>
        <v>-71845272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12160200</v>
      </c>
      <c r="D5" s="6">
        <v>0</v>
      </c>
      <c r="E5" s="7">
        <v>10840720</v>
      </c>
      <c r="F5" s="8">
        <v>10840720</v>
      </c>
      <c r="G5" s="8">
        <v>1003318</v>
      </c>
      <c r="H5" s="8">
        <v>1057099</v>
      </c>
      <c r="I5" s="8">
        <v>1057099</v>
      </c>
      <c r="J5" s="8">
        <v>3117516</v>
      </c>
      <c r="K5" s="8">
        <v>0</v>
      </c>
      <c r="L5" s="8">
        <v>2155256</v>
      </c>
      <c r="M5" s="8">
        <v>0</v>
      </c>
      <c r="N5" s="8">
        <v>2155256</v>
      </c>
      <c r="O5" s="8">
        <v>1066731</v>
      </c>
      <c r="P5" s="8">
        <v>1259943</v>
      </c>
      <c r="Q5" s="8">
        <v>726915</v>
      </c>
      <c r="R5" s="8">
        <v>3053589</v>
      </c>
      <c r="S5" s="8">
        <v>1278865</v>
      </c>
      <c r="T5" s="8">
        <v>1278865</v>
      </c>
      <c r="U5" s="8">
        <v>0</v>
      </c>
      <c r="V5" s="8">
        <v>2557730</v>
      </c>
      <c r="W5" s="8">
        <v>10884091</v>
      </c>
      <c r="X5" s="8">
        <v>10840720</v>
      </c>
      <c r="Y5" s="8">
        <v>43371</v>
      </c>
      <c r="Z5" s="2">
        <v>0.4</v>
      </c>
      <c r="AA5" s="6">
        <v>10840720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29522410</v>
      </c>
      <c r="D7" s="6">
        <v>0</v>
      </c>
      <c r="E7" s="7">
        <v>36623607</v>
      </c>
      <c r="F7" s="8">
        <v>36623607</v>
      </c>
      <c r="G7" s="8">
        <v>2117842</v>
      </c>
      <c r="H7" s="8">
        <v>2117842</v>
      </c>
      <c r="I7" s="8">
        <v>1677039</v>
      </c>
      <c r="J7" s="8">
        <v>5912723</v>
      </c>
      <c r="K7" s="8">
        <v>0</v>
      </c>
      <c r="L7" s="8">
        <v>3713478</v>
      </c>
      <c r="M7" s="8">
        <v>0</v>
      </c>
      <c r="N7" s="8">
        <v>3713478</v>
      </c>
      <c r="O7" s="8">
        <v>1675164</v>
      </c>
      <c r="P7" s="8">
        <v>2748607</v>
      </c>
      <c r="Q7" s="8">
        <v>1612635</v>
      </c>
      <c r="R7" s="8">
        <v>6036406</v>
      </c>
      <c r="S7" s="8">
        <v>1862045</v>
      </c>
      <c r="T7" s="8">
        <v>1517988</v>
      </c>
      <c r="U7" s="8">
        <v>0</v>
      </c>
      <c r="V7" s="8">
        <v>3380033</v>
      </c>
      <c r="W7" s="8">
        <v>19042640</v>
      </c>
      <c r="X7" s="8">
        <v>36623607</v>
      </c>
      <c r="Y7" s="8">
        <v>-17580967</v>
      </c>
      <c r="Z7" s="2">
        <v>-48</v>
      </c>
      <c r="AA7" s="6">
        <v>36623607</v>
      </c>
    </row>
    <row r="8" spans="1:27" ht="13.5">
      <c r="A8" s="25" t="s">
        <v>35</v>
      </c>
      <c r="B8" s="24"/>
      <c r="C8" s="6">
        <v>5220547</v>
      </c>
      <c r="D8" s="6">
        <v>0</v>
      </c>
      <c r="E8" s="7">
        <v>6722831</v>
      </c>
      <c r="F8" s="8">
        <v>6722831</v>
      </c>
      <c r="G8" s="8">
        <v>399553</v>
      </c>
      <c r="H8" s="8">
        <v>507401</v>
      </c>
      <c r="I8" s="8">
        <v>401142</v>
      </c>
      <c r="J8" s="8">
        <v>1308096</v>
      </c>
      <c r="K8" s="8">
        <v>0</v>
      </c>
      <c r="L8" s="8">
        <v>1533023</v>
      </c>
      <c r="M8" s="8">
        <v>0</v>
      </c>
      <c r="N8" s="8">
        <v>1533023</v>
      </c>
      <c r="O8" s="8">
        <v>435046</v>
      </c>
      <c r="P8" s="8">
        <v>488340</v>
      </c>
      <c r="Q8" s="8">
        <v>440389</v>
      </c>
      <c r="R8" s="8">
        <v>1363775</v>
      </c>
      <c r="S8" s="8">
        <v>452798</v>
      </c>
      <c r="T8" s="8">
        <v>519490</v>
      </c>
      <c r="U8" s="8">
        <v>0</v>
      </c>
      <c r="V8" s="8">
        <v>972288</v>
      </c>
      <c r="W8" s="8">
        <v>5177182</v>
      </c>
      <c r="X8" s="8">
        <v>6722831</v>
      </c>
      <c r="Y8" s="8">
        <v>-1545649</v>
      </c>
      <c r="Z8" s="2">
        <v>-22.99</v>
      </c>
      <c r="AA8" s="6">
        <v>6722831</v>
      </c>
    </row>
    <row r="9" spans="1:27" ht="13.5">
      <c r="A9" s="25" t="s">
        <v>36</v>
      </c>
      <c r="B9" s="24"/>
      <c r="C9" s="6">
        <v>3900802</v>
      </c>
      <c r="D9" s="6">
        <v>0</v>
      </c>
      <c r="E9" s="7">
        <v>5410490</v>
      </c>
      <c r="F9" s="8">
        <v>5410490</v>
      </c>
      <c r="G9" s="8">
        <v>395529</v>
      </c>
      <c r="H9" s="8">
        <v>617834</v>
      </c>
      <c r="I9" s="8">
        <v>617855</v>
      </c>
      <c r="J9" s="8">
        <v>1631218</v>
      </c>
      <c r="K9" s="8">
        <v>0</v>
      </c>
      <c r="L9" s="8">
        <v>1235556</v>
      </c>
      <c r="M9" s="8">
        <v>0</v>
      </c>
      <c r="N9" s="8">
        <v>1235556</v>
      </c>
      <c r="O9" s="8">
        <v>617695</v>
      </c>
      <c r="P9" s="8">
        <v>0</v>
      </c>
      <c r="Q9" s="8">
        <v>617994</v>
      </c>
      <c r="R9" s="8">
        <v>1235689</v>
      </c>
      <c r="S9" s="8">
        <v>617966</v>
      </c>
      <c r="T9" s="8">
        <v>617857</v>
      </c>
      <c r="U9" s="8">
        <v>0</v>
      </c>
      <c r="V9" s="8">
        <v>1235823</v>
      </c>
      <c r="W9" s="8">
        <v>5338286</v>
      </c>
      <c r="X9" s="8">
        <v>5410490</v>
      </c>
      <c r="Y9" s="8">
        <v>-72204</v>
      </c>
      <c r="Z9" s="2">
        <v>-1.33</v>
      </c>
      <c r="AA9" s="6">
        <v>5410490</v>
      </c>
    </row>
    <row r="10" spans="1:27" ht="13.5">
      <c r="A10" s="25" t="s">
        <v>37</v>
      </c>
      <c r="B10" s="24"/>
      <c r="C10" s="6">
        <v>9155636</v>
      </c>
      <c r="D10" s="6">
        <v>0</v>
      </c>
      <c r="E10" s="7">
        <v>6912822</v>
      </c>
      <c r="F10" s="26">
        <v>6912822</v>
      </c>
      <c r="G10" s="26">
        <v>758230</v>
      </c>
      <c r="H10" s="26">
        <v>758230</v>
      </c>
      <c r="I10" s="26">
        <v>648340</v>
      </c>
      <c r="J10" s="26">
        <v>2164800</v>
      </c>
      <c r="K10" s="26">
        <v>0</v>
      </c>
      <c r="L10" s="26">
        <v>1300024</v>
      </c>
      <c r="M10" s="26">
        <v>0</v>
      </c>
      <c r="N10" s="26">
        <v>1300024</v>
      </c>
      <c r="O10" s="26">
        <v>650679</v>
      </c>
      <c r="P10" s="26">
        <v>651130</v>
      </c>
      <c r="Q10" s="26">
        <v>644269</v>
      </c>
      <c r="R10" s="26">
        <v>1946078</v>
      </c>
      <c r="S10" s="26">
        <v>651863</v>
      </c>
      <c r="T10" s="26">
        <v>651863</v>
      </c>
      <c r="U10" s="26">
        <v>0</v>
      </c>
      <c r="V10" s="26">
        <v>1303726</v>
      </c>
      <c r="W10" s="26">
        <v>6714628</v>
      </c>
      <c r="X10" s="26">
        <v>6912822</v>
      </c>
      <c r="Y10" s="26">
        <v>-198194</v>
      </c>
      <c r="Z10" s="27">
        <v>-2.87</v>
      </c>
      <c r="AA10" s="28">
        <v>6912822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16288</v>
      </c>
      <c r="H11" s="8">
        <v>16288</v>
      </c>
      <c r="I11" s="8">
        <v>7906</v>
      </c>
      <c r="J11" s="8">
        <v>40482</v>
      </c>
      <c r="K11" s="8">
        <v>0</v>
      </c>
      <c r="L11" s="8">
        <v>3592</v>
      </c>
      <c r="M11" s="8">
        <v>0</v>
      </c>
      <c r="N11" s="8">
        <v>3592</v>
      </c>
      <c r="O11" s="8">
        <v>20395</v>
      </c>
      <c r="P11" s="8">
        <v>13967</v>
      </c>
      <c r="Q11" s="8">
        <v>10448</v>
      </c>
      <c r="R11" s="8">
        <v>44810</v>
      </c>
      <c r="S11" s="8">
        <v>1811</v>
      </c>
      <c r="T11" s="8">
        <v>1811</v>
      </c>
      <c r="U11" s="8">
        <v>0</v>
      </c>
      <c r="V11" s="8">
        <v>3622</v>
      </c>
      <c r="W11" s="8">
        <v>92506</v>
      </c>
      <c r="X11" s="8"/>
      <c r="Y11" s="8">
        <v>92506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614707</v>
      </c>
      <c r="D12" s="6">
        <v>0</v>
      </c>
      <c r="E12" s="7">
        <v>577670</v>
      </c>
      <c r="F12" s="8">
        <v>577670</v>
      </c>
      <c r="G12" s="8">
        <v>0</v>
      </c>
      <c r="H12" s="8">
        <v>69197</v>
      </c>
      <c r="I12" s="8">
        <v>26024</v>
      </c>
      <c r="J12" s="8">
        <v>95221</v>
      </c>
      <c r="K12" s="8">
        <v>0</v>
      </c>
      <c r="L12" s="8">
        <v>36824</v>
      </c>
      <c r="M12" s="8">
        <v>0</v>
      </c>
      <c r="N12" s="8">
        <v>36824</v>
      </c>
      <c r="O12" s="8">
        <v>125402</v>
      </c>
      <c r="P12" s="8">
        <v>125402</v>
      </c>
      <c r="Q12" s="8">
        <v>42202</v>
      </c>
      <c r="R12" s="8">
        <v>293006</v>
      </c>
      <c r="S12" s="8">
        <v>24188</v>
      </c>
      <c r="T12" s="8">
        <v>23701</v>
      </c>
      <c r="U12" s="8">
        <v>0</v>
      </c>
      <c r="V12" s="8">
        <v>47889</v>
      </c>
      <c r="W12" s="8">
        <v>472940</v>
      </c>
      <c r="X12" s="8">
        <v>577670</v>
      </c>
      <c r="Y12" s="8">
        <v>-104730</v>
      </c>
      <c r="Z12" s="2">
        <v>-18.13</v>
      </c>
      <c r="AA12" s="6">
        <v>577670</v>
      </c>
    </row>
    <row r="13" spans="1:27" ht="13.5">
      <c r="A13" s="23" t="s">
        <v>40</v>
      </c>
      <c r="B13" s="29"/>
      <c r="C13" s="6">
        <v>142520</v>
      </c>
      <c r="D13" s="6">
        <v>0</v>
      </c>
      <c r="E13" s="7">
        <v>26597</v>
      </c>
      <c r="F13" s="8">
        <v>26597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26597</v>
      </c>
      <c r="Y13" s="8">
        <v>-26597</v>
      </c>
      <c r="Z13" s="2">
        <v>-100</v>
      </c>
      <c r="AA13" s="6">
        <v>26597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1001603</v>
      </c>
      <c r="F16" s="8">
        <v>1001603</v>
      </c>
      <c r="G16" s="8">
        <v>3040</v>
      </c>
      <c r="H16" s="8">
        <v>275</v>
      </c>
      <c r="I16" s="8">
        <v>366</v>
      </c>
      <c r="J16" s="8">
        <v>3681</v>
      </c>
      <c r="K16" s="8">
        <v>0</v>
      </c>
      <c r="L16" s="8">
        <v>256</v>
      </c>
      <c r="M16" s="8">
        <v>0</v>
      </c>
      <c r="N16" s="8">
        <v>256</v>
      </c>
      <c r="O16" s="8">
        <v>2350</v>
      </c>
      <c r="P16" s="8">
        <v>1861</v>
      </c>
      <c r="Q16" s="8">
        <v>1514</v>
      </c>
      <c r="R16" s="8">
        <v>5725</v>
      </c>
      <c r="S16" s="8">
        <v>1014</v>
      </c>
      <c r="T16" s="8">
        <v>1044</v>
      </c>
      <c r="U16" s="8">
        <v>0</v>
      </c>
      <c r="V16" s="8">
        <v>2058</v>
      </c>
      <c r="W16" s="8">
        <v>11720</v>
      </c>
      <c r="X16" s="8">
        <v>1001603</v>
      </c>
      <c r="Y16" s="8">
        <v>-989883</v>
      </c>
      <c r="Z16" s="2">
        <v>-98.83</v>
      </c>
      <c r="AA16" s="6">
        <v>1001603</v>
      </c>
    </row>
    <row r="17" spans="1:27" ht="13.5">
      <c r="A17" s="23" t="s">
        <v>44</v>
      </c>
      <c r="B17" s="29"/>
      <c r="C17" s="6">
        <v>2249707</v>
      </c>
      <c r="D17" s="6">
        <v>0</v>
      </c>
      <c r="E17" s="7">
        <v>1968912</v>
      </c>
      <c r="F17" s="8">
        <v>1968912</v>
      </c>
      <c r="G17" s="8">
        <v>202700</v>
      </c>
      <c r="H17" s="8">
        <v>0</v>
      </c>
      <c r="I17" s="8">
        <v>0</v>
      </c>
      <c r="J17" s="8">
        <v>202700</v>
      </c>
      <c r="K17" s="8">
        <v>0</v>
      </c>
      <c r="L17" s="8">
        <v>31494</v>
      </c>
      <c r="M17" s="8">
        <v>0</v>
      </c>
      <c r="N17" s="8">
        <v>31494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153471</v>
      </c>
      <c r="U17" s="8">
        <v>0</v>
      </c>
      <c r="V17" s="8">
        <v>153471</v>
      </c>
      <c r="W17" s="8">
        <v>387665</v>
      </c>
      <c r="X17" s="8">
        <v>1968911</v>
      </c>
      <c r="Y17" s="8">
        <v>-1581246</v>
      </c>
      <c r="Z17" s="2">
        <v>-80.31</v>
      </c>
      <c r="AA17" s="6">
        <v>1968912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159792</v>
      </c>
      <c r="R18" s="8">
        <v>159792</v>
      </c>
      <c r="S18" s="8">
        <v>42877</v>
      </c>
      <c r="T18" s="8">
        <v>39374</v>
      </c>
      <c r="U18" s="8">
        <v>0</v>
      </c>
      <c r="V18" s="8">
        <v>82251</v>
      </c>
      <c r="W18" s="8">
        <v>242043</v>
      </c>
      <c r="X18" s="8"/>
      <c r="Y18" s="8">
        <v>242043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72996751</v>
      </c>
      <c r="D19" s="6">
        <v>0</v>
      </c>
      <c r="E19" s="7">
        <v>78046000</v>
      </c>
      <c r="F19" s="8">
        <v>78046000</v>
      </c>
      <c r="G19" s="8">
        <v>31178000</v>
      </c>
      <c r="H19" s="8">
        <v>934000</v>
      </c>
      <c r="I19" s="8">
        <v>232200</v>
      </c>
      <c r="J19" s="8">
        <v>32344200</v>
      </c>
      <c r="K19" s="8">
        <v>0</v>
      </c>
      <c r="L19" s="8">
        <v>0</v>
      </c>
      <c r="M19" s="8">
        <v>0</v>
      </c>
      <c r="N19" s="8">
        <v>0</v>
      </c>
      <c r="O19" s="8">
        <v>7001000</v>
      </c>
      <c r="P19" s="8">
        <v>0</v>
      </c>
      <c r="Q19" s="8">
        <v>0</v>
      </c>
      <c r="R19" s="8">
        <v>7001000</v>
      </c>
      <c r="S19" s="8">
        <v>0</v>
      </c>
      <c r="T19" s="8">
        <v>12352000</v>
      </c>
      <c r="U19" s="8">
        <v>0</v>
      </c>
      <c r="V19" s="8">
        <v>12352000</v>
      </c>
      <c r="W19" s="8">
        <v>51697200</v>
      </c>
      <c r="X19" s="8">
        <v>78046000</v>
      </c>
      <c r="Y19" s="8">
        <v>-26348800</v>
      </c>
      <c r="Z19" s="2">
        <v>-33.76</v>
      </c>
      <c r="AA19" s="6">
        <v>78046000</v>
      </c>
    </row>
    <row r="20" spans="1:27" ht="13.5">
      <c r="A20" s="23" t="s">
        <v>47</v>
      </c>
      <c r="B20" s="29"/>
      <c r="C20" s="6">
        <v>4594692</v>
      </c>
      <c r="D20" s="6">
        <v>0</v>
      </c>
      <c r="E20" s="7">
        <v>5133366</v>
      </c>
      <c r="F20" s="26">
        <v>5133366</v>
      </c>
      <c r="G20" s="26">
        <v>115932</v>
      </c>
      <c r="H20" s="26">
        <v>98851</v>
      </c>
      <c r="I20" s="26">
        <v>54663</v>
      </c>
      <c r="J20" s="26">
        <v>269446</v>
      </c>
      <c r="K20" s="26">
        <v>0</v>
      </c>
      <c r="L20" s="26">
        <v>56510</v>
      </c>
      <c r="M20" s="26">
        <v>0</v>
      </c>
      <c r="N20" s="26">
        <v>56510</v>
      </c>
      <c r="O20" s="26">
        <v>43770</v>
      </c>
      <c r="P20" s="26">
        <v>83291</v>
      </c>
      <c r="Q20" s="26">
        <v>228357</v>
      </c>
      <c r="R20" s="26">
        <v>355418</v>
      </c>
      <c r="S20" s="26">
        <v>4988558</v>
      </c>
      <c r="T20" s="26">
        <v>1430537</v>
      </c>
      <c r="U20" s="26">
        <v>0</v>
      </c>
      <c r="V20" s="26">
        <v>6419095</v>
      </c>
      <c r="W20" s="26">
        <v>7100469</v>
      </c>
      <c r="X20" s="26">
        <v>5133365</v>
      </c>
      <c r="Y20" s="26">
        <v>1967104</v>
      </c>
      <c r="Z20" s="27">
        <v>38.32</v>
      </c>
      <c r="AA20" s="28">
        <v>5133366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62115</v>
      </c>
      <c r="F21" s="8">
        <v>62115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62115</v>
      </c>
      <c r="Y21" s="8">
        <v>-62115</v>
      </c>
      <c r="Z21" s="2">
        <v>-100</v>
      </c>
      <c r="AA21" s="6">
        <v>62115</v>
      </c>
    </row>
    <row r="22" spans="1:27" ht="24.75" customHeight="1">
      <c r="A22" s="31" t="s">
        <v>49</v>
      </c>
      <c r="B22" s="32"/>
      <c r="C22" s="33">
        <f aca="true" t="shared" si="0" ref="C22:Y22">SUM(C5:C21)</f>
        <v>140557972</v>
      </c>
      <c r="D22" s="33">
        <f>SUM(D5:D21)</f>
        <v>0</v>
      </c>
      <c r="E22" s="34">
        <f t="shared" si="0"/>
        <v>153326733</v>
      </c>
      <c r="F22" s="35">
        <f t="shared" si="0"/>
        <v>153326733</v>
      </c>
      <c r="G22" s="35">
        <f t="shared" si="0"/>
        <v>36190432</v>
      </c>
      <c r="H22" s="35">
        <f t="shared" si="0"/>
        <v>6177017</v>
      </c>
      <c r="I22" s="35">
        <f t="shared" si="0"/>
        <v>4722634</v>
      </c>
      <c r="J22" s="35">
        <f t="shared" si="0"/>
        <v>47090083</v>
      </c>
      <c r="K22" s="35">
        <f t="shared" si="0"/>
        <v>0</v>
      </c>
      <c r="L22" s="35">
        <f t="shared" si="0"/>
        <v>10066013</v>
      </c>
      <c r="M22" s="35">
        <f t="shared" si="0"/>
        <v>0</v>
      </c>
      <c r="N22" s="35">
        <f t="shared" si="0"/>
        <v>10066013</v>
      </c>
      <c r="O22" s="35">
        <f t="shared" si="0"/>
        <v>11638232</v>
      </c>
      <c r="P22" s="35">
        <f t="shared" si="0"/>
        <v>5372541</v>
      </c>
      <c r="Q22" s="35">
        <f t="shared" si="0"/>
        <v>4484515</v>
      </c>
      <c r="R22" s="35">
        <f t="shared" si="0"/>
        <v>21495288</v>
      </c>
      <c r="S22" s="35">
        <f t="shared" si="0"/>
        <v>9921985</v>
      </c>
      <c r="T22" s="35">
        <f t="shared" si="0"/>
        <v>18588001</v>
      </c>
      <c r="U22" s="35">
        <f t="shared" si="0"/>
        <v>0</v>
      </c>
      <c r="V22" s="35">
        <f t="shared" si="0"/>
        <v>28509986</v>
      </c>
      <c r="W22" s="35">
        <f t="shared" si="0"/>
        <v>107161370</v>
      </c>
      <c r="X22" s="35">
        <f t="shared" si="0"/>
        <v>153326731</v>
      </c>
      <c r="Y22" s="35">
        <f t="shared" si="0"/>
        <v>-46165361</v>
      </c>
      <c r="Z22" s="36">
        <f>+IF(X22&lt;&gt;0,+(Y22/X22)*100,0)</f>
        <v>-30.10914059075583</v>
      </c>
      <c r="AA22" s="33">
        <f>SUM(AA5:AA21)</f>
        <v>153326733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65170651</v>
      </c>
      <c r="D25" s="6">
        <v>0</v>
      </c>
      <c r="E25" s="7">
        <v>68268626</v>
      </c>
      <c r="F25" s="8">
        <v>68268626</v>
      </c>
      <c r="G25" s="8">
        <v>5790707</v>
      </c>
      <c r="H25" s="8">
        <v>6094503</v>
      </c>
      <c r="I25" s="8">
        <v>5352941</v>
      </c>
      <c r="J25" s="8">
        <v>17238151</v>
      </c>
      <c r="K25" s="8">
        <v>0</v>
      </c>
      <c r="L25" s="8">
        <v>5175770</v>
      </c>
      <c r="M25" s="8">
        <v>0</v>
      </c>
      <c r="N25" s="8">
        <v>5175770</v>
      </c>
      <c r="O25" s="8">
        <v>5528067</v>
      </c>
      <c r="P25" s="8">
        <v>5356620</v>
      </c>
      <c r="Q25" s="8">
        <v>5103671</v>
      </c>
      <c r="R25" s="8">
        <v>15988358</v>
      </c>
      <c r="S25" s="8">
        <v>5158605</v>
      </c>
      <c r="T25" s="8">
        <v>5033924</v>
      </c>
      <c r="U25" s="8">
        <v>0</v>
      </c>
      <c r="V25" s="8">
        <v>10192529</v>
      </c>
      <c r="W25" s="8">
        <v>48594808</v>
      </c>
      <c r="X25" s="8">
        <v>68268626</v>
      </c>
      <c r="Y25" s="8">
        <v>-19673818</v>
      </c>
      <c r="Z25" s="2">
        <v>-28.82</v>
      </c>
      <c r="AA25" s="6">
        <v>68268626</v>
      </c>
    </row>
    <row r="26" spans="1:27" ht="13.5">
      <c r="A26" s="25" t="s">
        <v>52</v>
      </c>
      <c r="B26" s="24"/>
      <c r="C26" s="6">
        <v>8975423</v>
      </c>
      <c r="D26" s="6">
        <v>0</v>
      </c>
      <c r="E26" s="7">
        <v>8921624</v>
      </c>
      <c r="F26" s="8">
        <v>8921624</v>
      </c>
      <c r="G26" s="8">
        <v>0</v>
      </c>
      <c r="H26" s="8">
        <v>0</v>
      </c>
      <c r="I26" s="8">
        <v>686378</v>
      </c>
      <c r="J26" s="8">
        <v>686378</v>
      </c>
      <c r="K26" s="8">
        <v>0</v>
      </c>
      <c r="L26" s="8">
        <v>736838</v>
      </c>
      <c r="M26" s="8">
        <v>0</v>
      </c>
      <c r="N26" s="8">
        <v>736838</v>
      </c>
      <c r="O26" s="8">
        <v>699033</v>
      </c>
      <c r="P26" s="8">
        <v>709016</v>
      </c>
      <c r="Q26" s="8">
        <v>714362</v>
      </c>
      <c r="R26" s="8">
        <v>2122411</v>
      </c>
      <c r="S26" s="8">
        <v>709362</v>
      </c>
      <c r="T26" s="8">
        <v>705793</v>
      </c>
      <c r="U26" s="8">
        <v>0</v>
      </c>
      <c r="V26" s="8">
        <v>1415155</v>
      </c>
      <c r="W26" s="8">
        <v>4960782</v>
      </c>
      <c r="X26" s="8">
        <v>8921624</v>
      </c>
      <c r="Y26" s="8">
        <v>-3960842</v>
      </c>
      <c r="Z26" s="2">
        <v>-44.4</v>
      </c>
      <c r="AA26" s="6">
        <v>8921624</v>
      </c>
    </row>
    <row r="27" spans="1:27" ht="13.5">
      <c r="A27" s="25" t="s">
        <v>53</v>
      </c>
      <c r="B27" s="24"/>
      <c r="C27" s="6">
        <v>62792853</v>
      </c>
      <c r="D27" s="6">
        <v>0</v>
      </c>
      <c r="E27" s="7">
        <v>5860987</v>
      </c>
      <c r="F27" s="8">
        <v>5860987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5860987</v>
      </c>
      <c r="Y27" s="8">
        <v>-5860987</v>
      </c>
      <c r="Z27" s="2">
        <v>-100</v>
      </c>
      <c r="AA27" s="6">
        <v>5860987</v>
      </c>
    </row>
    <row r="28" spans="1:27" ht="13.5">
      <c r="A28" s="25" t="s">
        <v>54</v>
      </c>
      <c r="B28" s="24"/>
      <c r="C28" s="6">
        <v>19799568</v>
      </c>
      <c r="D28" s="6">
        <v>0</v>
      </c>
      <c r="E28" s="7">
        <v>993841</v>
      </c>
      <c r="F28" s="8">
        <v>993841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993841</v>
      </c>
      <c r="Y28" s="8">
        <v>-993841</v>
      </c>
      <c r="Z28" s="2">
        <v>-100</v>
      </c>
      <c r="AA28" s="6">
        <v>993841</v>
      </c>
    </row>
    <row r="29" spans="1:27" ht="13.5">
      <c r="A29" s="25" t="s">
        <v>55</v>
      </c>
      <c r="B29" s="24"/>
      <c r="C29" s="6">
        <v>762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27032074</v>
      </c>
      <c r="D30" s="6">
        <v>0</v>
      </c>
      <c r="E30" s="7">
        <v>31661785</v>
      </c>
      <c r="F30" s="8">
        <v>31661785</v>
      </c>
      <c r="G30" s="8">
        <v>52713</v>
      </c>
      <c r="H30" s="8">
        <v>5790806</v>
      </c>
      <c r="I30" s="8">
        <v>4307892</v>
      </c>
      <c r="J30" s="8">
        <v>10151411</v>
      </c>
      <c r="K30" s="8">
        <v>0</v>
      </c>
      <c r="L30" s="8">
        <v>203304</v>
      </c>
      <c r="M30" s="8">
        <v>0</v>
      </c>
      <c r="N30" s="8">
        <v>203304</v>
      </c>
      <c r="O30" s="8">
        <v>558163</v>
      </c>
      <c r="P30" s="8">
        <v>3486307</v>
      </c>
      <c r="Q30" s="8">
        <v>4241208</v>
      </c>
      <c r="R30" s="8">
        <v>8285678</v>
      </c>
      <c r="S30" s="8">
        <v>4171976</v>
      </c>
      <c r="T30" s="8">
        <v>1086485</v>
      </c>
      <c r="U30" s="8">
        <v>0</v>
      </c>
      <c r="V30" s="8">
        <v>5258461</v>
      </c>
      <c r="W30" s="8">
        <v>23898854</v>
      </c>
      <c r="X30" s="8">
        <v>31661785</v>
      </c>
      <c r="Y30" s="8">
        <v>-7762931</v>
      </c>
      <c r="Z30" s="2">
        <v>-24.52</v>
      </c>
      <c r="AA30" s="6">
        <v>31661785</v>
      </c>
    </row>
    <row r="31" spans="1:27" ht="13.5">
      <c r="A31" s="25" t="s">
        <v>57</v>
      </c>
      <c r="B31" s="24"/>
      <c r="C31" s="6">
        <v>4137575</v>
      </c>
      <c r="D31" s="6">
        <v>0</v>
      </c>
      <c r="E31" s="7">
        <v>3918301</v>
      </c>
      <c r="F31" s="8">
        <v>3918301</v>
      </c>
      <c r="G31" s="8">
        <v>500815</v>
      </c>
      <c r="H31" s="8">
        <v>651702</v>
      </c>
      <c r="I31" s="8">
        <v>519106</v>
      </c>
      <c r="J31" s="8">
        <v>1671623</v>
      </c>
      <c r="K31" s="8">
        <v>0</v>
      </c>
      <c r="L31" s="8">
        <v>262634</v>
      </c>
      <c r="M31" s="8">
        <v>0</v>
      </c>
      <c r="N31" s="8">
        <v>262634</v>
      </c>
      <c r="O31" s="8">
        <v>64239</v>
      </c>
      <c r="P31" s="8">
        <v>107869</v>
      </c>
      <c r="Q31" s="8">
        <v>206079</v>
      </c>
      <c r="R31" s="8">
        <v>378187</v>
      </c>
      <c r="S31" s="8">
        <v>5828</v>
      </c>
      <c r="T31" s="8">
        <v>1419462</v>
      </c>
      <c r="U31" s="8">
        <v>0</v>
      </c>
      <c r="V31" s="8">
        <v>1425290</v>
      </c>
      <c r="W31" s="8">
        <v>3737734</v>
      </c>
      <c r="X31" s="8">
        <v>3918301</v>
      </c>
      <c r="Y31" s="8">
        <v>-180567</v>
      </c>
      <c r="Z31" s="2">
        <v>-4.61</v>
      </c>
      <c r="AA31" s="6">
        <v>3918301</v>
      </c>
    </row>
    <row r="32" spans="1:27" ht="13.5">
      <c r="A32" s="25" t="s">
        <v>58</v>
      </c>
      <c r="B32" s="24"/>
      <c r="C32" s="6">
        <v>4841437</v>
      </c>
      <c r="D32" s="6">
        <v>0</v>
      </c>
      <c r="E32" s="7">
        <v>5129845</v>
      </c>
      <c r="F32" s="8">
        <v>5129845</v>
      </c>
      <c r="G32" s="8">
        <v>60192</v>
      </c>
      <c r="H32" s="8">
        <v>20192</v>
      </c>
      <c r="I32" s="8">
        <v>711194</v>
      </c>
      <c r="J32" s="8">
        <v>791578</v>
      </c>
      <c r="K32" s="8">
        <v>0</v>
      </c>
      <c r="L32" s="8">
        <v>286080</v>
      </c>
      <c r="M32" s="8">
        <v>0</v>
      </c>
      <c r="N32" s="8">
        <v>286080</v>
      </c>
      <c r="O32" s="8">
        <v>388831</v>
      </c>
      <c r="P32" s="8">
        <v>820699</v>
      </c>
      <c r="Q32" s="8">
        <v>108132</v>
      </c>
      <c r="R32" s="8">
        <v>1317662</v>
      </c>
      <c r="S32" s="8">
        <v>0</v>
      </c>
      <c r="T32" s="8">
        <v>951242</v>
      </c>
      <c r="U32" s="8">
        <v>0</v>
      </c>
      <c r="V32" s="8">
        <v>951242</v>
      </c>
      <c r="W32" s="8">
        <v>3346562</v>
      </c>
      <c r="X32" s="8">
        <v>5129845</v>
      </c>
      <c r="Y32" s="8">
        <v>-1783283</v>
      </c>
      <c r="Z32" s="2">
        <v>-34.76</v>
      </c>
      <c r="AA32" s="6">
        <v>5129845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28873805</v>
      </c>
      <c r="D34" s="6">
        <v>0</v>
      </c>
      <c r="E34" s="7">
        <v>28490626</v>
      </c>
      <c r="F34" s="8">
        <v>28490626</v>
      </c>
      <c r="G34" s="8">
        <v>1894520</v>
      </c>
      <c r="H34" s="8">
        <v>3028114</v>
      </c>
      <c r="I34" s="8">
        <v>2518098</v>
      </c>
      <c r="J34" s="8">
        <v>7440732</v>
      </c>
      <c r="K34" s="8">
        <v>0</v>
      </c>
      <c r="L34" s="8">
        <v>2510628</v>
      </c>
      <c r="M34" s="8">
        <v>0</v>
      </c>
      <c r="N34" s="8">
        <v>2510628</v>
      </c>
      <c r="O34" s="8">
        <v>868433</v>
      </c>
      <c r="P34" s="8">
        <v>2255513</v>
      </c>
      <c r="Q34" s="8">
        <v>1478129</v>
      </c>
      <c r="R34" s="8">
        <v>4602075</v>
      </c>
      <c r="S34" s="8">
        <v>1369067</v>
      </c>
      <c r="T34" s="8">
        <v>2140678</v>
      </c>
      <c r="U34" s="8">
        <v>0</v>
      </c>
      <c r="V34" s="8">
        <v>3509745</v>
      </c>
      <c r="W34" s="8">
        <v>18063180</v>
      </c>
      <c r="X34" s="8">
        <v>28490627</v>
      </c>
      <c r="Y34" s="8">
        <v>-10427447</v>
      </c>
      <c r="Z34" s="2">
        <v>-36.6</v>
      </c>
      <c r="AA34" s="6">
        <v>28490626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221624148</v>
      </c>
      <c r="D36" s="33">
        <f>SUM(D25:D35)</f>
        <v>0</v>
      </c>
      <c r="E36" s="34">
        <f t="shared" si="1"/>
        <v>153245635</v>
      </c>
      <c r="F36" s="35">
        <f t="shared" si="1"/>
        <v>153245635</v>
      </c>
      <c r="G36" s="35">
        <f t="shared" si="1"/>
        <v>8298947</v>
      </c>
      <c r="H36" s="35">
        <f t="shared" si="1"/>
        <v>15585317</v>
      </c>
      <c r="I36" s="35">
        <f t="shared" si="1"/>
        <v>14095609</v>
      </c>
      <c r="J36" s="35">
        <f t="shared" si="1"/>
        <v>37979873</v>
      </c>
      <c r="K36" s="35">
        <f t="shared" si="1"/>
        <v>0</v>
      </c>
      <c r="L36" s="35">
        <f t="shared" si="1"/>
        <v>9175254</v>
      </c>
      <c r="M36" s="35">
        <f t="shared" si="1"/>
        <v>0</v>
      </c>
      <c r="N36" s="35">
        <f t="shared" si="1"/>
        <v>9175254</v>
      </c>
      <c r="O36" s="35">
        <f t="shared" si="1"/>
        <v>8106766</v>
      </c>
      <c r="P36" s="35">
        <f t="shared" si="1"/>
        <v>12736024</v>
      </c>
      <c r="Q36" s="35">
        <f t="shared" si="1"/>
        <v>11851581</v>
      </c>
      <c r="R36" s="35">
        <f t="shared" si="1"/>
        <v>32694371</v>
      </c>
      <c r="S36" s="35">
        <f t="shared" si="1"/>
        <v>11414838</v>
      </c>
      <c r="T36" s="35">
        <f t="shared" si="1"/>
        <v>11337584</v>
      </c>
      <c r="U36" s="35">
        <f t="shared" si="1"/>
        <v>0</v>
      </c>
      <c r="V36" s="35">
        <f t="shared" si="1"/>
        <v>22752422</v>
      </c>
      <c r="W36" s="35">
        <f t="shared" si="1"/>
        <v>102601920</v>
      </c>
      <c r="X36" s="35">
        <f t="shared" si="1"/>
        <v>153245636</v>
      </c>
      <c r="Y36" s="35">
        <f t="shared" si="1"/>
        <v>-50643716</v>
      </c>
      <c r="Z36" s="36">
        <f>+IF(X36&lt;&gt;0,+(Y36/X36)*100,0)</f>
        <v>-33.047411542603406</v>
      </c>
      <c r="AA36" s="33">
        <f>SUM(AA25:AA35)</f>
        <v>153245635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-81066176</v>
      </c>
      <c r="D38" s="46">
        <f>+D22-D36</f>
        <v>0</v>
      </c>
      <c r="E38" s="47">
        <f t="shared" si="2"/>
        <v>81098</v>
      </c>
      <c r="F38" s="48">
        <f t="shared" si="2"/>
        <v>81098</v>
      </c>
      <c r="G38" s="48">
        <f t="shared" si="2"/>
        <v>27891485</v>
      </c>
      <c r="H38" s="48">
        <f t="shared" si="2"/>
        <v>-9408300</v>
      </c>
      <c r="I38" s="48">
        <f t="shared" si="2"/>
        <v>-9372975</v>
      </c>
      <c r="J38" s="48">
        <f t="shared" si="2"/>
        <v>9110210</v>
      </c>
      <c r="K38" s="48">
        <f t="shared" si="2"/>
        <v>0</v>
      </c>
      <c r="L38" s="48">
        <f t="shared" si="2"/>
        <v>890759</v>
      </c>
      <c r="M38" s="48">
        <f t="shared" si="2"/>
        <v>0</v>
      </c>
      <c r="N38" s="48">
        <f t="shared" si="2"/>
        <v>890759</v>
      </c>
      <c r="O38" s="48">
        <f t="shared" si="2"/>
        <v>3531466</v>
      </c>
      <c r="P38" s="48">
        <f t="shared" si="2"/>
        <v>-7363483</v>
      </c>
      <c r="Q38" s="48">
        <f t="shared" si="2"/>
        <v>-7367066</v>
      </c>
      <c r="R38" s="48">
        <f t="shared" si="2"/>
        <v>-11199083</v>
      </c>
      <c r="S38" s="48">
        <f t="shared" si="2"/>
        <v>-1492853</v>
      </c>
      <c r="T38" s="48">
        <f t="shared" si="2"/>
        <v>7250417</v>
      </c>
      <c r="U38" s="48">
        <f t="shared" si="2"/>
        <v>0</v>
      </c>
      <c r="V38" s="48">
        <f t="shared" si="2"/>
        <v>5757564</v>
      </c>
      <c r="W38" s="48">
        <f t="shared" si="2"/>
        <v>4559450</v>
      </c>
      <c r="X38" s="48">
        <f>IF(F22=F36,0,X22-X36)</f>
        <v>81095</v>
      </c>
      <c r="Y38" s="48">
        <f t="shared" si="2"/>
        <v>4478355</v>
      </c>
      <c r="Z38" s="49">
        <f>+IF(X38&lt;&gt;0,+(Y38/X38)*100,0)</f>
        <v>5522.356495468278</v>
      </c>
      <c r="AA38" s="46">
        <f>+AA22-AA36</f>
        <v>81098</v>
      </c>
    </row>
    <row r="39" spans="1:27" ht="13.5">
      <c r="A39" s="23" t="s">
        <v>64</v>
      </c>
      <c r="B39" s="29"/>
      <c r="C39" s="6">
        <v>54987708</v>
      </c>
      <c r="D39" s="6">
        <v>0</v>
      </c>
      <c r="E39" s="7">
        <v>27493000</v>
      </c>
      <c r="F39" s="8">
        <v>27493000</v>
      </c>
      <c r="G39" s="8">
        <v>13522000</v>
      </c>
      <c r="H39" s="8">
        <v>0</v>
      </c>
      <c r="I39" s="8">
        <v>0</v>
      </c>
      <c r="J39" s="8">
        <v>13522000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13522000</v>
      </c>
      <c r="X39" s="8">
        <v>27493000</v>
      </c>
      <c r="Y39" s="8">
        <v>-13971000</v>
      </c>
      <c r="Z39" s="2">
        <v>-50.82</v>
      </c>
      <c r="AA39" s="6">
        <v>27493000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51491914</v>
      </c>
      <c r="D41" s="50">
        <v>0</v>
      </c>
      <c r="E41" s="7">
        <v>0</v>
      </c>
      <c r="F41" s="8">
        <v>0</v>
      </c>
      <c r="G41" s="51">
        <v>3968916</v>
      </c>
      <c r="H41" s="51">
        <v>3018848</v>
      </c>
      <c r="I41" s="51">
        <v>2081766</v>
      </c>
      <c r="J41" s="8">
        <v>9069530</v>
      </c>
      <c r="K41" s="51">
        <v>0</v>
      </c>
      <c r="L41" s="51">
        <v>5154883</v>
      </c>
      <c r="M41" s="8">
        <v>0</v>
      </c>
      <c r="N41" s="51">
        <v>5154883</v>
      </c>
      <c r="O41" s="51">
        <v>158413</v>
      </c>
      <c r="P41" s="51">
        <v>1674459</v>
      </c>
      <c r="Q41" s="8">
        <v>4714152</v>
      </c>
      <c r="R41" s="51">
        <v>6547024</v>
      </c>
      <c r="S41" s="51">
        <v>2241451</v>
      </c>
      <c r="T41" s="8">
        <v>216949</v>
      </c>
      <c r="U41" s="51">
        <v>0</v>
      </c>
      <c r="V41" s="51">
        <v>2458400</v>
      </c>
      <c r="W41" s="51">
        <v>23229837</v>
      </c>
      <c r="X41" s="8"/>
      <c r="Y41" s="51">
        <v>23229837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25413446</v>
      </c>
      <c r="D42" s="55">
        <f>SUM(D38:D41)</f>
        <v>0</v>
      </c>
      <c r="E42" s="56">
        <f t="shared" si="3"/>
        <v>27574098</v>
      </c>
      <c r="F42" s="57">
        <f t="shared" si="3"/>
        <v>27574098</v>
      </c>
      <c r="G42" s="57">
        <f t="shared" si="3"/>
        <v>45382401</v>
      </c>
      <c r="H42" s="57">
        <f t="shared" si="3"/>
        <v>-6389452</v>
      </c>
      <c r="I42" s="57">
        <f t="shared" si="3"/>
        <v>-7291209</v>
      </c>
      <c r="J42" s="57">
        <f t="shared" si="3"/>
        <v>31701740</v>
      </c>
      <c r="K42" s="57">
        <f t="shared" si="3"/>
        <v>0</v>
      </c>
      <c r="L42" s="57">
        <f t="shared" si="3"/>
        <v>6045642</v>
      </c>
      <c r="M42" s="57">
        <f t="shared" si="3"/>
        <v>0</v>
      </c>
      <c r="N42" s="57">
        <f t="shared" si="3"/>
        <v>6045642</v>
      </c>
      <c r="O42" s="57">
        <f t="shared" si="3"/>
        <v>3689879</v>
      </c>
      <c r="P42" s="57">
        <f t="shared" si="3"/>
        <v>-5689024</v>
      </c>
      <c r="Q42" s="57">
        <f t="shared" si="3"/>
        <v>-2652914</v>
      </c>
      <c r="R42" s="57">
        <f t="shared" si="3"/>
        <v>-4652059</v>
      </c>
      <c r="S42" s="57">
        <f t="shared" si="3"/>
        <v>748598</v>
      </c>
      <c r="T42" s="57">
        <f t="shared" si="3"/>
        <v>7467366</v>
      </c>
      <c r="U42" s="57">
        <f t="shared" si="3"/>
        <v>0</v>
      </c>
      <c r="V42" s="57">
        <f t="shared" si="3"/>
        <v>8215964</v>
      </c>
      <c r="W42" s="57">
        <f t="shared" si="3"/>
        <v>41311287</v>
      </c>
      <c r="X42" s="57">
        <f t="shared" si="3"/>
        <v>27574095</v>
      </c>
      <c r="Y42" s="57">
        <f t="shared" si="3"/>
        <v>13737192</v>
      </c>
      <c r="Z42" s="58">
        <f>+IF(X42&lt;&gt;0,+(Y42/X42)*100,0)</f>
        <v>49.81919442868388</v>
      </c>
      <c r="AA42" s="55">
        <f>SUM(AA38:AA41)</f>
        <v>27574098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25413446</v>
      </c>
      <c r="D44" s="63">
        <f>+D42-D43</f>
        <v>0</v>
      </c>
      <c r="E44" s="64">
        <f t="shared" si="4"/>
        <v>27574098</v>
      </c>
      <c r="F44" s="65">
        <f t="shared" si="4"/>
        <v>27574098</v>
      </c>
      <c r="G44" s="65">
        <f t="shared" si="4"/>
        <v>45382401</v>
      </c>
      <c r="H44" s="65">
        <f t="shared" si="4"/>
        <v>-6389452</v>
      </c>
      <c r="I44" s="65">
        <f t="shared" si="4"/>
        <v>-7291209</v>
      </c>
      <c r="J44" s="65">
        <f t="shared" si="4"/>
        <v>31701740</v>
      </c>
      <c r="K44" s="65">
        <f t="shared" si="4"/>
        <v>0</v>
      </c>
      <c r="L44" s="65">
        <f t="shared" si="4"/>
        <v>6045642</v>
      </c>
      <c r="M44" s="65">
        <f t="shared" si="4"/>
        <v>0</v>
      </c>
      <c r="N44" s="65">
        <f t="shared" si="4"/>
        <v>6045642</v>
      </c>
      <c r="O44" s="65">
        <f t="shared" si="4"/>
        <v>3689879</v>
      </c>
      <c r="P44" s="65">
        <f t="shared" si="4"/>
        <v>-5689024</v>
      </c>
      <c r="Q44" s="65">
        <f t="shared" si="4"/>
        <v>-2652914</v>
      </c>
      <c r="R44" s="65">
        <f t="shared" si="4"/>
        <v>-4652059</v>
      </c>
      <c r="S44" s="65">
        <f t="shared" si="4"/>
        <v>748598</v>
      </c>
      <c r="T44" s="65">
        <f t="shared" si="4"/>
        <v>7467366</v>
      </c>
      <c r="U44" s="65">
        <f t="shared" si="4"/>
        <v>0</v>
      </c>
      <c r="V44" s="65">
        <f t="shared" si="4"/>
        <v>8215964</v>
      </c>
      <c r="W44" s="65">
        <f t="shared" si="4"/>
        <v>41311287</v>
      </c>
      <c r="X44" s="65">
        <f t="shared" si="4"/>
        <v>27574095</v>
      </c>
      <c r="Y44" s="65">
        <f t="shared" si="4"/>
        <v>13737192</v>
      </c>
      <c r="Z44" s="66">
        <f>+IF(X44&lt;&gt;0,+(Y44/X44)*100,0)</f>
        <v>49.81919442868388</v>
      </c>
      <c r="AA44" s="63">
        <f>+AA42-AA43</f>
        <v>27574098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25413446</v>
      </c>
      <c r="D46" s="55">
        <f>SUM(D44:D45)</f>
        <v>0</v>
      </c>
      <c r="E46" s="56">
        <f t="shared" si="5"/>
        <v>27574098</v>
      </c>
      <c r="F46" s="57">
        <f t="shared" si="5"/>
        <v>27574098</v>
      </c>
      <c r="G46" s="57">
        <f t="shared" si="5"/>
        <v>45382401</v>
      </c>
      <c r="H46" s="57">
        <f t="shared" si="5"/>
        <v>-6389452</v>
      </c>
      <c r="I46" s="57">
        <f t="shared" si="5"/>
        <v>-7291209</v>
      </c>
      <c r="J46" s="57">
        <f t="shared" si="5"/>
        <v>31701740</v>
      </c>
      <c r="K46" s="57">
        <f t="shared" si="5"/>
        <v>0</v>
      </c>
      <c r="L46" s="57">
        <f t="shared" si="5"/>
        <v>6045642</v>
      </c>
      <c r="M46" s="57">
        <f t="shared" si="5"/>
        <v>0</v>
      </c>
      <c r="N46" s="57">
        <f t="shared" si="5"/>
        <v>6045642</v>
      </c>
      <c r="O46" s="57">
        <f t="shared" si="5"/>
        <v>3689879</v>
      </c>
      <c r="P46" s="57">
        <f t="shared" si="5"/>
        <v>-5689024</v>
      </c>
      <c r="Q46" s="57">
        <f t="shared" si="5"/>
        <v>-2652914</v>
      </c>
      <c r="R46" s="57">
        <f t="shared" si="5"/>
        <v>-4652059</v>
      </c>
      <c r="S46" s="57">
        <f t="shared" si="5"/>
        <v>748598</v>
      </c>
      <c r="T46" s="57">
        <f t="shared" si="5"/>
        <v>7467366</v>
      </c>
      <c r="U46" s="57">
        <f t="shared" si="5"/>
        <v>0</v>
      </c>
      <c r="V46" s="57">
        <f t="shared" si="5"/>
        <v>8215964</v>
      </c>
      <c r="W46" s="57">
        <f t="shared" si="5"/>
        <v>41311287</v>
      </c>
      <c r="X46" s="57">
        <f t="shared" si="5"/>
        <v>27574095</v>
      </c>
      <c r="Y46" s="57">
        <f t="shared" si="5"/>
        <v>13737192</v>
      </c>
      <c r="Z46" s="58">
        <f>+IF(X46&lt;&gt;0,+(Y46/X46)*100,0)</f>
        <v>49.81919442868388</v>
      </c>
      <c r="AA46" s="55">
        <f>SUM(AA44:AA45)</f>
        <v>27574098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25413446</v>
      </c>
      <c r="D48" s="71">
        <f>SUM(D46:D47)</f>
        <v>0</v>
      </c>
      <c r="E48" s="72">
        <f t="shared" si="6"/>
        <v>27574098</v>
      </c>
      <c r="F48" s="73">
        <f t="shared" si="6"/>
        <v>27574098</v>
      </c>
      <c r="G48" s="73">
        <f t="shared" si="6"/>
        <v>45382401</v>
      </c>
      <c r="H48" s="74">
        <f t="shared" si="6"/>
        <v>-6389452</v>
      </c>
      <c r="I48" s="74">
        <f t="shared" si="6"/>
        <v>-7291209</v>
      </c>
      <c r="J48" s="74">
        <f t="shared" si="6"/>
        <v>31701740</v>
      </c>
      <c r="K48" s="74">
        <f t="shared" si="6"/>
        <v>0</v>
      </c>
      <c r="L48" s="74">
        <f t="shared" si="6"/>
        <v>6045642</v>
      </c>
      <c r="M48" s="73">
        <f t="shared" si="6"/>
        <v>0</v>
      </c>
      <c r="N48" s="73">
        <f t="shared" si="6"/>
        <v>6045642</v>
      </c>
      <c r="O48" s="74">
        <f t="shared" si="6"/>
        <v>3689879</v>
      </c>
      <c r="P48" s="74">
        <f t="shared" si="6"/>
        <v>-5689024</v>
      </c>
      <c r="Q48" s="74">
        <f t="shared" si="6"/>
        <v>-2652914</v>
      </c>
      <c r="R48" s="74">
        <f t="shared" si="6"/>
        <v>-4652059</v>
      </c>
      <c r="S48" s="74">
        <f t="shared" si="6"/>
        <v>748598</v>
      </c>
      <c r="T48" s="73">
        <f t="shared" si="6"/>
        <v>7467366</v>
      </c>
      <c r="U48" s="73">
        <f t="shared" si="6"/>
        <v>0</v>
      </c>
      <c r="V48" s="74">
        <f t="shared" si="6"/>
        <v>8215964</v>
      </c>
      <c r="W48" s="74">
        <f t="shared" si="6"/>
        <v>41311287</v>
      </c>
      <c r="X48" s="74">
        <f t="shared" si="6"/>
        <v>27574095</v>
      </c>
      <c r="Y48" s="74">
        <f t="shared" si="6"/>
        <v>13737192</v>
      </c>
      <c r="Z48" s="75">
        <f>+IF(X48&lt;&gt;0,+(Y48/X48)*100,0)</f>
        <v>49.81919442868388</v>
      </c>
      <c r="AA48" s="76">
        <f>SUM(AA46:AA47)</f>
        <v>27574098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5458424</v>
      </c>
      <c r="D5" s="6">
        <v>0</v>
      </c>
      <c r="E5" s="7">
        <v>8755960</v>
      </c>
      <c r="F5" s="8">
        <v>8755960</v>
      </c>
      <c r="G5" s="8">
        <v>517985</v>
      </c>
      <c r="H5" s="8">
        <v>831523</v>
      </c>
      <c r="I5" s="8">
        <v>817773</v>
      </c>
      <c r="J5" s="8">
        <v>2167281</v>
      </c>
      <c r="K5" s="8">
        <v>0</v>
      </c>
      <c r="L5" s="8">
        <v>824541</v>
      </c>
      <c r="M5" s="8">
        <v>823722</v>
      </c>
      <c r="N5" s="8">
        <v>1648263</v>
      </c>
      <c r="O5" s="8">
        <v>823465</v>
      </c>
      <c r="P5" s="8">
        <v>817945</v>
      </c>
      <c r="Q5" s="8">
        <v>833260</v>
      </c>
      <c r="R5" s="8">
        <v>2474670</v>
      </c>
      <c r="S5" s="8">
        <v>814155</v>
      </c>
      <c r="T5" s="8">
        <v>819025</v>
      </c>
      <c r="U5" s="8">
        <v>-50426</v>
      </c>
      <c r="V5" s="8">
        <v>1582754</v>
      </c>
      <c r="W5" s="8">
        <v>7872968</v>
      </c>
      <c r="X5" s="8">
        <v>8755960</v>
      </c>
      <c r="Y5" s="8">
        <v>-882992</v>
      </c>
      <c r="Z5" s="2">
        <v>-10.08</v>
      </c>
      <c r="AA5" s="6">
        <v>8755960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34457972</v>
      </c>
      <c r="D7" s="6">
        <v>0</v>
      </c>
      <c r="E7" s="7">
        <v>44981839</v>
      </c>
      <c r="F7" s="8">
        <v>44981839</v>
      </c>
      <c r="G7" s="8">
        <v>2931822</v>
      </c>
      <c r="H7" s="8">
        <v>2849971</v>
      </c>
      <c r="I7" s="8">
        <v>2882859</v>
      </c>
      <c r="J7" s="8">
        <v>8664652</v>
      </c>
      <c r="K7" s="8">
        <v>0</v>
      </c>
      <c r="L7" s="8">
        <v>2971571</v>
      </c>
      <c r="M7" s="8">
        <v>2930057</v>
      </c>
      <c r="N7" s="8">
        <v>5901628</v>
      </c>
      <c r="O7" s="8">
        <v>2652977</v>
      </c>
      <c r="P7" s="8">
        <v>1776805</v>
      </c>
      <c r="Q7" s="8">
        <v>3003051</v>
      </c>
      <c r="R7" s="8">
        <v>7432833</v>
      </c>
      <c r="S7" s="8">
        <v>3191165</v>
      </c>
      <c r="T7" s="8">
        <v>2853692</v>
      </c>
      <c r="U7" s="8">
        <v>6803278</v>
      </c>
      <c r="V7" s="8">
        <v>12848135</v>
      </c>
      <c r="W7" s="8">
        <v>34847248</v>
      </c>
      <c r="X7" s="8">
        <v>44981839</v>
      </c>
      <c r="Y7" s="8">
        <v>-10134591</v>
      </c>
      <c r="Z7" s="2">
        <v>-22.53</v>
      </c>
      <c r="AA7" s="6">
        <v>44981839</v>
      </c>
    </row>
    <row r="8" spans="1:27" ht="13.5">
      <c r="A8" s="25" t="s">
        <v>35</v>
      </c>
      <c r="B8" s="24"/>
      <c r="C8" s="6">
        <v>2367876</v>
      </c>
      <c r="D8" s="6">
        <v>0</v>
      </c>
      <c r="E8" s="7">
        <v>4218220</v>
      </c>
      <c r="F8" s="8">
        <v>4218220</v>
      </c>
      <c r="G8" s="8">
        <v>197113</v>
      </c>
      <c r="H8" s="8">
        <v>219481</v>
      </c>
      <c r="I8" s="8">
        <v>224685</v>
      </c>
      <c r="J8" s="8">
        <v>641279</v>
      </c>
      <c r="K8" s="8">
        <v>0</v>
      </c>
      <c r="L8" s="8">
        <v>133400</v>
      </c>
      <c r="M8" s="8">
        <v>201027</v>
      </c>
      <c r="N8" s="8">
        <v>334427</v>
      </c>
      <c r="O8" s="8">
        <v>262773</v>
      </c>
      <c r="P8" s="8">
        <v>473709</v>
      </c>
      <c r="Q8" s="8">
        <v>1061517</v>
      </c>
      <c r="R8" s="8">
        <v>1797999</v>
      </c>
      <c r="S8" s="8">
        <v>828692</v>
      </c>
      <c r="T8" s="8">
        <v>-357916</v>
      </c>
      <c r="U8" s="8">
        <v>381044</v>
      </c>
      <c r="V8" s="8">
        <v>851820</v>
      </c>
      <c r="W8" s="8">
        <v>3625525</v>
      </c>
      <c r="X8" s="8">
        <v>4218220</v>
      </c>
      <c r="Y8" s="8">
        <v>-592695</v>
      </c>
      <c r="Z8" s="2">
        <v>-14.05</v>
      </c>
      <c r="AA8" s="6">
        <v>4218220</v>
      </c>
    </row>
    <row r="9" spans="1:27" ht="13.5">
      <c r="A9" s="25" t="s">
        <v>36</v>
      </c>
      <c r="B9" s="24"/>
      <c r="C9" s="6">
        <v>4312744</v>
      </c>
      <c r="D9" s="6">
        <v>0</v>
      </c>
      <c r="E9" s="7">
        <v>6437850</v>
      </c>
      <c r="F9" s="8">
        <v>6437850</v>
      </c>
      <c r="G9" s="8">
        <v>485489</v>
      </c>
      <c r="H9" s="8">
        <v>484212</v>
      </c>
      <c r="I9" s="8">
        <v>484000</v>
      </c>
      <c r="J9" s="8">
        <v>1453701</v>
      </c>
      <c r="K9" s="8">
        <v>0</v>
      </c>
      <c r="L9" s="8">
        <v>484086</v>
      </c>
      <c r="M9" s="8">
        <v>484086</v>
      </c>
      <c r="N9" s="8">
        <v>968172</v>
      </c>
      <c r="O9" s="8">
        <v>484086</v>
      </c>
      <c r="P9" s="8">
        <v>445795</v>
      </c>
      <c r="Q9" s="8">
        <v>968292</v>
      </c>
      <c r="R9" s="8">
        <v>1898173</v>
      </c>
      <c r="S9" s="8">
        <v>484197</v>
      </c>
      <c r="T9" s="8">
        <v>479676</v>
      </c>
      <c r="U9" s="8">
        <v>484682</v>
      </c>
      <c r="V9" s="8">
        <v>1448555</v>
      </c>
      <c r="W9" s="8">
        <v>5768601</v>
      </c>
      <c r="X9" s="8">
        <v>6437850</v>
      </c>
      <c r="Y9" s="8">
        <v>-669249</v>
      </c>
      <c r="Z9" s="2">
        <v>-10.4</v>
      </c>
      <c r="AA9" s="6">
        <v>6437850</v>
      </c>
    </row>
    <row r="10" spans="1:27" ht="13.5">
      <c r="A10" s="25" t="s">
        <v>37</v>
      </c>
      <c r="B10" s="24"/>
      <c r="C10" s="6">
        <v>2720636</v>
      </c>
      <c r="D10" s="6">
        <v>0</v>
      </c>
      <c r="E10" s="7">
        <v>4235440</v>
      </c>
      <c r="F10" s="26">
        <v>4235440</v>
      </c>
      <c r="G10" s="26">
        <v>318009</v>
      </c>
      <c r="H10" s="26">
        <v>317844</v>
      </c>
      <c r="I10" s="26">
        <v>317988</v>
      </c>
      <c r="J10" s="26">
        <v>953841</v>
      </c>
      <c r="K10" s="26">
        <v>0</v>
      </c>
      <c r="L10" s="26">
        <v>318096</v>
      </c>
      <c r="M10" s="26">
        <v>318096</v>
      </c>
      <c r="N10" s="26">
        <v>636192</v>
      </c>
      <c r="O10" s="26">
        <v>318096</v>
      </c>
      <c r="P10" s="26">
        <v>287294</v>
      </c>
      <c r="Q10" s="26">
        <v>636072</v>
      </c>
      <c r="R10" s="26">
        <v>1241462</v>
      </c>
      <c r="S10" s="26">
        <v>318171</v>
      </c>
      <c r="T10" s="26">
        <v>318171</v>
      </c>
      <c r="U10" s="26">
        <v>318171</v>
      </c>
      <c r="V10" s="26">
        <v>954513</v>
      </c>
      <c r="W10" s="26">
        <v>3786008</v>
      </c>
      <c r="X10" s="26">
        <v>4235440</v>
      </c>
      <c r="Y10" s="26">
        <v>-449432</v>
      </c>
      <c r="Z10" s="27">
        <v>-10.61</v>
      </c>
      <c r="AA10" s="28">
        <v>4235440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100542</v>
      </c>
      <c r="D12" s="6">
        <v>0</v>
      </c>
      <c r="E12" s="7">
        <v>82320</v>
      </c>
      <c r="F12" s="8">
        <v>82320</v>
      </c>
      <c r="G12" s="8">
        <v>2638</v>
      </c>
      <c r="H12" s="8">
        <v>18133</v>
      </c>
      <c r="I12" s="8">
        <v>6521</v>
      </c>
      <c r="J12" s="8">
        <v>27292</v>
      </c>
      <c r="K12" s="8">
        <v>0</v>
      </c>
      <c r="L12" s="8">
        <v>8655</v>
      </c>
      <c r="M12" s="8">
        <v>6336</v>
      </c>
      <c r="N12" s="8">
        <v>14991</v>
      </c>
      <c r="O12" s="8">
        <v>3219</v>
      </c>
      <c r="P12" s="8">
        <v>1700</v>
      </c>
      <c r="Q12" s="8">
        <v>5403</v>
      </c>
      <c r="R12" s="8">
        <v>10322</v>
      </c>
      <c r="S12" s="8">
        <v>1010</v>
      </c>
      <c r="T12" s="8">
        <v>5565</v>
      </c>
      <c r="U12" s="8">
        <v>15749</v>
      </c>
      <c r="V12" s="8">
        <v>22324</v>
      </c>
      <c r="W12" s="8">
        <v>74929</v>
      </c>
      <c r="X12" s="8">
        <v>82320</v>
      </c>
      <c r="Y12" s="8">
        <v>-7391</v>
      </c>
      <c r="Z12" s="2">
        <v>-8.98</v>
      </c>
      <c r="AA12" s="6">
        <v>82320</v>
      </c>
    </row>
    <row r="13" spans="1:27" ht="13.5">
      <c r="A13" s="23" t="s">
        <v>40</v>
      </c>
      <c r="B13" s="29"/>
      <c r="C13" s="6">
        <v>687060</v>
      </c>
      <c r="D13" s="6">
        <v>0</v>
      </c>
      <c r="E13" s="7">
        <v>355770</v>
      </c>
      <c r="F13" s="8">
        <v>355770</v>
      </c>
      <c r="G13" s="8">
        <v>59777</v>
      </c>
      <c r="H13" s="8">
        <v>37357</v>
      </c>
      <c r="I13" s="8">
        <v>305816</v>
      </c>
      <c r="J13" s="8">
        <v>402950</v>
      </c>
      <c r="K13" s="8">
        <v>0</v>
      </c>
      <c r="L13" s="8">
        <v>38640</v>
      </c>
      <c r="M13" s="8">
        <v>33758</v>
      </c>
      <c r="N13" s="8">
        <v>72398</v>
      </c>
      <c r="O13" s="8">
        <v>51806</v>
      </c>
      <c r="P13" s="8">
        <v>51025</v>
      </c>
      <c r="Q13" s="8">
        <v>35105</v>
      </c>
      <c r="R13" s="8">
        <v>137936</v>
      </c>
      <c r="S13" s="8">
        <v>28045</v>
      </c>
      <c r="T13" s="8">
        <v>20766</v>
      </c>
      <c r="U13" s="8">
        <v>8903</v>
      </c>
      <c r="V13" s="8">
        <v>57714</v>
      </c>
      <c r="W13" s="8">
        <v>670998</v>
      </c>
      <c r="X13" s="8">
        <v>355770</v>
      </c>
      <c r="Y13" s="8">
        <v>315228</v>
      </c>
      <c r="Z13" s="2">
        <v>88.6</v>
      </c>
      <c r="AA13" s="6">
        <v>355770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5817636</v>
      </c>
      <c r="D16" s="6">
        <v>0</v>
      </c>
      <c r="E16" s="7">
        <v>5280110</v>
      </c>
      <c r="F16" s="8">
        <v>5280110</v>
      </c>
      <c r="G16" s="8">
        <v>556232</v>
      </c>
      <c r="H16" s="8">
        <v>358750</v>
      </c>
      <c r="I16" s="8">
        <v>389650</v>
      </c>
      <c r="J16" s="8">
        <v>1304632</v>
      </c>
      <c r="K16" s="8">
        <v>0</v>
      </c>
      <c r="L16" s="8">
        <v>310000</v>
      </c>
      <c r="M16" s="8">
        <v>420600</v>
      </c>
      <c r="N16" s="8">
        <v>730600</v>
      </c>
      <c r="O16" s="8">
        <v>645000</v>
      </c>
      <c r="P16" s="8">
        <v>800000</v>
      </c>
      <c r="Q16" s="8">
        <v>738400</v>
      </c>
      <c r="R16" s="8">
        <v>2183400</v>
      </c>
      <c r="S16" s="8">
        <v>385000</v>
      </c>
      <c r="T16" s="8">
        <v>679150</v>
      </c>
      <c r="U16" s="8">
        <v>446000</v>
      </c>
      <c r="V16" s="8">
        <v>1510150</v>
      </c>
      <c r="W16" s="8">
        <v>5728782</v>
      </c>
      <c r="X16" s="8">
        <v>5280110</v>
      </c>
      <c r="Y16" s="8">
        <v>448672</v>
      </c>
      <c r="Z16" s="2">
        <v>8.5</v>
      </c>
      <c r="AA16" s="6">
        <v>5280110</v>
      </c>
    </row>
    <row r="17" spans="1:27" ht="13.5">
      <c r="A17" s="23" t="s">
        <v>44</v>
      </c>
      <c r="B17" s="29"/>
      <c r="C17" s="6">
        <v>2629818</v>
      </c>
      <c r="D17" s="6">
        <v>0</v>
      </c>
      <c r="E17" s="7">
        <v>2481600</v>
      </c>
      <c r="F17" s="8">
        <v>2481600</v>
      </c>
      <c r="G17" s="8">
        <v>0</v>
      </c>
      <c r="H17" s="8">
        <v>126492</v>
      </c>
      <c r="I17" s="8">
        <v>163242</v>
      </c>
      <c r="J17" s="8">
        <v>289734</v>
      </c>
      <c r="K17" s="8">
        <v>0</v>
      </c>
      <c r="L17" s="8">
        <v>63762</v>
      </c>
      <c r="M17" s="8">
        <v>131286</v>
      </c>
      <c r="N17" s="8">
        <v>195048</v>
      </c>
      <c r="O17" s="8">
        <v>167538</v>
      </c>
      <c r="P17" s="8">
        <v>136482</v>
      </c>
      <c r="Q17" s="8">
        <v>99870</v>
      </c>
      <c r="R17" s="8">
        <v>403890</v>
      </c>
      <c r="S17" s="8">
        <v>1800</v>
      </c>
      <c r="T17" s="8">
        <v>182189</v>
      </c>
      <c r="U17" s="8">
        <v>170441</v>
      </c>
      <c r="V17" s="8">
        <v>354430</v>
      </c>
      <c r="W17" s="8">
        <v>1243102</v>
      </c>
      <c r="X17" s="8">
        <v>2481600</v>
      </c>
      <c r="Y17" s="8">
        <v>-1238498</v>
      </c>
      <c r="Z17" s="2">
        <v>-49.91</v>
      </c>
      <c r="AA17" s="6">
        <v>2481600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63221189</v>
      </c>
      <c r="D19" s="6">
        <v>0</v>
      </c>
      <c r="E19" s="7">
        <v>60508200</v>
      </c>
      <c r="F19" s="8">
        <v>60508200</v>
      </c>
      <c r="G19" s="8">
        <v>23558000</v>
      </c>
      <c r="H19" s="8">
        <v>1489000</v>
      </c>
      <c r="I19" s="8">
        <v>0</v>
      </c>
      <c r="J19" s="8">
        <v>25047000</v>
      </c>
      <c r="K19" s="8">
        <v>0</v>
      </c>
      <c r="L19" s="8">
        <v>14048000</v>
      </c>
      <c r="M19" s="8">
        <v>4693000</v>
      </c>
      <c r="N19" s="8">
        <v>18741000</v>
      </c>
      <c r="O19" s="8">
        <v>0</v>
      </c>
      <c r="P19" s="8">
        <v>416000</v>
      </c>
      <c r="Q19" s="8">
        <v>320000</v>
      </c>
      <c r="R19" s="8">
        <v>736000</v>
      </c>
      <c r="S19" s="8">
        <v>0</v>
      </c>
      <c r="T19" s="8">
        <v>0</v>
      </c>
      <c r="U19" s="8">
        <v>2000000</v>
      </c>
      <c r="V19" s="8">
        <v>2000000</v>
      </c>
      <c r="W19" s="8">
        <v>46524000</v>
      </c>
      <c r="X19" s="8">
        <v>60508200</v>
      </c>
      <c r="Y19" s="8">
        <v>-13984200</v>
      </c>
      <c r="Z19" s="2">
        <v>-23.11</v>
      </c>
      <c r="AA19" s="6">
        <v>60508200</v>
      </c>
    </row>
    <row r="20" spans="1:27" ht="13.5">
      <c r="A20" s="23" t="s">
        <v>47</v>
      </c>
      <c r="B20" s="29"/>
      <c r="C20" s="6">
        <v>506519</v>
      </c>
      <c r="D20" s="6">
        <v>0</v>
      </c>
      <c r="E20" s="7">
        <v>412440</v>
      </c>
      <c r="F20" s="26">
        <v>412440</v>
      </c>
      <c r="G20" s="26">
        <v>34200</v>
      </c>
      <c r="H20" s="26">
        <v>210305</v>
      </c>
      <c r="I20" s="26">
        <v>44561</v>
      </c>
      <c r="J20" s="26">
        <v>289066</v>
      </c>
      <c r="K20" s="26">
        <v>0</v>
      </c>
      <c r="L20" s="26">
        <v>38787</v>
      </c>
      <c r="M20" s="26">
        <v>19488</v>
      </c>
      <c r="N20" s="26">
        <v>58275</v>
      </c>
      <c r="O20" s="26">
        <v>26314</v>
      </c>
      <c r="P20" s="26">
        <v>5331</v>
      </c>
      <c r="Q20" s="26">
        <v>37258</v>
      </c>
      <c r="R20" s="26">
        <v>68903</v>
      </c>
      <c r="S20" s="26">
        <v>21879</v>
      </c>
      <c r="T20" s="26">
        <v>51588</v>
      </c>
      <c r="U20" s="26">
        <v>134178</v>
      </c>
      <c r="V20" s="26">
        <v>207645</v>
      </c>
      <c r="W20" s="26">
        <v>623889</v>
      </c>
      <c r="X20" s="26">
        <v>412440</v>
      </c>
      <c r="Y20" s="26">
        <v>211449</v>
      </c>
      <c r="Z20" s="27">
        <v>51.27</v>
      </c>
      <c r="AA20" s="28">
        <v>412440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122280416</v>
      </c>
      <c r="D22" s="33">
        <f>SUM(D5:D21)</f>
        <v>0</v>
      </c>
      <c r="E22" s="34">
        <f t="shared" si="0"/>
        <v>137749749</v>
      </c>
      <c r="F22" s="35">
        <f t="shared" si="0"/>
        <v>137749749</v>
      </c>
      <c r="G22" s="35">
        <f t="shared" si="0"/>
        <v>28661265</v>
      </c>
      <c r="H22" s="35">
        <f t="shared" si="0"/>
        <v>6943068</v>
      </c>
      <c r="I22" s="35">
        <f t="shared" si="0"/>
        <v>5637095</v>
      </c>
      <c r="J22" s="35">
        <f t="shared" si="0"/>
        <v>41241428</v>
      </c>
      <c r="K22" s="35">
        <f t="shared" si="0"/>
        <v>0</v>
      </c>
      <c r="L22" s="35">
        <f t="shared" si="0"/>
        <v>19239538</v>
      </c>
      <c r="M22" s="35">
        <f t="shared" si="0"/>
        <v>10061456</v>
      </c>
      <c r="N22" s="35">
        <f t="shared" si="0"/>
        <v>29300994</v>
      </c>
      <c r="O22" s="35">
        <f t="shared" si="0"/>
        <v>5435274</v>
      </c>
      <c r="P22" s="35">
        <f t="shared" si="0"/>
        <v>5212086</v>
      </c>
      <c r="Q22" s="35">
        <f t="shared" si="0"/>
        <v>7738228</v>
      </c>
      <c r="R22" s="35">
        <f t="shared" si="0"/>
        <v>18385588</v>
      </c>
      <c r="S22" s="35">
        <f t="shared" si="0"/>
        <v>6074114</v>
      </c>
      <c r="T22" s="35">
        <f t="shared" si="0"/>
        <v>5051906</v>
      </c>
      <c r="U22" s="35">
        <f t="shared" si="0"/>
        <v>10712020</v>
      </c>
      <c r="V22" s="35">
        <f t="shared" si="0"/>
        <v>21838040</v>
      </c>
      <c r="W22" s="35">
        <f t="shared" si="0"/>
        <v>110766050</v>
      </c>
      <c r="X22" s="35">
        <f t="shared" si="0"/>
        <v>137749749</v>
      </c>
      <c r="Y22" s="35">
        <f t="shared" si="0"/>
        <v>-26983699</v>
      </c>
      <c r="Z22" s="36">
        <f>+IF(X22&lt;&gt;0,+(Y22/X22)*100,0)</f>
        <v>-19.588927889806897</v>
      </c>
      <c r="AA22" s="33">
        <f>SUM(AA5:AA21)</f>
        <v>137749749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36320558</v>
      </c>
      <c r="D25" s="6">
        <v>0</v>
      </c>
      <c r="E25" s="7">
        <v>43000869</v>
      </c>
      <c r="F25" s="8">
        <v>43000869</v>
      </c>
      <c r="G25" s="8">
        <v>3308228</v>
      </c>
      <c r="H25" s="8">
        <v>3290743</v>
      </c>
      <c r="I25" s="8">
        <v>3355157</v>
      </c>
      <c r="J25" s="8">
        <v>9954128</v>
      </c>
      <c r="K25" s="8">
        <v>0</v>
      </c>
      <c r="L25" s="8">
        <v>3322954</v>
      </c>
      <c r="M25" s="8">
        <v>3514669</v>
      </c>
      <c r="N25" s="8">
        <v>6837623</v>
      </c>
      <c r="O25" s="8">
        <v>3359244</v>
      </c>
      <c r="P25" s="8">
        <v>3487187</v>
      </c>
      <c r="Q25" s="8">
        <v>3407879</v>
      </c>
      <c r="R25" s="8">
        <v>10254310</v>
      </c>
      <c r="S25" s="8">
        <v>3113454</v>
      </c>
      <c r="T25" s="8">
        <v>3579314</v>
      </c>
      <c r="U25" s="8">
        <v>-4008024</v>
      </c>
      <c r="V25" s="8">
        <v>2684744</v>
      </c>
      <c r="W25" s="8">
        <v>29730805</v>
      </c>
      <c r="X25" s="8">
        <v>43000860</v>
      </c>
      <c r="Y25" s="8">
        <v>-13270055</v>
      </c>
      <c r="Z25" s="2">
        <v>-30.86</v>
      </c>
      <c r="AA25" s="6">
        <v>43000869</v>
      </c>
    </row>
    <row r="26" spans="1:27" ht="13.5">
      <c r="A26" s="25" t="s">
        <v>52</v>
      </c>
      <c r="B26" s="24"/>
      <c r="C26" s="6">
        <v>3176616</v>
      </c>
      <c r="D26" s="6">
        <v>0</v>
      </c>
      <c r="E26" s="7">
        <v>3432849</v>
      </c>
      <c r="F26" s="8">
        <v>3432849</v>
      </c>
      <c r="G26" s="8">
        <v>276738</v>
      </c>
      <c r="H26" s="8">
        <v>271950</v>
      </c>
      <c r="I26" s="8">
        <v>274949</v>
      </c>
      <c r="J26" s="8">
        <v>823637</v>
      </c>
      <c r="K26" s="8">
        <v>0</v>
      </c>
      <c r="L26" s="8">
        <v>279955</v>
      </c>
      <c r="M26" s="8">
        <v>275016</v>
      </c>
      <c r="N26" s="8">
        <v>554971</v>
      </c>
      <c r="O26" s="8">
        <v>263756</v>
      </c>
      <c r="P26" s="8">
        <v>274185</v>
      </c>
      <c r="Q26" s="8">
        <v>265788</v>
      </c>
      <c r="R26" s="8">
        <v>803729</v>
      </c>
      <c r="S26" s="8">
        <v>245071</v>
      </c>
      <c r="T26" s="8">
        <v>263689</v>
      </c>
      <c r="U26" s="8">
        <v>-406528</v>
      </c>
      <c r="V26" s="8">
        <v>102232</v>
      </c>
      <c r="W26" s="8">
        <v>2284569</v>
      </c>
      <c r="X26" s="8">
        <v>3432849</v>
      </c>
      <c r="Y26" s="8">
        <v>-1148280</v>
      </c>
      <c r="Z26" s="2">
        <v>-33.45</v>
      </c>
      <c r="AA26" s="6">
        <v>3432849</v>
      </c>
    </row>
    <row r="27" spans="1:27" ht="13.5">
      <c r="A27" s="25" t="s">
        <v>53</v>
      </c>
      <c r="B27" s="24"/>
      <c r="C27" s="6">
        <v>2171039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3000000</v>
      </c>
      <c r="Y27" s="8">
        <v>-3000000</v>
      </c>
      <c r="Z27" s="2">
        <v>-100</v>
      </c>
      <c r="AA27" s="6">
        <v>3000000</v>
      </c>
    </row>
    <row r="28" spans="1:27" ht="13.5">
      <c r="A28" s="25" t="s">
        <v>54</v>
      </c>
      <c r="B28" s="24"/>
      <c r="C28" s="6">
        <v>18214749</v>
      </c>
      <c r="D28" s="6">
        <v>0</v>
      </c>
      <c r="E28" s="7">
        <v>4200000</v>
      </c>
      <c r="F28" s="8">
        <v>4200000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4200000</v>
      </c>
      <c r="Y28" s="8">
        <v>-4200000</v>
      </c>
      <c r="Z28" s="2">
        <v>-100</v>
      </c>
      <c r="AA28" s="6">
        <v>4200000</v>
      </c>
    </row>
    <row r="29" spans="1:27" ht="13.5">
      <c r="A29" s="25" t="s">
        <v>55</v>
      </c>
      <c r="B29" s="24"/>
      <c r="C29" s="6">
        <v>10423192</v>
      </c>
      <c r="D29" s="6">
        <v>0</v>
      </c>
      <c r="E29" s="7">
        <v>1141650</v>
      </c>
      <c r="F29" s="8">
        <v>1141650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1141650</v>
      </c>
      <c r="Y29" s="8">
        <v>-1141650</v>
      </c>
      <c r="Z29" s="2">
        <v>-100</v>
      </c>
      <c r="AA29" s="6">
        <v>1141650</v>
      </c>
    </row>
    <row r="30" spans="1:27" ht="13.5">
      <c r="A30" s="25" t="s">
        <v>56</v>
      </c>
      <c r="B30" s="24"/>
      <c r="C30" s="6">
        <v>34389634</v>
      </c>
      <c r="D30" s="6">
        <v>0</v>
      </c>
      <c r="E30" s="7">
        <v>43380600</v>
      </c>
      <c r="F30" s="8">
        <v>43380600</v>
      </c>
      <c r="G30" s="8">
        <v>3040479</v>
      </c>
      <c r="H30" s="8">
        <v>4750689</v>
      </c>
      <c r="I30" s="8">
        <v>3518515</v>
      </c>
      <c r="J30" s="8">
        <v>11309683</v>
      </c>
      <c r="K30" s="8">
        <v>0</v>
      </c>
      <c r="L30" s="8">
        <v>1814134</v>
      </c>
      <c r="M30" s="8">
        <v>4844106</v>
      </c>
      <c r="N30" s="8">
        <v>6658240</v>
      </c>
      <c r="O30" s="8">
        <v>5319839</v>
      </c>
      <c r="P30" s="8">
        <v>3581795</v>
      </c>
      <c r="Q30" s="8">
        <v>3433677</v>
      </c>
      <c r="R30" s="8">
        <v>12335311</v>
      </c>
      <c r="S30" s="8">
        <v>3265940</v>
      </c>
      <c r="T30" s="8">
        <v>3349044</v>
      </c>
      <c r="U30" s="8">
        <v>9809947</v>
      </c>
      <c r="V30" s="8">
        <v>16424931</v>
      </c>
      <c r="W30" s="8">
        <v>46728165</v>
      </c>
      <c r="X30" s="8">
        <v>43380600</v>
      </c>
      <c r="Y30" s="8">
        <v>3347565</v>
      </c>
      <c r="Z30" s="2">
        <v>7.72</v>
      </c>
      <c r="AA30" s="6">
        <v>43380600</v>
      </c>
    </row>
    <row r="31" spans="1:27" ht="13.5">
      <c r="A31" s="25" t="s">
        <v>57</v>
      </c>
      <c r="B31" s="24"/>
      <c r="C31" s="6">
        <v>5107688</v>
      </c>
      <c r="D31" s="6">
        <v>0</v>
      </c>
      <c r="E31" s="7">
        <v>7991550</v>
      </c>
      <c r="F31" s="8">
        <v>7991550</v>
      </c>
      <c r="G31" s="8">
        <v>163378</v>
      </c>
      <c r="H31" s="8">
        <v>133926</v>
      </c>
      <c r="I31" s="8">
        <v>243428</v>
      </c>
      <c r="J31" s="8">
        <v>540732</v>
      </c>
      <c r="K31" s="8">
        <v>0</v>
      </c>
      <c r="L31" s="8">
        <v>526859</v>
      </c>
      <c r="M31" s="8">
        <v>603622</v>
      </c>
      <c r="N31" s="8">
        <v>1130481</v>
      </c>
      <c r="O31" s="8">
        <v>259043</v>
      </c>
      <c r="P31" s="8">
        <v>1024492</v>
      </c>
      <c r="Q31" s="8">
        <v>307837</v>
      </c>
      <c r="R31" s="8">
        <v>1591372</v>
      </c>
      <c r="S31" s="8">
        <v>156828</v>
      </c>
      <c r="T31" s="8">
        <v>386014</v>
      </c>
      <c r="U31" s="8">
        <v>172955</v>
      </c>
      <c r="V31" s="8">
        <v>715797</v>
      </c>
      <c r="W31" s="8">
        <v>3978382</v>
      </c>
      <c r="X31" s="8">
        <v>7991550</v>
      </c>
      <c r="Y31" s="8">
        <v>-4013168</v>
      </c>
      <c r="Z31" s="2">
        <v>-50.22</v>
      </c>
      <c r="AA31" s="6">
        <v>7991550</v>
      </c>
    </row>
    <row r="32" spans="1:27" ht="13.5">
      <c r="A32" s="25" t="s">
        <v>58</v>
      </c>
      <c r="B32" s="24"/>
      <c r="C32" s="6">
        <v>5199959</v>
      </c>
      <c r="D32" s="6">
        <v>0</v>
      </c>
      <c r="E32" s="7">
        <v>6584900</v>
      </c>
      <c r="F32" s="8">
        <v>6584900</v>
      </c>
      <c r="G32" s="8">
        <v>298783</v>
      </c>
      <c r="H32" s="8">
        <v>468828</v>
      </c>
      <c r="I32" s="8">
        <v>260992</v>
      </c>
      <c r="J32" s="8">
        <v>1028603</v>
      </c>
      <c r="K32" s="8">
        <v>0</v>
      </c>
      <c r="L32" s="8">
        <v>385210</v>
      </c>
      <c r="M32" s="8">
        <v>840878</v>
      </c>
      <c r="N32" s="8">
        <v>1226088</v>
      </c>
      <c r="O32" s="8">
        <v>417211</v>
      </c>
      <c r="P32" s="8">
        <v>678270</v>
      </c>
      <c r="Q32" s="8">
        <v>605382</v>
      </c>
      <c r="R32" s="8">
        <v>1700863</v>
      </c>
      <c r="S32" s="8">
        <v>514556</v>
      </c>
      <c r="T32" s="8">
        <v>458966</v>
      </c>
      <c r="U32" s="8">
        <v>-506652</v>
      </c>
      <c r="V32" s="8">
        <v>466870</v>
      </c>
      <c r="W32" s="8">
        <v>4422424</v>
      </c>
      <c r="X32" s="8">
        <v>6584900</v>
      </c>
      <c r="Y32" s="8">
        <v>-2162476</v>
      </c>
      <c r="Z32" s="2">
        <v>-32.84</v>
      </c>
      <c r="AA32" s="6">
        <v>6584900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32805382</v>
      </c>
      <c r="D34" s="6">
        <v>0</v>
      </c>
      <c r="E34" s="7">
        <v>24861090</v>
      </c>
      <c r="F34" s="8">
        <v>24861090</v>
      </c>
      <c r="G34" s="8">
        <v>1245261</v>
      </c>
      <c r="H34" s="8">
        <v>1124901</v>
      </c>
      <c r="I34" s="8">
        <v>1286614</v>
      </c>
      <c r="J34" s="8">
        <v>3656776</v>
      </c>
      <c r="K34" s="8">
        <v>0</v>
      </c>
      <c r="L34" s="8">
        <v>1729550</v>
      </c>
      <c r="M34" s="8">
        <v>3831390</v>
      </c>
      <c r="N34" s="8">
        <v>5560940</v>
      </c>
      <c r="O34" s="8">
        <v>1585851</v>
      </c>
      <c r="P34" s="8">
        <v>7370332</v>
      </c>
      <c r="Q34" s="8">
        <v>1177958</v>
      </c>
      <c r="R34" s="8">
        <v>10134141</v>
      </c>
      <c r="S34" s="8">
        <v>845664</v>
      </c>
      <c r="T34" s="8">
        <v>1648829</v>
      </c>
      <c r="U34" s="8">
        <v>3045860</v>
      </c>
      <c r="V34" s="8">
        <v>5540353</v>
      </c>
      <c r="W34" s="8">
        <v>24892210</v>
      </c>
      <c r="X34" s="8">
        <v>24861350</v>
      </c>
      <c r="Y34" s="8">
        <v>30860</v>
      </c>
      <c r="Z34" s="2">
        <v>0.12</v>
      </c>
      <c r="AA34" s="6">
        <v>24861090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147808817</v>
      </c>
      <c r="D36" s="33">
        <f>SUM(D25:D35)</f>
        <v>0</v>
      </c>
      <c r="E36" s="34">
        <f t="shared" si="1"/>
        <v>137593508</v>
      </c>
      <c r="F36" s="35">
        <f t="shared" si="1"/>
        <v>137593508</v>
      </c>
      <c r="G36" s="35">
        <f t="shared" si="1"/>
        <v>8332867</v>
      </c>
      <c r="H36" s="35">
        <f t="shared" si="1"/>
        <v>10041037</v>
      </c>
      <c r="I36" s="35">
        <f t="shared" si="1"/>
        <v>8939655</v>
      </c>
      <c r="J36" s="35">
        <f t="shared" si="1"/>
        <v>27313559</v>
      </c>
      <c r="K36" s="35">
        <f t="shared" si="1"/>
        <v>0</v>
      </c>
      <c r="L36" s="35">
        <f t="shared" si="1"/>
        <v>8058662</v>
      </c>
      <c r="M36" s="35">
        <f t="shared" si="1"/>
        <v>13909681</v>
      </c>
      <c r="N36" s="35">
        <f t="shared" si="1"/>
        <v>21968343</v>
      </c>
      <c r="O36" s="35">
        <f t="shared" si="1"/>
        <v>11204944</v>
      </c>
      <c r="P36" s="35">
        <f t="shared" si="1"/>
        <v>16416261</v>
      </c>
      <c r="Q36" s="35">
        <f t="shared" si="1"/>
        <v>9198521</v>
      </c>
      <c r="R36" s="35">
        <f t="shared" si="1"/>
        <v>36819726</v>
      </c>
      <c r="S36" s="35">
        <f t="shared" si="1"/>
        <v>8141513</v>
      </c>
      <c r="T36" s="35">
        <f t="shared" si="1"/>
        <v>9685856</v>
      </c>
      <c r="U36" s="35">
        <f t="shared" si="1"/>
        <v>8107558</v>
      </c>
      <c r="V36" s="35">
        <f t="shared" si="1"/>
        <v>25934927</v>
      </c>
      <c r="W36" s="35">
        <f t="shared" si="1"/>
        <v>112036555</v>
      </c>
      <c r="X36" s="35">
        <f t="shared" si="1"/>
        <v>137593759</v>
      </c>
      <c r="Y36" s="35">
        <f t="shared" si="1"/>
        <v>-25557204</v>
      </c>
      <c r="Z36" s="36">
        <f>+IF(X36&lt;&gt;0,+(Y36/X36)*100,0)</f>
        <v>-18.57439188066662</v>
      </c>
      <c r="AA36" s="33">
        <f>SUM(AA25:AA35)</f>
        <v>137593508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-25528401</v>
      </c>
      <c r="D38" s="46">
        <f>+D22-D36</f>
        <v>0</v>
      </c>
      <c r="E38" s="47">
        <f t="shared" si="2"/>
        <v>156241</v>
      </c>
      <c r="F38" s="48">
        <f t="shared" si="2"/>
        <v>156241</v>
      </c>
      <c r="G38" s="48">
        <f t="shared" si="2"/>
        <v>20328398</v>
      </c>
      <c r="H38" s="48">
        <f t="shared" si="2"/>
        <v>-3097969</v>
      </c>
      <c r="I38" s="48">
        <f t="shared" si="2"/>
        <v>-3302560</v>
      </c>
      <c r="J38" s="48">
        <f t="shared" si="2"/>
        <v>13927869</v>
      </c>
      <c r="K38" s="48">
        <f t="shared" si="2"/>
        <v>0</v>
      </c>
      <c r="L38" s="48">
        <f t="shared" si="2"/>
        <v>11180876</v>
      </c>
      <c r="M38" s="48">
        <f t="shared" si="2"/>
        <v>-3848225</v>
      </c>
      <c r="N38" s="48">
        <f t="shared" si="2"/>
        <v>7332651</v>
      </c>
      <c r="O38" s="48">
        <f t="shared" si="2"/>
        <v>-5769670</v>
      </c>
      <c r="P38" s="48">
        <f t="shared" si="2"/>
        <v>-11204175</v>
      </c>
      <c r="Q38" s="48">
        <f t="shared" si="2"/>
        <v>-1460293</v>
      </c>
      <c r="R38" s="48">
        <f t="shared" si="2"/>
        <v>-18434138</v>
      </c>
      <c r="S38" s="48">
        <f t="shared" si="2"/>
        <v>-2067399</v>
      </c>
      <c r="T38" s="48">
        <f t="shared" si="2"/>
        <v>-4633950</v>
      </c>
      <c r="U38" s="48">
        <f t="shared" si="2"/>
        <v>2604462</v>
      </c>
      <c r="V38" s="48">
        <f t="shared" si="2"/>
        <v>-4096887</v>
      </c>
      <c r="W38" s="48">
        <f t="shared" si="2"/>
        <v>-1270505</v>
      </c>
      <c r="X38" s="48">
        <f>IF(F22=F36,0,X22-X36)</f>
        <v>155990</v>
      </c>
      <c r="Y38" s="48">
        <f t="shared" si="2"/>
        <v>-1426495</v>
      </c>
      <c r="Z38" s="49">
        <f>+IF(X38&lt;&gt;0,+(Y38/X38)*100,0)</f>
        <v>-914.4784922110391</v>
      </c>
      <c r="AA38" s="46">
        <f>+AA22-AA36</f>
        <v>156241</v>
      </c>
    </row>
    <row r="39" spans="1:27" ht="13.5">
      <c r="A39" s="23" t="s">
        <v>64</v>
      </c>
      <c r="B39" s="29"/>
      <c r="C39" s="6">
        <v>33216883</v>
      </c>
      <c r="D39" s="6">
        <v>0</v>
      </c>
      <c r="E39" s="7">
        <v>0</v>
      </c>
      <c r="F39" s="8">
        <v>0</v>
      </c>
      <c r="G39" s="8">
        <v>5161000</v>
      </c>
      <c r="H39" s="8">
        <v>0</v>
      </c>
      <c r="I39" s="8">
        <v>0</v>
      </c>
      <c r="J39" s="8">
        <v>5161000</v>
      </c>
      <c r="K39" s="8">
        <v>0</v>
      </c>
      <c r="L39" s="8">
        <v>3000000</v>
      </c>
      <c r="M39" s="8">
        <v>11261000</v>
      </c>
      <c r="N39" s="8">
        <v>14261000</v>
      </c>
      <c r="O39" s="8">
        <v>0</v>
      </c>
      <c r="P39" s="8">
        <v>0</v>
      </c>
      <c r="Q39" s="8">
        <v>5182000</v>
      </c>
      <c r="R39" s="8">
        <v>5182000</v>
      </c>
      <c r="S39" s="8">
        <v>0</v>
      </c>
      <c r="T39" s="8">
        <v>0</v>
      </c>
      <c r="U39" s="8">
        <v>459851</v>
      </c>
      <c r="V39" s="8">
        <v>459851</v>
      </c>
      <c r="W39" s="8">
        <v>25063851</v>
      </c>
      <c r="X39" s="8"/>
      <c r="Y39" s="8">
        <v>25063851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7688482</v>
      </c>
      <c r="D42" s="55">
        <f>SUM(D38:D41)</f>
        <v>0</v>
      </c>
      <c r="E42" s="56">
        <f t="shared" si="3"/>
        <v>156241</v>
      </c>
      <c r="F42" s="57">
        <f t="shared" si="3"/>
        <v>156241</v>
      </c>
      <c r="G42" s="57">
        <f t="shared" si="3"/>
        <v>25489398</v>
      </c>
      <c r="H42" s="57">
        <f t="shared" si="3"/>
        <v>-3097969</v>
      </c>
      <c r="I42" s="57">
        <f t="shared" si="3"/>
        <v>-3302560</v>
      </c>
      <c r="J42" s="57">
        <f t="shared" si="3"/>
        <v>19088869</v>
      </c>
      <c r="K42" s="57">
        <f t="shared" si="3"/>
        <v>0</v>
      </c>
      <c r="L42" s="57">
        <f t="shared" si="3"/>
        <v>14180876</v>
      </c>
      <c r="M42" s="57">
        <f t="shared" si="3"/>
        <v>7412775</v>
      </c>
      <c r="N42" s="57">
        <f t="shared" si="3"/>
        <v>21593651</v>
      </c>
      <c r="O42" s="57">
        <f t="shared" si="3"/>
        <v>-5769670</v>
      </c>
      <c r="P42" s="57">
        <f t="shared" si="3"/>
        <v>-11204175</v>
      </c>
      <c r="Q42" s="57">
        <f t="shared" si="3"/>
        <v>3721707</v>
      </c>
      <c r="R42" s="57">
        <f t="shared" si="3"/>
        <v>-13252138</v>
      </c>
      <c r="S42" s="57">
        <f t="shared" si="3"/>
        <v>-2067399</v>
      </c>
      <c r="T42" s="57">
        <f t="shared" si="3"/>
        <v>-4633950</v>
      </c>
      <c r="U42" s="57">
        <f t="shared" si="3"/>
        <v>3064313</v>
      </c>
      <c r="V42" s="57">
        <f t="shared" si="3"/>
        <v>-3637036</v>
      </c>
      <c r="W42" s="57">
        <f t="shared" si="3"/>
        <v>23793346</v>
      </c>
      <c r="X42" s="57">
        <f t="shared" si="3"/>
        <v>155990</v>
      </c>
      <c r="Y42" s="57">
        <f t="shared" si="3"/>
        <v>23637356</v>
      </c>
      <c r="Z42" s="58">
        <f>+IF(X42&lt;&gt;0,+(Y42/X42)*100,0)</f>
        <v>15153.122636066413</v>
      </c>
      <c r="AA42" s="55">
        <f>SUM(AA38:AA41)</f>
        <v>156241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7688482</v>
      </c>
      <c r="D44" s="63">
        <f>+D42-D43</f>
        <v>0</v>
      </c>
      <c r="E44" s="64">
        <f t="shared" si="4"/>
        <v>156241</v>
      </c>
      <c r="F44" s="65">
        <f t="shared" si="4"/>
        <v>156241</v>
      </c>
      <c r="G44" s="65">
        <f t="shared" si="4"/>
        <v>25489398</v>
      </c>
      <c r="H44" s="65">
        <f t="shared" si="4"/>
        <v>-3097969</v>
      </c>
      <c r="I44" s="65">
        <f t="shared" si="4"/>
        <v>-3302560</v>
      </c>
      <c r="J44" s="65">
        <f t="shared" si="4"/>
        <v>19088869</v>
      </c>
      <c r="K44" s="65">
        <f t="shared" si="4"/>
        <v>0</v>
      </c>
      <c r="L44" s="65">
        <f t="shared" si="4"/>
        <v>14180876</v>
      </c>
      <c r="M44" s="65">
        <f t="shared" si="4"/>
        <v>7412775</v>
      </c>
      <c r="N44" s="65">
        <f t="shared" si="4"/>
        <v>21593651</v>
      </c>
      <c r="O44" s="65">
        <f t="shared" si="4"/>
        <v>-5769670</v>
      </c>
      <c r="P44" s="65">
        <f t="shared" si="4"/>
        <v>-11204175</v>
      </c>
      <c r="Q44" s="65">
        <f t="shared" si="4"/>
        <v>3721707</v>
      </c>
      <c r="R44" s="65">
        <f t="shared" si="4"/>
        <v>-13252138</v>
      </c>
      <c r="S44" s="65">
        <f t="shared" si="4"/>
        <v>-2067399</v>
      </c>
      <c r="T44" s="65">
        <f t="shared" si="4"/>
        <v>-4633950</v>
      </c>
      <c r="U44" s="65">
        <f t="shared" si="4"/>
        <v>3064313</v>
      </c>
      <c r="V44" s="65">
        <f t="shared" si="4"/>
        <v>-3637036</v>
      </c>
      <c r="W44" s="65">
        <f t="shared" si="4"/>
        <v>23793346</v>
      </c>
      <c r="X44" s="65">
        <f t="shared" si="4"/>
        <v>155990</v>
      </c>
      <c r="Y44" s="65">
        <f t="shared" si="4"/>
        <v>23637356</v>
      </c>
      <c r="Z44" s="66">
        <f>+IF(X44&lt;&gt;0,+(Y44/X44)*100,0)</f>
        <v>15153.122636066413</v>
      </c>
      <c r="AA44" s="63">
        <f>+AA42-AA43</f>
        <v>156241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7688482</v>
      </c>
      <c r="D46" s="55">
        <f>SUM(D44:D45)</f>
        <v>0</v>
      </c>
      <c r="E46" s="56">
        <f t="shared" si="5"/>
        <v>156241</v>
      </c>
      <c r="F46" s="57">
        <f t="shared" si="5"/>
        <v>156241</v>
      </c>
      <c r="G46" s="57">
        <f t="shared" si="5"/>
        <v>25489398</v>
      </c>
      <c r="H46" s="57">
        <f t="shared" si="5"/>
        <v>-3097969</v>
      </c>
      <c r="I46" s="57">
        <f t="shared" si="5"/>
        <v>-3302560</v>
      </c>
      <c r="J46" s="57">
        <f t="shared" si="5"/>
        <v>19088869</v>
      </c>
      <c r="K46" s="57">
        <f t="shared" si="5"/>
        <v>0</v>
      </c>
      <c r="L46" s="57">
        <f t="shared" si="5"/>
        <v>14180876</v>
      </c>
      <c r="M46" s="57">
        <f t="shared" si="5"/>
        <v>7412775</v>
      </c>
      <c r="N46" s="57">
        <f t="shared" si="5"/>
        <v>21593651</v>
      </c>
      <c r="O46" s="57">
        <f t="shared" si="5"/>
        <v>-5769670</v>
      </c>
      <c r="P46" s="57">
        <f t="shared" si="5"/>
        <v>-11204175</v>
      </c>
      <c r="Q46" s="57">
        <f t="shared" si="5"/>
        <v>3721707</v>
      </c>
      <c r="R46" s="57">
        <f t="shared" si="5"/>
        <v>-13252138</v>
      </c>
      <c r="S46" s="57">
        <f t="shared" si="5"/>
        <v>-2067399</v>
      </c>
      <c r="T46" s="57">
        <f t="shared" si="5"/>
        <v>-4633950</v>
      </c>
      <c r="U46" s="57">
        <f t="shared" si="5"/>
        <v>3064313</v>
      </c>
      <c r="V46" s="57">
        <f t="shared" si="5"/>
        <v>-3637036</v>
      </c>
      <c r="W46" s="57">
        <f t="shared" si="5"/>
        <v>23793346</v>
      </c>
      <c r="X46" s="57">
        <f t="shared" si="5"/>
        <v>155990</v>
      </c>
      <c r="Y46" s="57">
        <f t="shared" si="5"/>
        <v>23637356</v>
      </c>
      <c r="Z46" s="58">
        <f>+IF(X46&lt;&gt;0,+(Y46/X46)*100,0)</f>
        <v>15153.122636066413</v>
      </c>
      <c r="AA46" s="55">
        <f>SUM(AA44:AA45)</f>
        <v>156241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7688482</v>
      </c>
      <c r="D48" s="71">
        <f>SUM(D46:D47)</f>
        <v>0</v>
      </c>
      <c r="E48" s="72">
        <f t="shared" si="6"/>
        <v>156241</v>
      </c>
      <c r="F48" s="73">
        <f t="shared" si="6"/>
        <v>156241</v>
      </c>
      <c r="G48" s="73">
        <f t="shared" si="6"/>
        <v>25489398</v>
      </c>
      <c r="H48" s="74">
        <f t="shared" si="6"/>
        <v>-3097969</v>
      </c>
      <c r="I48" s="74">
        <f t="shared" si="6"/>
        <v>-3302560</v>
      </c>
      <c r="J48" s="74">
        <f t="shared" si="6"/>
        <v>19088869</v>
      </c>
      <c r="K48" s="74">
        <f t="shared" si="6"/>
        <v>0</v>
      </c>
      <c r="L48" s="74">
        <f t="shared" si="6"/>
        <v>14180876</v>
      </c>
      <c r="M48" s="73">
        <f t="shared" si="6"/>
        <v>7412775</v>
      </c>
      <c r="N48" s="73">
        <f t="shared" si="6"/>
        <v>21593651</v>
      </c>
      <c r="O48" s="74">
        <f t="shared" si="6"/>
        <v>-5769670</v>
      </c>
      <c r="P48" s="74">
        <f t="shared" si="6"/>
        <v>-11204175</v>
      </c>
      <c r="Q48" s="74">
        <f t="shared" si="6"/>
        <v>3721707</v>
      </c>
      <c r="R48" s="74">
        <f t="shared" si="6"/>
        <v>-13252138</v>
      </c>
      <c r="S48" s="74">
        <f t="shared" si="6"/>
        <v>-2067399</v>
      </c>
      <c r="T48" s="73">
        <f t="shared" si="6"/>
        <v>-4633950</v>
      </c>
      <c r="U48" s="73">
        <f t="shared" si="6"/>
        <v>3064313</v>
      </c>
      <c r="V48" s="74">
        <f t="shared" si="6"/>
        <v>-3637036</v>
      </c>
      <c r="W48" s="74">
        <f t="shared" si="6"/>
        <v>23793346</v>
      </c>
      <c r="X48" s="74">
        <f t="shared" si="6"/>
        <v>155990</v>
      </c>
      <c r="Y48" s="74">
        <f t="shared" si="6"/>
        <v>23637356</v>
      </c>
      <c r="Z48" s="75">
        <f>+IF(X48&lt;&gt;0,+(Y48/X48)*100,0)</f>
        <v>15153.122636066413</v>
      </c>
      <c r="AA48" s="76">
        <f>SUM(AA46:AA47)</f>
        <v>156241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190356831</v>
      </c>
      <c r="D5" s="6">
        <v>0</v>
      </c>
      <c r="E5" s="7">
        <v>230478416</v>
      </c>
      <c r="F5" s="8">
        <v>217644000</v>
      </c>
      <c r="G5" s="8">
        <v>18149382</v>
      </c>
      <c r="H5" s="8">
        <v>20331488</v>
      </c>
      <c r="I5" s="8">
        <v>22320422</v>
      </c>
      <c r="J5" s="8">
        <v>60801292</v>
      </c>
      <c r="K5" s="8">
        <v>22201020</v>
      </c>
      <c r="L5" s="8">
        <v>22097879</v>
      </c>
      <c r="M5" s="8">
        <v>21755446</v>
      </c>
      <c r="N5" s="8">
        <v>66054345</v>
      </c>
      <c r="O5" s="8">
        <v>22147498</v>
      </c>
      <c r="P5" s="8">
        <v>26143777</v>
      </c>
      <c r="Q5" s="8">
        <v>23774748</v>
      </c>
      <c r="R5" s="8">
        <v>72066023</v>
      </c>
      <c r="S5" s="8">
        <v>23586497</v>
      </c>
      <c r="T5" s="8">
        <v>23232568</v>
      </c>
      <c r="U5" s="8">
        <v>2033397</v>
      </c>
      <c r="V5" s="8">
        <v>48852462</v>
      </c>
      <c r="W5" s="8">
        <v>247774122</v>
      </c>
      <c r="X5" s="8">
        <v>230478416</v>
      </c>
      <c r="Y5" s="8">
        <v>17295706</v>
      </c>
      <c r="Z5" s="2">
        <v>7.5</v>
      </c>
      <c r="AA5" s="6">
        <v>217644000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576582490</v>
      </c>
      <c r="D7" s="6">
        <v>0</v>
      </c>
      <c r="E7" s="7">
        <v>584282257</v>
      </c>
      <c r="F7" s="8">
        <v>653346015</v>
      </c>
      <c r="G7" s="8">
        <v>51449852</v>
      </c>
      <c r="H7" s="8">
        <v>56409947</v>
      </c>
      <c r="I7" s="8">
        <v>52032885</v>
      </c>
      <c r="J7" s="8">
        <v>159892684</v>
      </c>
      <c r="K7" s="8">
        <v>49116647</v>
      </c>
      <c r="L7" s="8">
        <v>45821462</v>
      </c>
      <c r="M7" s="8">
        <v>46546792</v>
      </c>
      <c r="N7" s="8">
        <v>141484901</v>
      </c>
      <c r="O7" s="8">
        <v>45492695</v>
      </c>
      <c r="P7" s="8">
        <v>47849670</v>
      </c>
      <c r="Q7" s="8">
        <v>46184323</v>
      </c>
      <c r="R7" s="8">
        <v>139526688</v>
      </c>
      <c r="S7" s="8">
        <v>46893612</v>
      </c>
      <c r="T7" s="8">
        <v>61288020</v>
      </c>
      <c r="U7" s="8">
        <v>45044975</v>
      </c>
      <c r="V7" s="8">
        <v>153226607</v>
      </c>
      <c r="W7" s="8">
        <v>594130880</v>
      </c>
      <c r="X7" s="8">
        <v>584282257</v>
      </c>
      <c r="Y7" s="8">
        <v>9848623</v>
      </c>
      <c r="Z7" s="2">
        <v>1.69</v>
      </c>
      <c r="AA7" s="6">
        <v>653346015</v>
      </c>
    </row>
    <row r="8" spans="1:27" ht="13.5">
      <c r="A8" s="25" t="s">
        <v>35</v>
      </c>
      <c r="B8" s="24"/>
      <c r="C8" s="6">
        <v>283922786</v>
      </c>
      <c r="D8" s="6">
        <v>0</v>
      </c>
      <c r="E8" s="7">
        <v>388194777</v>
      </c>
      <c r="F8" s="8">
        <v>434929000</v>
      </c>
      <c r="G8" s="8">
        <v>21224567</v>
      </c>
      <c r="H8" s="8">
        <v>25226132</v>
      </c>
      <c r="I8" s="8">
        <v>23994232</v>
      </c>
      <c r="J8" s="8">
        <v>70444931</v>
      </c>
      <c r="K8" s="8">
        <v>30139790</v>
      </c>
      <c r="L8" s="8">
        <v>27759074</v>
      </c>
      <c r="M8" s="8">
        <v>26842430</v>
      </c>
      <c r="N8" s="8">
        <v>84741294</v>
      </c>
      <c r="O8" s="8">
        <v>22263867</v>
      </c>
      <c r="P8" s="8">
        <v>30099063</v>
      </c>
      <c r="Q8" s="8">
        <v>25802497</v>
      </c>
      <c r="R8" s="8">
        <v>78165427</v>
      </c>
      <c r="S8" s="8">
        <v>25215955</v>
      </c>
      <c r="T8" s="8">
        <v>73851013</v>
      </c>
      <c r="U8" s="8">
        <v>24317299</v>
      </c>
      <c r="V8" s="8">
        <v>123384267</v>
      </c>
      <c r="W8" s="8">
        <v>356735919</v>
      </c>
      <c r="X8" s="8">
        <v>388194777</v>
      </c>
      <c r="Y8" s="8">
        <v>-31458858</v>
      </c>
      <c r="Z8" s="2">
        <v>-8.1</v>
      </c>
      <c r="AA8" s="6">
        <v>434929000</v>
      </c>
    </row>
    <row r="9" spans="1:27" ht="13.5">
      <c r="A9" s="25" t="s">
        <v>36</v>
      </c>
      <c r="B9" s="24"/>
      <c r="C9" s="6">
        <v>60810434</v>
      </c>
      <c r="D9" s="6">
        <v>0</v>
      </c>
      <c r="E9" s="7">
        <v>46507549</v>
      </c>
      <c r="F9" s="8">
        <v>103162341</v>
      </c>
      <c r="G9" s="8">
        <v>4968225</v>
      </c>
      <c r="H9" s="8">
        <v>5612286</v>
      </c>
      <c r="I9" s="8">
        <v>5635139</v>
      </c>
      <c r="J9" s="8">
        <v>16215650</v>
      </c>
      <c r="K9" s="8">
        <v>5655626</v>
      </c>
      <c r="L9" s="8">
        <v>5724420</v>
      </c>
      <c r="M9" s="8">
        <v>5769718</v>
      </c>
      <c r="N9" s="8">
        <v>17149764</v>
      </c>
      <c r="O9" s="8">
        <v>5762019</v>
      </c>
      <c r="P9" s="8">
        <v>5276140</v>
      </c>
      <c r="Q9" s="8">
        <v>6066456</v>
      </c>
      <c r="R9" s="8">
        <v>17104615</v>
      </c>
      <c r="S9" s="8">
        <v>5864248</v>
      </c>
      <c r="T9" s="8">
        <v>21388222</v>
      </c>
      <c r="U9" s="8">
        <v>5824842</v>
      </c>
      <c r="V9" s="8">
        <v>33077312</v>
      </c>
      <c r="W9" s="8">
        <v>83547341</v>
      </c>
      <c r="X9" s="8">
        <v>46507549</v>
      </c>
      <c r="Y9" s="8">
        <v>37039792</v>
      </c>
      <c r="Z9" s="2">
        <v>79.64</v>
      </c>
      <c r="AA9" s="6">
        <v>103162341</v>
      </c>
    </row>
    <row r="10" spans="1:27" ht="13.5">
      <c r="A10" s="25" t="s">
        <v>37</v>
      </c>
      <c r="B10" s="24"/>
      <c r="C10" s="6">
        <v>67588142</v>
      </c>
      <c r="D10" s="6">
        <v>0</v>
      </c>
      <c r="E10" s="7">
        <v>70562857</v>
      </c>
      <c r="F10" s="26">
        <v>152764234</v>
      </c>
      <c r="G10" s="26">
        <v>5321638</v>
      </c>
      <c r="H10" s="26">
        <v>7945869</v>
      </c>
      <c r="I10" s="26">
        <v>7857998</v>
      </c>
      <c r="J10" s="26">
        <v>21125505</v>
      </c>
      <c r="K10" s="26">
        <v>7763126</v>
      </c>
      <c r="L10" s="26">
        <v>7714196</v>
      </c>
      <c r="M10" s="26">
        <v>7684279</v>
      </c>
      <c r="N10" s="26">
        <v>23161601</v>
      </c>
      <c r="O10" s="26">
        <v>7637773</v>
      </c>
      <c r="P10" s="26">
        <v>7620605</v>
      </c>
      <c r="Q10" s="26">
        <v>7514346</v>
      </c>
      <c r="R10" s="26">
        <v>22772724</v>
      </c>
      <c r="S10" s="26">
        <v>7524773</v>
      </c>
      <c r="T10" s="26">
        <v>38982419</v>
      </c>
      <c r="U10" s="26">
        <v>7506394</v>
      </c>
      <c r="V10" s="26">
        <v>54013586</v>
      </c>
      <c r="W10" s="26">
        <v>121073416</v>
      </c>
      <c r="X10" s="26">
        <v>70562857</v>
      </c>
      <c r="Y10" s="26">
        <v>50510559</v>
      </c>
      <c r="Z10" s="27">
        <v>71.58</v>
      </c>
      <c r="AA10" s="28">
        <v>152764234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158477100</v>
      </c>
      <c r="F11" s="8">
        <v>2730560</v>
      </c>
      <c r="G11" s="8">
        <v>1742242</v>
      </c>
      <c r="H11" s="8">
        <v>2730022</v>
      </c>
      <c r="I11" s="8">
        <v>825040</v>
      </c>
      <c r="J11" s="8">
        <v>5297304</v>
      </c>
      <c r="K11" s="8">
        <v>4362980</v>
      </c>
      <c r="L11" s="8">
        <v>609166</v>
      </c>
      <c r="M11" s="8">
        <v>2681606</v>
      </c>
      <c r="N11" s="8">
        <v>7653752</v>
      </c>
      <c r="O11" s="8">
        <v>1464826</v>
      </c>
      <c r="P11" s="8">
        <v>224944</v>
      </c>
      <c r="Q11" s="8">
        <v>1538790</v>
      </c>
      <c r="R11" s="8">
        <v>3228560</v>
      </c>
      <c r="S11" s="8">
        <v>2873123</v>
      </c>
      <c r="T11" s="8">
        <v>1740958</v>
      </c>
      <c r="U11" s="8">
        <v>1508561</v>
      </c>
      <c r="V11" s="8">
        <v>6122642</v>
      </c>
      <c r="W11" s="8">
        <v>22302258</v>
      </c>
      <c r="X11" s="8">
        <v>158476644</v>
      </c>
      <c r="Y11" s="8">
        <v>-136174386</v>
      </c>
      <c r="Z11" s="2">
        <v>-85.93</v>
      </c>
      <c r="AA11" s="6">
        <v>2730560</v>
      </c>
    </row>
    <row r="12" spans="1:27" ht="13.5">
      <c r="A12" s="25" t="s">
        <v>39</v>
      </c>
      <c r="B12" s="29"/>
      <c r="C12" s="6">
        <v>4909224</v>
      </c>
      <c r="D12" s="6">
        <v>0</v>
      </c>
      <c r="E12" s="7">
        <v>6424778</v>
      </c>
      <c r="F12" s="8">
        <v>5329350</v>
      </c>
      <c r="G12" s="8">
        <v>444275</v>
      </c>
      <c r="H12" s="8">
        <v>375451</v>
      </c>
      <c r="I12" s="8">
        <v>321234</v>
      </c>
      <c r="J12" s="8">
        <v>1140960</v>
      </c>
      <c r="K12" s="8">
        <v>671918</v>
      </c>
      <c r="L12" s="8">
        <v>360461</v>
      </c>
      <c r="M12" s="8">
        <v>453868</v>
      </c>
      <c r="N12" s="8">
        <v>1486247</v>
      </c>
      <c r="O12" s="8">
        <v>445341</v>
      </c>
      <c r="P12" s="8">
        <v>371368</v>
      </c>
      <c r="Q12" s="8">
        <v>483364</v>
      </c>
      <c r="R12" s="8">
        <v>1300073</v>
      </c>
      <c r="S12" s="8">
        <v>543009</v>
      </c>
      <c r="T12" s="8">
        <v>469489</v>
      </c>
      <c r="U12" s="8">
        <v>516054</v>
      </c>
      <c r="V12" s="8">
        <v>1528552</v>
      </c>
      <c r="W12" s="8">
        <v>5455832</v>
      </c>
      <c r="X12" s="8">
        <v>6424778</v>
      </c>
      <c r="Y12" s="8">
        <v>-968946</v>
      </c>
      <c r="Z12" s="2">
        <v>-15.08</v>
      </c>
      <c r="AA12" s="6">
        <v>5329350</v>
      </c>
    </row>
    <row r="13" spans="1:27" ht="13.5">
      <c r="A13" s="23" t="s">
        <v>40</v>
      </c>
      <c r="B13" s="29"/>
      <c r="C13" s="6">
        <v>57067891</v>
      </c>
      <c r="D13" s="6">
        <v>0</v>
      </c>
      <c r="E13" s="7">
        <v>5347955</v>
      </c>
      <c r="F13" s="8">
        <v>2500000</v>
      </c>
      <c r="G13" s="8">
        <v>28342</v>
      </c>
      <c r="H13" s="8">
        <v>29050</v>
      </c>
      <c r="I13" s="8">
        <v>23305</v>
      </c>
      <c r="J13" s="8">
        <v>80697</v>
      </c>
      <c r="K13" s="8">
        <v>31446</v>
      </c>
      <c r="L13" s="8">
        <v>23345</v>
      </c>
      <c r="M13" s="8">
        <v>24822</v>
      </c>
      <c r="N13" s="8">
        <v>79613</v>
      </c>
      <c r="O13" s="8">
        <v>164805</v>
      </c>
      <c r="P13" s="8">
        <v>668</v>
      </c>
      <c r="Q13" s="8">
        <v>42363</v>
      </c>
      <c r="R13" s="8">
        <v>207836</v>
      </c>
      <c r="S13" s="8">
        <v>9199</v>
      </c>
      <c r="T13" s="8">
        <v>2510</v>
      </c>
      <c r="U13" s="8">
        <v>1423</v>
      </c>
      <c r="V13" s="8">
        <v>13132</v>
      </c>
      <c r="W13" s="8">
        <v>381278</v>
      </c>
      <c r="X13" s="8">
        <v>5347955</v>
      </c>
      <c r="Y13" s="8">
        <v>-4966677</v>
      </c>
      <c r="Z13" s="2">
        <v>-92.87</v>
      </c>
      <c r="AA13" s="6">
        <v>2500000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38650076</v>
      </c>
      <c r="F14" s="8">
        <v>76322000</v>
      </c>
      <c r="G14" s="8">
        <v>5311775</v>
      </c>
      <c r="H14" s="8">
        <v>1948262</v>
      </c>
      <c r="I14" s="8">
        <v>5376308</v>
      </c>
      <c r="J14" s="8">
        <v>12636345</v>
      </c>
      <c r="K14" s="8">
        <v>5462046</v>
      </c>
      <c r="L14" s="8">
        <v>8841102</v>
      </c>
      <c r="M14" s="8">
        <v>8804334</v>
      </c>
      <c r="N14" s="8">
        <v>23107482</v>
      </c>
      <c r="O14" s="8">
        <v>8580673</v>
      </c>
      <c r="P14" s="8">
        <v>8238135</v>
      </c>
      <c r="Q14" s="8">
        <v>7464873</v>
      </c>
      <c r="R14" s="8">
        <v>24283681</v>
      </c>
      <c r="S14" s="8">
        <v>9175081</v>
      </c>
      <c r="T14" s="8">
        <v>9424819</v>
      </c>
      <c r="U14" s="8">
        <v>9457295</v>
      </c>
      <c r="V14" s="8">
        <v>28057195</v>
      </c>
      <c r="W14" s="8">
        <v>88084703</v>
      </c>
      <c r="X14" s="8">
        <v>38650076</v>
      </c>
      <c r="Y14" s="8">
        <v>49434627</v>
      </c>
      <c r="Z14" s="2">
        <v>127.9</v>
      </c>
      <c r="AA14" s="6">
        <v>76322000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26332594</v>
      </c>
      <c r="D16" s="6">
        <v>0</v>
      </c>
      <c r="E16" s="7">
        <v>7500000</v>
      </c>
      <c r="F16" s="8">
        <v>2150000</v>
      </c>
      <c r="G16" s="8">
        <v>108953</v>
      </c>
      <c r="H16" s="8">
        <v>156069</v>
      </c>
      <c r="I16" s="8">
        <v>101452</v>
      </c>
      <c r="J16" s="8">
        <v>366474</v>
      </c>
      <c r="K16" s="8">
        <v>215328</v>
      </c>
      <c r="L16" s="8">
        <v>121401</v>
      </c>
      <c r="M16" s="8">
        <v>56716</v>
      </c>
      <c r="N16" s="8">
        <v>393445</v>
      </c>
      <c r="O16" s="8">
        <v>209518</v>
      </c>
      <c r="P16" s="8">
        <v>277385</v>
      </c>
      <c r="Q16" s="8">
        <v>279274</v>
      </c>
      <c r="R16" s="8">
        <v>766177</v>
      </c>
      <c r="S16" s="8">
        <v>94393</v>
      </c>
      <c r="T16" s="8">
        <v>266708</v>
      </c>
      <c r="U16" s="8">
        <v>219925</v>
      </c>
      <c r="V16" s="8">
        <v>581026</v>
      </c>
      <c r="W16" s="8">
        <v>2107122</v>
      </c>
      <c r="X16" s="8">
        <v>7500000</v>
      </c>
      <c r="Y16" s="8">
        <v>-5392878</v>
      </c>
      <c r="Z16" s="2">
        <v>-71.91</v>
      </c>
      <c r="AA16" s="6">
        <v>2150000</v>
      </c>
    </row>
    <row r="17" spans="1:27" ht="13.5">
      <c r="A17" s="23" t="s">
        <v>44</v>
      </c>
      <c r="B17" s="29"/>
      <c r="C17" s="6">
        <v>7012811</v>
      </c>
      <c r="D17" s="6">
        <v>0</v>
      </c>
      <c r="E17" s="7">
        <v>7000263</v>
      </c>
      <c r="F17" s="8">
        <v>5756500</v>
      </c>
      <c r="G17" s="8">
        <v>495657</v>
      </c>
      <c r="H17" s="8">
        <v>535205</v>
      </c>
      <c r="I17" s="8">
        <v>425589</v>
      </c>
      <c r="J17" s="8">
        <v>1456451</v>
      </c>
      <c r="K17" s="8">
        <v>451488</v>
      </c>
      <c r="L17" s="8">
        <v>782311</v>
      </c>
      <c r="M17" s="8">
        <v>428224</v>
      </c>
      <c r="N17" s="8">
        <v>1662023</v>
      </c>
      <c r="O17" s="8">
        <v>628064</v>
      </c>
      <c r="P17" s="8">
        <v>465706</v>
      </c>
      <c r="Q17" s="8">
        <v>594637</v>
      </c>
      <c r="R17" s="8">
        <v>1688407</v>
      </c>
      <c r="S17" s="8">
        <v>737076</v>
      </c>
      <c r="T17" s="8">
        <v>622491</v>
      </c>
      <c r="U17" s="8">
        <v>691623</v>
      </c>
      <c r="V17" s="8">
        <v>2051190</v>
      </c>
      <c r="W17" s="8">
        <v>6858071</v>
      </c>
      <c r="X17" s="8">
        <v>7000000</v>
      </c>
      <c r="Y17" s="8">
        <v>-141929</v>
      </c>
      <c r="Z17" s="2">
        <v>-2.03</v>
      </c>
      <c r="AA17" s="6">
        <v>5756500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14378358</v>
      </c>
      <c r="F18" s="8">
        <v>6928000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14378358</v>
      </c>
      <c r="Y18" s="8">
        <v>-14378358</v>
      </c>
      <c r="Z18" s="2">
        <v>-100</v>
      </c>
      <c r="AA18" s="6">
        <v>6928000</v>
      </c>
    </row>
    <row r="19" spans="1:27" ht="13.5">
      <c r="A19" s="23" t="s">
        <v>46</v>
      </c>
      <c r="B19" s="29"/>
      <c r="C19" s="6">
        <v>355935444</v>
      </c>
      <c r="D19" s="6">
        <v>0</v>
      </c>
      <c r="E19" s="7">
        <v>347183090</v>
      </c>
      <c r="F19" s="8">
        <v>348750000</v>
      </c>
      <c r="G19" s="8">
        <v>123111000</v>
      </c>
      <c r="H19" s="8">
        <v>1699000</v>
      </c>
      <c r="I19" s="8">
        <v>0</v>
      </c>
      <c r="J19" s="8">
        <v>124810000</v>
      </c>
      <c r="K19" s="8">
        <v>0</v>
      </c>
      <c r="L19" s="8">
        <v>62864000</v>
      </c>
      <c r="M19" s="8">
        <v>974000</v>
      </c>
      <c r="N19" s="8">
        <v>63838000</v>
      </c>
      <c r="O19" s="8">
        <v>0</v>
      </c>
      <c r="P19" s="8">
        <v>0</v>
      </c>
      <c r="Q19" s="8">
        <v>574000</v>
      </c>
      <c r="R19" s="8">
        <v>574000</v>
      </c>
      <c r="S19" s="8">
        <v>0</v>
      </c>
      <c r="T19" s="8">
        <v>38000000</v>
      </c>
      <c r="U19" s="8">
        <v>39880000</v>
      </c>
      <c r="V19" s="8">
        <v>77880000</v>
      </c>
      <c r="W19" s="8">
        <v>267102000</v>
      </c>
      <c r="X19" s="8">
        <v>347183000</v>
      </c>
      <c r="Y19" s="8">
        <v>-80081000</v>
      </c>
      <c r="Z19" s="2">
        <v>-23.07</v>
      </c>
      <c r="AA19" s="6">
        <v>348750000</v>
      </c>
    </row>
    <row r="20" spans="1:27" ht="13.5">
      <c r="A20" s="23" t="s">
        <v>47</v>
      </c>
      <c r="B20" s="29"/>
      <c r="C20" s="6">
        <v>70553910</v>
      </c>
      <c r="D20" s="6">
        <v>0</v>
      </c>
      <c r="E20" s="7">
        <v>109695914</v>
      </c>
      <c r="F20" s="26">
        <v>105209000</v>
      </c>
      <c r="G20" s="26">
        <v>7595056</v>
      </c>
      <c r="H20" s="26">
        <v>8797854</v>
      </c>
      <c r="I20" s="26">
        <v>7551524</v>
      </c>
      <c r="J20" s="26">
        <v>23944434</v>
      </c>
      <c r="K20" s="26">
        <v>5994107</v>
      </c>
      <c r="L20" s="26">
        <v>9382478</v>
      </c>
      <c r="M20" s="26">
        <v>6900676</v>
      </c>
      <c r="N20" s="26">
        <v>22277261</v>
      </c>
      <c r="O20" s="26">
        <v>8411447</v>
      </c>
      <c r="P20" s="26">
        <v>6522474</v>
      </c>
      <c r="Q20" s="26">
        <v>8011280</v>
      </c>
      <c r="R20" s="26">
        <v>22945201</v>
      </c>
      <c r="S20" s="26">
        <v>9265420</v>
      </c>
      <c r="T20" s="26">
        <v>7610405</v>
      </c>
      <c r="U20" s="26">
        <v>8269516</v>
      </c>
      <c r="V20" s="26">
        <v>25145341</v>
      </c>
      <c r="W20" s="26">
        <v>94312237</v>
      </c>
      <c r="X20" s="26">
        <v>109696414</v>
      </c>
      <c r="Y20" s="26">
        <v>-15384177</v>
      </c>
      <c r="Z20" s="27">
        <v>-14.02</v>
      </c>
      <c r="AA20" s="28">
        <v>105209000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422000</v>
      </c>
      <c r="F21" s="8">
        <v>1000000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4000000</v>
      </c>
      <c r="R21" s="8">
        <v>4000000</v>
      </c>
      <c r="S21" s="8">
        <v>0</v>
      </c>
      <c r="T21" s="8">
        <v>0</v>
      </c>
      <c r="U21" s="8">
        <v>0</v>
      </c>
      <c r="V21" s="8">
        <v>0</v>
      </c>
      <c r="W21" s="30">
        <v>4000000</v>
      </c>
      <c r="X21" s="8">
        <v>422000</v>
      </c>
      <c r="Y21" s="8">
        <v>3578000</v>
      </c>
      <c r="Z21" s="2">
        <v>847.87</v>
      </c>
      <c r="AA21" s="6">
        <v>1000000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1701072557</v>
      </c>
      <c r="D22" s="33">
        <f>SUM(D5:D21)</f>
        <v>0</v>
      </c>
      <c r="E22" s="34">
        <f t="shared" si="0"/>
        <v>2015105390</v>
      </c>
      <c r="F22" s="35">
        <f t="shared" si="0"/>
        <v>2118521000</v>
      </c>
      <c r="G22" s="35">
        <f t="shared" si="0"/>
        <v>239950964</v>
      </c>
      <c r="H22" s="35">
        <f t="shared" si="0"/>
        <v>131796635</v>
      </c>
      <c r="I22" s="35">
        <f t="shared" si="0"/>
        <v>126465128</v>
      </c>
      <c r="J22" s="35">
        <f t="shared" si="0"/>
        <v>498212727</v>
      </c>
      <c r="K22" s="35">
        <f t="shared" si="0"/>
        <v>132065522</v>
      </c>
      <c r="L22" s="35">
        <f t="shared" si="0"/>
        <v>192101295</v>
      </c>
      <c r="M22" s="35">
        <f t="shared" si="0"/>
        <v>128922911</v>
      </c>
      <c r="N22" s="35">
        <f t="shared" si="0"/>
        <v>453089728</v>
      </c>
      <c r="O22" s="35">
        <f t="shared" si="0"/>
        <v>123208526</v>
      </c>
      <c r="P22" s="35">
        <f t="shared" si="0"/>
        <v>133089935</v>
      </c>
      <c r="Q22" s="35">
        <f t="shared" si="0"/>
        <v>132330951</v>
      </c>
      <c r="R22" s="35">
        <f t="shared" si="0"/>
        <v>388629412</v>
      </c>
      <c r="S22" s="35">
        <f t="shared" si="0"/>
        <v>131782386</v>
      </c>
      <c r="T22" s="35">
        <f t="shared" si="0"/>
        <v>276879622</v>
      </c>
      <c r="U22" s="35">
        <f t="shared" si="0"/>
        <v>145271304</v>
      </c>
      <c r="V22" s="35">
        <f t="shared" si="0"/>
        <v>553933312</v>
      </c>
      <c r="W22" s="35">
        <f t="shared" si="0"/>
        <v>1893865179</v>
      </c>
      <c r="X22" s="35">
        <f t="shared" si="0"/>
        <v>2015105081</v>
      </c>
      <c r="Y22" s="35">
        <f t="shared" si="0"/>
        <v>-121239902</v>
      </c>
      <c r="Z22" s="36">
        <f>+IF(X22&lt;&gt;0,+(Y22/X22)*100,0)</f>
        <v>-6.016554826006118</v>
      </c>
      <c r="AA22" s="33">
        <f>SUM(AA5:AA21)</f>
        <v>2118521000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456008076</v>
      </c>
      <c r="D25" s="6">
        <v>0</v>
      </c>
      <c r="E25" s="7">
        <v>468821566</v>
      </c>
      <c r="F25" s="8">
        <v>461871292</v>
      </c>
      <c r="G25" s="8">
        <v>36712073</v>
      </c>
      <c r="H25" s="8">
        <v>36720944</v>
      </c>
      <c r="I25" s="8">
        <v>37230634</v>
      </c>
      <c r="J25" s="8">
        <v>110663651</v>
      </c>
      <c r="K25" s="8">
        <v>37265020</v>
      </c>
      <c r="L25" s="8">
        <v>37611695</v>
      </c>
      <c r="M25" s="8">
        <v>36704156</v>
      </c>
      <c r="N25" s="8">
        <v>111580871</v>
      </c>
      <c r="O25" s="8">
        <v>39394606</v>
      </c>
      <c r="P25" s="8">
        <v>35544198</v>
      </c>
      <c r="Q25" s="8">
        <v>37554353</v>
      </c>
      <c r="R25" s="8">
        <v>112493157</v>
      </c>
      <c r="S25" s="8">
        <v>35534169</v>
      </c>
      <c r="T25" s="8">
        <v>36760207</v>
      </c>
      <c r="U25" s="8">
        <v>36431282</v>
      </c>
      <c r="V25" s="8">
        <v>108725658</v>
      </c>
      <c r="W25" s="8">
        <v>443463337</v>
      </c>
      <c r="X25" s="8">
        <v>468822050</v>
      </c>
      <c r="Y25" s="8">
        <v>-25358713</v>
      </c>
      <c r="Z25" s="2">
        <v>-5.41</v>
      </c>
      <c r="AA25" s="6">
        <v>461871292</v>
      </c>
    </row>
    <row r="26" spans="1:27" ht="13.5">
      <c r="A26" s="25" t="s">
        <v>52</v>
      </c>
      <c r="B26" s="24"/>
      <c r="C26" s="6">
        <v>20850463</v>
      </c>
      <c r="D26" s="6">
        <v>0</v>
      </c>
      <c r="E26" s="7">
        <v>21314479</v>
      </c>
      <c r="F26" s="8">
        <v>20401210</v>
      </c>
      <c r="G26" s="8">
        <v>1691812</v>
      </c>
      <c r="H26" s="8">
        <v>1691812</v>
      </c>
      <c r="I26" s="8">
        <v>1691812</v>
      </c>
      <c r="J26" s="8">
        <v>5075436</v>
      </c>
      <c r="K26" s="8">
        <v>1691812</v>
      </c>
      <c r="L26" s="8">
        <v>1691812</v>
      </c>
      <c r="M26" s="8">
        <v>1730480</v>
      </c>
      <c r="N26" s="8">
        <v>5114104</v>
      </c>
      <c r="O26" s="8">
        <v>1711146</v>
      </c>
      <c r="P26" s="8">
        <v>1691812</v>
      </c>
      <c r="Q26" s="8">
        <v>1691812</v>
      </c>
      <c r="R26" s="8">
        <v>5094770</v>
      </c>
      <c r="S26" s="8">
        <v>1718205</v>
      </c>
      <c r="T26" s="8">
        <v>1718205</v>
      </c>
      <c r="U26" s="8">
        <v>1737539</v>
      </c>
      <c r="V26" s="8">
        <v>5173949</v>
      </c>
      <c r="W26" s="8">
        <v>20458259</v>
      </c>
      <c r="X26" s="8">
        <v>21314479</v>
      </c>
      <c r="Y26" s="8">
        <v>-856220</v>
      </c>
      <c r="Z26" s="2">
        <v>-4.02</v>
      </c>
      <c r="AA26" s="6">
        <v>20401210</v>
      </c>
    </row>
    <row r="27" spans="1:27" ht="13.5">
      <c r="A27" s="25" t="s">
        <v>53</v>
      </c>
      <c r="B27" s="24"/>
      <c r="C27" s="6">
        <v>221979362</v>
      </c>
      <c r="D27" s="6">
        <v>0</v>
      </c>
      <c r="E27" s="7">
        <v>123779092</v>
      </c>
      <c r="F27" s="8">
        <v>299900000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123779000</v>
      </c>
      <c r="M27" s="8">
        <v>82523459</v>
      </c>
      <c r="N27" s="8">
        <v>206302459</v>
      </c>
      <c r="O27" s="8">
        <v>82523459</v>
      </c>
      <c r="P27" s="8">
        <v>82523459</v>
      </c>
      <c r="Q27" s="8">
        <v>82523459</v>
      </c>
      <c r="R27" s="8">
        <v>247570377</v>
      </c>
      <c r="S27" s="8">
        <v>82523459</v>
      </c>
      <c r="T27" s="8">
        <v>82523459</v>
      </c>
      <c r="U27" s="8">
        <v>-319919755</v>
      </c>
      <c r="V27" s="8">
        <v>-154872837</v>
      </c>
      <c r="W27" s="8">
        <v>298999999</v>
      </c>
      <c r="X27" s="8">
        <v>123779092</v>
      </c>
      <c r="Y27" s="8">
        <v>175220907</v>
      </c>
      <c r="Z27" s="2">
        <v>141.56</v>
      </c>
      <c r="AA27" s="6">
        <v>299900000</v>
      </c>
    </row>
    <row r="28" spans="1:27" ht="13.5">
      <c r="A28" s="25" t="s">
        <v>54</v>
      </c>
      <c r="B28" s="24"/>
      <c r="C28" s="6">
        <v>436672171</v>
      </c>
      <c r="D28" s="6">
        <v>0</v>
      </c>
      <c r="E28" s="7">
        <v>439206526</v>
      </c>
      <c r="F28" s="8">
        <v>458489700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229244848</v>
      </c>
      <c r="N28" s="8">
        <v>229244848</v>
      </c>
      <c r="O28" s="8">
        <v>38207474</v>
      </c>
      <c r="P28" s="8">
        <v>0</v>
      </c>
      <c r="Q28" s="8">
        <v>0</v>
      </c>
      <c r="R28" s="8">
        <v>38207474</v>
      </c>
      <c r="S28" s="8">
        <v>114622423</v>
      </c>
      <c r="T28" s="8">
        <v>0</v>
      </c>
      <c r="U28" s="8">
        <v>0</v>
      </c>
      <c r="V28" s="8">
        <v>114622423</v>
      </c>
      <c r="W28" s="8">
        <v>382074745</v>
      </c>
      <c r="X28" s="8">
        <v>439206526</v>
      </c>
      <c r="Y28" s="8">
        <v>-57131781</v>
      </c>
      <c r="Z28" s="2">
        <v>-13.01</v>
      </c>
      <c r="AA28" s="6">
        <v>458489700</v>
      </c>
    </row>
    <row r="29" spans="1:27" ht="13.5">
      <c r="A29" s="25" t="s">
        <v>55</v>
      </c>
      <c r="B29" s="24"/>
      <c r="C29" s="6">
        <v>34223742</v>
      </c>
      <c r="D29" s="6">
        <v>0</v>
      </c>
      <c r="E29" s="7">
        <v>12533679</v>
      </c>
      <c r="F29" s="8">
        <v>12926980</v>
      </c>
      <c r="G29" s="8">
        <v>276489</v>
      </c>
      <c r="H29" s="8">
        <v>275458</v>
      </c>
      <c r="I29" s="8">
        <v>2848538</v>
      </c>
      <c r="J29" s="8">
        <v>3400485</v>
      </c>
      <c r="K29" s="8">
        <v>273290</v>
      </c>
      <c r="L29" s="8">
        <v>263449</v>
      </c>
      <c r="M29" s="8">
        <v>2534146</v>
      </c>
      <c r="N29" s="8">
        <v>3070885</v>
      </c>
      <c r="O29" s="8">
        <v>270005</v>
      </c>
      <c r="P29" s="8">
        <v>243118</v>
      </c>
      <c r="Q29" s="8">
        <v>2519193</v>
      </c>
      <c r="R29" s="8">
        <v>3032316</v>
      </c>
      <c r="S29" s="8">
        <v>0</v>
      </c>
      <c r="T29" s="8">
        <v>523161</v>
      </c>
      <c r="U29" s="8">
        <v>2335771</v>
      </c>
      <c r="V29" s="8">
        <v>2858932</v>
      </c>
      <c r="W29" s="8">
        <v>12362618</v>
      </c>
      <c r="X29" s="8">
        <v>12533679</v>
      </c>
      <c r="Y29" s="8">
        <v>-171061</v>
      </c>
      <c r="Z29" s="2">
        <v>-1.36</v>
      </c>
      <c r="AA29" s="6">
        <v>12926980</v>
      </c>
    </row>
    <row r="30" spans="1:27" ht="13.5">
      <c r="A30" s="25" t="s">
        <v>56</v>
      </c>
      <c r="B30" s="24"/>
      <c r="C30" s="6">
        <v>646684366</v>
      </c>
      <c r="D30" s="6">
        <v>0</v>
      </c>
      <c r="E30" s="7">
        <v>605600267</v>
      </c>
      <c r="F30" s="8">
        <v>653260383</v>
      </c>
      <c r="G30" s="8">
        <v>25131204</v>
      </c>
      <c r="H30" s="8">
        <v>54812230</v>
      </c>
      <c r="I30" s="8">
        <v>44048928</v>
      </c>
      <c r="J30" s="8">
        <v>123992362</v>
      </c>
      <c r="K30" s="8">
        <v>34131424</v>
      </c>
      <c r="L30" s="8">
        <v>36410017</v>
      </c>
      <c r="M30" s="8">
        <v>73915148</v>
      </c>
      <c r="N30" s="8">
        <v>144456589</v>
      </c>
      <c r="O30" s="8">
        <v>35964913</v>
      </c>
      <c r="P30" s="8">
        <v>69901051</v>
      </c>
      <c r="Q30" s="8">
        <v>54555782</v>
      </c>
      <c r="R30" s="8">
        <v>160421746</v>
      </c>
      <c r="S30" s="8">
        <v>42121251</v>
      </c>
      <c r="T30" s="8">
        <v>58898672</v>
      </c>
      <c r="U30" s="8">
        <v>120557233</v>
      </c>
      <c r="V30" s="8">
        <v>221577156</v>
      </c>
      <c r="W30" s="8">
        <v>650447853</v>
      </c>
      <c r="X30" s="8">
        <v>605600130</v>
      </c>
      <c r="Y30" s="8">
        <v>44847723</v>
      </c>
      <c r="Z30" s="2">
        <v>7.41</v>
      </c>
      <c r="AA30" s="6">
        <v>653260383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98919123</v>
      </c>
      <c r="F31" s="8">
        <v>90000000</v>
      </c>
      <c r="G31" s="8">
        <v>609009</v>
      </c>
      <c r="H31" s="8">
        <v>3546143</v>
      </c>
      <c r="I31" s="8">
        <v>3094910</v>
      </c>
      <c r="J31" s="8">
        <v>7250062</v>
      </c>
      <c r="K31" s="8">
        <v>8028120</v>
      </c>
      <c r="L31" s="8">
        <v>6479333</v>
      </c>
      <c r="M31" s="8">
        <v>7102152</v>
      </c>
      <c r="N31" s="8">
        <v>21609605</v>
      </c>
      <c r="O31" s="8">
        <v>1940275</v>
      </c>
      <c r="P31" s="8">
        <v>5275305</v>
      </c>
      <c r="Q31" s="8">
        <v>4947688</v>
      </c>
      <c r="R31" s="8">
        <v>12163268</v>
      </c>
      <c r="S31" s="8">
        <v>4680891</v>
      </c>
      <c r="T31" s="8">
        <v>8657213</v>
      </c>
      <c r="U31" s="8">
        <v>13864707</v>
      </c>
      <c r="V31" s="8">
        <v>27202811</v>
      </c>
      <c r="W31" s="8">
        <v>68225746</v>
      </c>
      <c r="X31" s="8">
        <v>98919123</v>
      </c>
      <c r="Y31" s="8">
        <v>-30693377</v>
      </c>
      <c r="Z31" s="2">
        <v>-31.03</v>
      </c>
      <c r="AA31" s="6">
        <v>90000000</v>
      </c>
    </row>
    <row r="32" spans="1:27" ht="13.5">
      <c r="A32" s="25" t="s">
        <v>58</v>
      </c>
      <c r="B32" s="24"/>
      <c r="C32" s="6">
        <v>98654756</v>
      </c>
      <c r="D32" s="6">
        <v>0</v>
      </c>
      <c r="E32" s="7">
        <v>87797968</v>
      </c>
      <c r="F32" s="8">
        <v>48450460</v>
      </c>
      <c r="G32" s="8">
        <v>1383737</v>
      </c>
      <c r="H32" s="8">
        <v>1445348</v>
      </c>
      <c r="I32" s="8">
        <v>1578213</v>
      </c>
      <c r="J32" s="8">
        <v>4407298</v>
      </c>
      <c r="K32" s="8">
        <v>2945201</v>
      </c>
      <c r="L32" s="8">
        <v>1822510</v>
      </c>
      <c r="M32" s="8">
        <v>5016354</v>
      </c>
      <c r="N32" s="8">
        <v>9784065</v>
      </c>
      <c r="O32" s="8">
        <v>5465807</v>
      </c>
      <c r="P32" s="8">
        <v>4327372</v>
      </c>
      <c r="Q32" s="8">
        <v>2064372</v>
      </c>
      <c r="R32" s="8">
        <v>11857551</v>
      </c>
      <c r="S32" s="8">
        <v>33146</v>
      </c>
      <c r="T32" s="8">
        <v>3195283</v>
      </c>
      <c r="U32" s="8">
        <v>1697046</v>
      </c>
      <c r="V32" s="8">
        <v>4925475</v>
      </c>
      <c r="W32" s="8">
        <v>30974389</v>
      </c>
      <c r="X32" s="8">
        <v>87797968</v>
      </c>
      <c r="Y32" s="8">
        <v>-56823579</v>
      </c>
      <c r="Z32" s="2">
        <v>-64.72</v>
      </c>
      <c r="AA32" s="6">
        <v>48450460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4847000</v>
      </c>
      <c r="F33" s="8">
        <v>4847000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4847000</v>
      </c>
      <c r="Y33" s="8">
        <v>-4847000</v>
      </c>
      <c r="Z33" s="2">
        <v>-100</v>
      </c>
      <c r="AA33" s="6">
        <v>4847000</v>
      </c>
    </row>
    <row r="34" spans="1:27" ht="13.5">
      <c r="A34" s="25" t="s">
        <v>60</v>
      </c>
      <c r="B34" s="24"/>
      <c r="C34" s="6">
        <v>248185989</v>
      </c>
      <c r="D34" s="6">
        <v>0</v>
      </c>
      <c r="E34" s="7">
        <v>257065400</v>
      </c>
      <c r="F34" s="8">
        <v>531937551</v>
      </c>
      <c r="G34" s="8">
        <v>7928297</v>
      </c>
      <c r="H34" s="8">
        <v>24535269</v>
      </c>
      <c r="I34" s="8">
        <v>15868350</v>
      </c>
      <c r="J34" s="8">
        <v>48331916</v>
      </c>
      <c r="K34" s="8">
        <v>18965561</v>
      </c>
      <c r="L34" s="8">
        <v>20028272</v>
      </c>
      <c r="M34" s="8">
        <v>19986990</v>
      </c>
      <c r="N34" s="8">
        <v>58980823</v>
      </c>
      <c r="O34" s="8">
        <v>17265761</v>
      </c>
      <c r="P34" s="8">
        <v>-1328756</v>
      </c>
      <c r="Q34" s="8">
        <v>18563643</v>
      </c>
      <c r="R34" s="8">
        <v>34500648</v>
      </c>
      <c r="S34" s="8">
        <v>7619687</v>
      </c>
      <c r="T34" s="8">
        <v>133704458</v>
      </c>
      <c r="U34" s="8">
        <v>-14756163</v>
      </c>
      <c r="V34" s="8">
        <v>126567982</v>
      </c>
      <c r="W34" s="8">
        <v>268381369</v>
      </c>
      <c r="X34" s="8">
        <v>257064653</v>
      </c>
      <c r="Y34" s="8">
        <v>11316716</v>
      </c>
      <c r="Z34" s="2">
        <v>4.4</v>
      </c>
      <c r="AA34" s="6">
        <v>531937551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2163258925</v>
      </c>
      <c r="D36" s="33">
        <f>SUM(D25:D35)</f>
        <v>0</v>
      </c>
      <c r="E36" s="34">
        <f t="shared" si="1"/>
        <v>2119885100</v>
      </c>
      <c r="F36" s="35">
        <f t="shared" si="1"/>
        <v>2582084576</v>
      </c>
      <c r="G36" s="35">
        <f t="shared" si="1"/>
        <v>73732621</v>
      </c>
      <c r="H36" s="35">
        <f t="shared" si="1"/>
        <v>123027204</v>
      </c>
      <c r="I36" s="35">
        <f t="shared" si="1"/>
        <v>106361385</v>
      </c>
      <c r="J36" s="35">
        <f t="shared" si="1"/>
        <v>303121210</v>
      </c>
      <c r="K36" s="35">
        <f t="shared" si="1"/>
        <v>103300428</v>
      </c>
      <c r="L36" s="35">
        <f t="shared" si="1"/>
        <v>228086088</v>
      </c>
      <c r="M36" s="35">
        <f t="shared" si="1"/>
        <v>458757733</v>
      </c>
      <c r="N36" s="35">
        <f t="shared" si="1"/>
        <v>790144249</v>
      </c>
      <c r="O36" s="35">
        <f t="shared" si="1"/>
        <v>222743446</v>
      </c>
      <c r="P36" s="35">
        <f t="shared" si="1"/>
        <v>198177559</v>
      </c>
      <c r="Q36" s="35">
        <f t="shared" si="1"/>
        <v>204420302</v>
      </c>
      <c r="R36" s="35">
        <f t="shared" si="1"/>
        <v>625341307</v>
      </c>
      <c r="S36" s="35">
        <f t="shared" si="1"/>
        <v>288853231</v>
      </c>
      <c r="T36" s="35">
        <f t="shared" si="1"/>
        <v>325980658</v>
      </c>
      <c r="U36" s="35">
        <f t="shared" si="1"/>
        <v>-158052340</v>
      </c>
      <c r="V36" s="35">
        <f t="shared" si="1"/>
        <v>456781549</v>
      </c>
      <c r="W36" s="35">
        <f t="shared" si="1"/>
        <v>2175388315</v>
      </c>
      <c r="X36" s="35">
        <f t="shared" si="1"/>
        <v>2119884700</v>
      </c>
      <c r="Y36" s="35">
        <f t="shared" si="1"/>
        <v>55503615</v>
      </c>
      <c r="Z36" s="36">
        <f>+IF(X36&lt;&gt;0,+(Y36/X36)*100,0)</f>
        <v>2.618237444706309</v>
      </c>
      <c r="AA36" s="33">
        <f>SUM(AA25:AA35)</f>
        <v>2582084576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-462186368</v>
      </c>
      <c r="D38" s="46">
        <f>+D22-D36</f>
        <v>0</v>
      </c>
      <c r="E38" s="47">
        <f t="shared" si="2"/>
        <v>-104779710</v>
      </c>
      <c r="F38" s="48">
        <f t="shared" si="2"/>
        <v>-463563576</v>
      </c>
      <c r="G38" s="48">
        <f t="shared" si="2"/>
        <v>166218343</v>
      </c>
      <c r="H38" s="48">
        <f t="shared" si="2"/>
        <v>8769431</v>
      </c>
      <c r="I38" s="48">
        <f t="shared" si="2"/>
        <v>20103743</v>
      </c>
      <c r="J38" s="48">
        <f t="shared" si="2"/>
        <v>195091517</v>
      </c>
      <c r="K38" s="48">
        <f t="shared" si="2"/>
        <v>28765094</v>
      </c>
      <c r="L38" s="48">
        <f t="shared" si="2"/>
        <v>-35984793</v>
      </c>
      <c r="M38" s="48">
        <f t="shared" si="2"/>
        <v>-329834822</v>
      </c>
      <c r="N38" s="48">
        <f t="shared" si="2"/>
        <v>-337054521</v>
      </c>
      <c r="O38" s="48">
        <f t="shared" si="2"/>
        <v>-99534920</v>
      </c>
      <c r="P38" s="48">
        <f t="shared" si="2"/>
        <v>-65087624</v>
      </c>
      <c r="Q38" s="48">
        <f t="shared" si="2"/>
        <v>-72089351</v>
      </c>
      <c r="R38" s="48">
        <f t="shared" si="2"/>
        <v>-236711895</v>
      </c>
      <c r="S38" s="48">
        <f t="shared" si="2"/>
        <v>-157070845</v>
      </c>
      <c r="T38" s="48">
        <f t="shared" si="2"/>
        <v>-49101036</v>
      </c>
      <c r="U38" s="48">
        <f t="shared" si="2"/>
        <v>303323644</v>
      </c>
      <c r="V38" s="48">
        <f t="shared" si="2"/>
        <v>97151763</v>
      </c>
      <c r="W38" s="48">
        <f t="shared" si="2"/>
        <v>-281523136</v>
      </c>
      <c r="X38" s="48">
        <f>IF(F22=F36,0,X22-X36)</f>
        <v>-104779619</v>
      </c>
      <c r="Y38" s="48">
        <f t="shared" si="2"/>
        <v>-176743517</v>
      </c>
      <c r="Z38" s="49">
        <f>+IF(X38&lt;&gt;0,+(Y38/X38)*100,0)</f>
        <v>168.68119839221788</v>
      </c>
      <c r="AA38" s="46">
        <f>+AA22-AA36</f>
        <v>-463563576</v>
      </c>
    </row>
    <row r="39" spans="1:27" ht="13.5">
      <c r="A39" s="23" t="s">
        <v>64</v>
      </c>
      <c r="B39" s="29"/>
      <c r="C39" s="6">
        <v>122716284</v>
      </c>
      <c r="D39" s="6">
        <v>0</v>
      </c>
      <c r="E39" s="7">
        <v>114855834</v>
      </c>
      <c r="F39" s="8">
        <v>115595660</v>
      </c>
      <c r="G39" s="8">
        <v>15792000</v>
      </c>
      <c r="H39" s="8">
        <v>0</v>
      </c>
      <c r="I39" s="8">
        <v>8405000</v>
      </c>
      <c r="J39" s="8">
        <v>24197000</v>
      </c>
      <c r="K39" s="8">
        <v>600000</v>
      </c>
      <c r="L39" s="8">
        <v>37409000</v>
      </c>
      <c r="M39" s="8">
        <v>0</v>
      </c>
      <c r="N39" s="8">
        <v>38009000</v>
      </c>
      <c r="O39" s="8">
        <v>0</v>
      </c>
      <c r="P39" s="8">
        <v>2026000</v>
      </c>
      <c r="Q39" s="8">
        <v>41199000</v>
      </c>
      <c r="R39" s="8">
        <v>43225000</v>
      </c>
      <c r="S39" s="8">
        <v>0</v>
      </c>
      <c r="T39" s="8">
        <v>0</v>
      </c>
      <c r="U39" s="8">
        <v>0</v>
      </c>
      <c r="V39" s="8">
        <v>0</v>
      </c>
      <c r="W39" s="8">
        <v>105431000</v>
      </c>
      <c r="X39" s="8">
        <v>114856000</v>
      </c>
      <c r="Y39" s="8">
        <v>-9425000</v>
      </c>
      <c r="Z39" s="2">
        <v>-8.21</v>
      </c>
      <c r="AA39" s="6">
        <v>115595660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-339470084</v>
      </c>
      <c r="D42" s="55">
        <f>SUM(D38:D41)</f>
        <v>0</v>
      </c>
      <c r="E42" s="56">
        <f t="shared" si="3"/>
        <v>10076124</v>
      </c>
      <c r="F42" s="57">
        <f t="shared" si="3"/>
        <v>-347967916</v>
      </c>
      <c r="G42" s="57">
        <f t="shared" si="3"/>
        <v>182010343</v>
      </c>
      <c r="H42" s="57">
        <f t="shared" si="3"/>
        <v>8769431</v>
      </c>
      <c r="I42" s="57">
        <f t="shared" si="3"/>
        <v>28508743</v>
      </c>
      <c r="J42" s="57">
        <f t="shared" si="3"/>
        <v>219288517</v>
      </c>
      <c r="K42" s="57">
        <f t="shared" si="3"/>
        <v>29365094</v>
      </c>
      <c r="L42" s="57">
        <f t="shared" si="3"/>
        <v>1424207</v>
      </c>
      <c r="M42" s="57">
        <f t="shared" si="3"/>
        <v>-329834822</v>
      </c>
      <c r="N42" s="57">
        <f t="shared" si="3"/>
        <v>-299045521</v>
      </c>
      <c r="O42" s="57">
        <f t="shared" si="3"/>
        <v>-99534920</v>
      </c>
      <c r="P42" s="57">
        <f t="shared" si="3"/>
        <v>-63061624</v>
      </c>
      <c r="Q42" s="57">
        <f t="shared" si="3"/>
        <v>-30890351</v>
      </c>
      <c r="R42" s="57">
        <f t="shared" si="3"/>
        <v>-193486895</v>
      </c>
      <c r="S42" s="57">
        <f t="shared" si="3"/>
        <v>-157070845</v>
      </c>
      <c r="T42" s="57">
        <f t="shared" si="3"/>
        <v>-49101036</v>
      </c>
      <c r="U42" s="57">
        <f t="shared" si="3"/>
        <v>303323644</v>
      </c>
      <c r="V42" s="57">
        <f t="shared" si="3"/>
        <v>97151763</v>
      </c>
      <c r="W42" s="57">
        <f t="shared" si="3"/>
        <v>-176092136</v>
      </c>
      <c r="X42" s="57">
        <f t="shared" si="3"/>
        <v>10076381</v>
      </c>
      <c r="Y42" s="57">
        <f t="shared" si="3"/>
        <v>-186168517</v>
      </c>
      <c r="Z42" s="58">
        <f>+IF(X42&lt;&gt;0,+(Y42/X42)*100,0)</f>
        <v>-1847.5732209808264</v>
      </c>
      <c r="AA42" s="55">
        <f>SUM(AA38:AA41)</f>
        <v>-347967916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-339470084</v>
      </c>
      <c r="D44" s="63">
        <f>+D42-D43</f>
        <v>0</v>
      </c>
      <c r="E44" s="64">
        <f t="shared" si="4"/>
        <v>10076124</v>
      </c>
      <c r="F44" s="65">
        <f t="shared" si="4"/>
        <v>-347967916</v>
      </c>
      <c r="G44" s="65">
        <f t="shared" si="4"/>
        <v>182010343</v>
      </c>
      <c r="H44" s="65">
        <f t="shared" si="4"/>
        <v>8769431</v>
      </c>
      <c r="I44" s="65">
        <f t="shared" si="4"/>
        <v>28508743</v>
      </c>
      <c r="J44" s="65">
        <f t="shared" si="4"/>
        <v>219288517</v>
      </c>
      <c r="K44" s="65">
        <f t="shared" si="4"/>
        <v>29365094</v>
      </c>
      <c r="L44" s="65">
        <f t="shared" si="4"/>
        <v>1424207</v>
      </c>
      <c r="M44" s="65">
        <f t="shared" si="4"/>
        <v>-329834822</v>
      </c>
      <c r="N44" s="65">
        <f t="shared" si="4"/>
        <v>-299045521</v>
      </c>
      <c r="O44" s="65">
        <f t="shared" si="4"/>
        <v>-99534920</v>
      </c>
      <c r="P44" s="65">
        <f t="shared" si="4"/>
        <v>-63061624</v>
      </c>
      <c r="Q44" s="65">
        <f t="shared" si="4"/>
        <v>-30890351</v>
      </c>
      <c r="R44" s="65">
        <f t="shared" si="4"/>
        <v>-193486895</v>
      </c>
      <c r="S44" s="65">
        <f t="shared" si="4"/>
        <v>-157070845</v>
      </c>
      <c r="T44" s="65">
        <f t="shared" si="4"/>
        <v>-49101036</v>
      </c>
      <c r="U44" s="65">
        <f t="shared" si="4"/>
        <v>303323644</v>
      </c>
      <c r="V44" s="65">
        <f t="shared" si="4"/>
        <v>97151763</v>
      </c>
      <c r="W44" s="65">
        <f t="shared" si="4"/>
        <v>-176092136</v>
      </c>
      <c r="X44" s="65">
        <f t="shared" si="4"/>
        <v>10076381</v>
      </c>
      <c r="Y44" s="65">
        <f t="shared" si="4"/>
        <v>-186168517</v>
      </c>
      <c r="Z44" s="66">
        <f>+IF(X44&lt;&gt;0,+(Y44/X44)*100,0)</f>
        <v>-1847.5732209808264</v>
      </c>
      <c r="AA44" s="63">
        <f>+AA42-AA43</f>
        <v>-347967916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-339470084</v>
      </c>
      <c r="D46" s="55">
        <f>SUM(D44:D45)</f>
        <v>0</v>
      </c>
      <c r="E46" s="56">
        <f t="shared" si="5"/>
        <v>10076124</v>
      </c>
      <c r="F46" s="57">
        <f t="shared" si="5"/>
        <v>-347967916</v>
      </c>
      <c r="G46" s="57">
        <f t="shared" si="5"/>
        <v>182010343</v>
      </c>
      <c r="H46" s="57">
        <f t="shared" si="5"/>
        <v>8769431</v>
      </c>
      <c r="I46" s="57">
        <f t="shared" si="5"/>
        <v>28508743</v>
      </c>
      <c r="J46" s="57">
        <f t="shared" si="5"/>
        <v>219288517</v>
      </c>
      <c r="K46" s="57">
        <f t="shared" si="5"/>
        <v>29365094</v>
      </c>
      <c r="L46" s="57">
        <f t="shared" si="5"/>
        <v>1424207</v>
      </c>
      <c r="M46" s="57">
        <f t="shared" si="5"/>
        <v>-329834822</v>
      </c>
      <c r="N46" s="57">
        <f t="shared" si="5"/>
        <v>-299045521</v>
      </c>
      <c r="O46" s="57">
        <f t="shared" si="5"/>
        <v>-99534920</v>
      </c>
      <c r="P46" s="57">
        <f t="shared" si="5"/>
        <v>-63061624</v>
      </c>
      <c r="Q46" s="57">
        <f t="shared" si="5"/>
        <v>-30890351</v>
      </c>
      <c r="R46" s="57">
        <f t="shared" si="5"/>
        <v>-193486895</v>
      </c>
      <c r="S46" s="57">
        <f t="shared" si="5"/>
        <v>-157070845</v>
      </c>
      <c r="T46" s="57">
        <f t="shared" si="5"/>
        <v>-49101036</v>
      </c>
      <c r="U46" s="57">
        <f t="shared" si="5"/>
        <v>303323644</v>
      </c>
      <c r="V46" s="57">
        <f t="shared" si="5"/>
        <v>97151763</v>
      </c>
      <c r="W46" s="57">
        <f t="shared" si="5"/>
        <v>-176092136</v>
      </c>
      <c r="X46" s="57">
        <f t="shared" si="5"/>
        <v>10076381</v>
      </c>
      <c r="Y46" s="57">
        <f t="shared" si="5"/>
        <v>-186168517</v>
      </c>
      <c r="Z46" s="58">
        <f>+IF(X46&lt;&gt;0,+(Y46/X46)*100,0)</f>
        <v>-1847.5732209808264</v>
      </c>
      <c r="AA46" s="55">
        <f>SUM(AA44:AA45)</f>
        <v>-347967916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-339470084</v>
      </c>
      <c r="D48" s="71">
        <f>SUM(D46:D47)</f>
        <v>0</v>
      </c>
      <c r="E48" s="72">
        <f t="shared" si="6"/>
        <v>10076124</v>
      </c>
      <c r="F48" s="73">
        <f t="shared" si="6"/>
        <v>-347967916</v>
      </c>
      <c r="G48" s="73">
        <f t="shared" si="6"/>
        <v>182010343</v>
      </c>
      <c r="H48" s="74">
        <f t="shared" si="6"/>
        <v>8769431</v>
      </c>
      <c r="I48" s="74">
        <f t="shared" si="6"/>
        <v>28508743</v>
      </c>
      <c r="J48" s="74">
        <f t="shared" si="6"/>
        <v>219288517</v>
      </c>
      <c r="K48" s="74">
        <f t="shared" si="6"/>
        <v>29365094</v>
      </c>
      <c r="L48" s="74">
        <f t="shared" si="6"/>
        <v>1424207</v>
      </c>
      <c r="M48" s="73">
        <f t="shared" si="6"/>
        <v>-329834822</v>
      </c>
      <c r="N48" s="73">
        <f t="shared" si="6"/>
        <v>-299045521</v>
      </c>
      <c r="O48" s="74">
        <f t="shared" si="6"/>
        <v>-99534920</v>
      </c>
      <c r="P48" s="74">
        <f t="shared" si="6"/>
        <v>-63061624</v>
      </c>
      <c r="Q48" s="74">
        <f t="shared" si="6"/>
        <v>-30890351</v>
      </c>
      <c r="R48" s="74">
        <f t="shared" si="6"/>
        <v>-193486895</v>
      </c>
      <c r="S48" s="74">
        <f t="shared" si="6"/>
        <v>-157070845</v>
      </c>
      <c r="T48" s="73">
        <f t="shared" si="6"/>
        <v>-49101036</v>
      </c>
      <c r="U48" s="73">
        <f t="shared" si="6"/>
        <v>303323644</v>
      </c>
      <c r="V48" s="74">
        <f t="shared" si="6"/>
        <v>97151763</v>
      </c>
      <c r="W48" s="74">
        <f t="shared" si="6"/>
        <v>-176092136</v>
      </c>
      <c r="X48" s="74">
        <f t="shared" si="6"/>
        <v>10076381</v>
      </c>
      <c r="Y48" s="74">
        <f t="shared" si="6"/>
        <v>-186168517</v>
      </c>
      <c r="Z48" s="75">
        <f>+IF(X48&lt;&gt;0,+(Y48/X48)*100,0)</f>
        <v>-1847.5732209808264</v>
      </c>
      <c r="AA48" s="76">
        <f>SUM(AA46:AA47)</f>
        <v>-347967916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37113664</v>
      </c>
      <c r="D5" s="6">
        <v>0</v>
      </c>
      <c r="E5" s="7">
        <v>43400592</v>
      </c>
      <c r="F5" s="8">
        <v>43401000</v>
      </c>
      <c r="G5" s="8">
        <v>2895138</v>
      </c>
      <c r="H5" s="8">
        <v>41903932</v>
      </c>
      <c r="I5" s="8">
        <v>3058481</v>
      </c>
      <c r="J5" s="8">
        <v>47857551</v>
      </c>
      <c r="K5" s="8">
        <v>2718715</v>
      </c>
      <c r="L5" s="8">
        <v>1720349</v>
      </c>
      <c r="M5" s="8">
        <v>713037</v>
      </c>
      <c r="N5" s="8">
        <v>5152101</v>
      </c>
      <c r="O5" s="8">
        <v>-16962</v>
      </c>
      <c r="P5" s="8">
        <v>123494</v>
      </c>
      <c r="Q5" s="8">
        <v>2918942</v>
      </c>
      <c r="R5" s="8">
        <v>3025474</v>
      </c>
      <c r="S5" s="8">
        <v>2577222</v>
      </c>
      <c r="T5" s="8">
        <v>2043430</v>
      </c>
      <c r="U5" s="8">
        <v>3960803</v>
      </c>
      <c r="V5" s="8">
        <v>8581455</v>
      </c>
      <c r="W5" s="8">
        <v>64616581</v>
      </c>
      <c r="X5" s="8">
        <v>43400592</v>
      </c>
      <c r="Y5" s="8">
        <v>21215989</v>
      </c>
      <c r="Z5" s="2">
        <v>48.88</v>
      </c>
      <c r="AA5" s="6">
        <v>43401000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96927534</v>
      </c>
      <c r="D7" s="6">
        <v>0</v>
      </c>
      <c r="E7" s="7">
        <v>132103271</v>
      </c>
      <c r="F7" s="8">
        <v>132103000</v>
      </c>
      <c r="G7" s="8">
        <v>8363254</v>
      </c>
      <c r="H7" s="8">
        <v>7467348</v>
      </c>
      <c r="I7" s="8">
        <v>6996924</v>
      </c>
      <c r="J7" s="8">
        <v>22827526</v>
      </c>
      <c r="K7" s="8">
        <v>8021715</v>
      </c>
      <c r="L7" s="8">
        <v>7709983</v>
      </c>
      <c r="M7" s="8">
        <v>7813168</v>
      </c>
      <c r="N7" s="8">
        <v>23544866</v>
      </c>
      <c r="O7" s="8">
        <v>8437340</v>
      </c>
      <c r="P7" s="8">
        <v>8927733</v>
      </c>
      <c r="Q7" s="8">
        <v>4855091</v>
      </c>
      <c r="R7" s="8">
        <v>22220164</v>
      </c>
      <c r="S7" s="8">
        <v>7751543</v>
      </c>
      <c r="T7" s="8">
        <v>7135193</v>
      </c>
      <c r="U7" s="8">
        <v>8407320</v>
      </c>
      <c r="V7" s="8">
        <v>23294056</v>
      </c>
      <c r="W7" s="8">
        <v>91886612</v>
      </c>
      <c r="X7" s="8">
        <v>132103271</v>
      </c>
      <c r="Y7" s="8">
        <v>-40216659</v>
      </c>
      <c r="Z7" s="2">
        <v>-30.44</v>
      </c>
      <c r="AA7" s="6">
        <v>132103000</v>
      </c>
    </row>
    <row r="8" spans="1:27" ht="13.5">
      <c r="A8" s="25" t="s">
        <v>35</v>
      </c>
      <c r="B8" s="24"/>
      <c r="C8" s="6">
        <v>33086642</v>
      </c>
      <c r="D8" s="6">
        <v>0</v>
      </c>
      <c r="E8" s="7">
        <v>32384700</v>
      </c>
      <c r="F8" s="8">
        <v>32385000</v>
      </c>
      <c r="G8" s="8">
        <v>3634377</v>
      </c>
      <c r="H8" s="8">
        <v>2819414</v>
      </c>
      <c r="I8" s="8">
        <v>4331299</v>
      </c>
      <c r="J8" s="8">
        <v>10785090</v>
      </c>
      <c r="K8" s="8">
        <v>3118048</v>
      </c>
      <c r="L8" s="8">
        <v>2607169</v>
      </c>
      <c r="M8" s="8">
        <v>595618</v>
      </c>
      <c r="N8" s="8">
        <v>6320835</v>
      </c>
      <c r="O8" s="8">
        <v>2810406</v>
      </c>
      <c r="P8" s="8">
        <v>3141605</v>
      </c>
      <c r="Q8" s="8">
        <v>4486655</v>
      </c>
      <c r="R8" s="8">
        <v>10438666</v>
      </c>
      <c r="S8" s="8">
        <v>774323</v>
      </c>
      <c r="T8" s="8">
        <v>2574882</v>
      </c>
      <c r="U8" s="8">
        <v>2527143</v>
      </c>
      <c r="V8" s="8">
        <v>5876348</v>
      </c>
      <c r="W8" s="8">
        <v>33420939</v>
      </c>
      <c r="X8" s="8">
        <v>32384700</v>
      </c>
      <c r="Y8" s="8">
        <v>1036239</v>
      </c>
      <c r="Z8" s="2">
        <v>3.2</v>
      </c>
      <c r="AA8" s="6">
        <v>32385000</v>
      </c>
    </row>
    <row r="9" spans="1:27" ht="13.5">
      <c r="A9" s="25" t="s">
        <v>36</v>
      </c>
      <c r="B9" s="24"/>
      <c r="C9" s="6">
        <v>7608447</v>
      </c>
      <c r="D9" s="6">
        <v>0</v>
      </c>
      <c r="E9" s="7">
        <v>7908840</v>
      </c>
      <c r="F9" s="8">
        <v>7909000</v>
      </c>
      <c r="G9" s="8">
        <v>723552</v>
      </c>
      <c r="H9" s="8">
        <v>707687</v>
      </c>
      <c r="I9" s="8">
        <v>723467</v>
      </c>
      <c r="J9" s="8">
        <v>2154706</v>
      </c>
      <c r="K9" s="8">
        <v>640458</v>
      </c>
      <c r="L9" s="8">
        <v>722491</v>
      </c>
      <c r="M9" s="8">
        <v>721673</v>
      </c>
      <c r="N9" s="8">
        <v>2084622</v>
      </c>
      <c r="O9" s="8">
        <v>714473</v>
      </c>
      <c r="P9" s="8">
        <v>780637</v>
      </c>
      <c r="Q9" s="8">
        <v>774242</v>
      </c>
      <c r="R9" s="8">
        <v>2269352</v>
      </c>
      <c r="S9" s="8">
        <v>860193</v>
      </c>
      <c r="T9" s="8">
        <v>941958</v>
      </c>
      <c r="U9" s="8">
        <v>782302</v>
      </c>
      <c r="V9" s="8">
        <v>2584453</v>
      </c>
      <c r="W9" s="8">
        <v>9093133</v>
      </c>
      <c r="X9" s="8">
        <v>7908840</v>
      </c>
      <c r="Y9" s="8">
        <v>1184293</v>
      </c>
      <c r="Z9" s="2">
        <v>14.97</v>
      </c>
      <c r="AA9" s="6">
        <v>7909000</v>
      </c>
    </row>
    <row r="10" spans="1:27" ht="13.5">
      <c r="A10" s="25" t="s">
        <v>37</v>
      </c>
      <c r="B10" s="24"/>
      <c r="C10" s="6">
        <v>10888973</v>
      </c>
      <c r="D10" s="6">
        <v>0</v>
      </c>
      <c r="E10" s="7">
        <v>10742267</v>
      </c>
      <c r="F10" s="26">
        <v>10743000</v>
      </c>
      <c r="G10" s="26">
        <v>892622</v>
      </c>
      <c r="H10" s="26">
        <v>882559</v>
      </c>
      <c r="I10" s="26">
        <v>889940</v>
      </c>
      <c r="J10" s="26">
        <v>2665121</v>
      </c>
      <c r="K10" s="26">
        <v>891039</v>
      </c>
      <c r="L10" s="26">
        <v>889746</v>
      </c>
      <c r="M10" s="26">
        <v>891763</v>
      </c>
      <c r="N10" s="26">
        <v>2672548</v>
      </c>
      <c r="O10" s="26">
        <v>919191</v>
      </c>
      <c r="P10" s="26">
        <v>954956</v>
      </c>
      <c r="Q10" s="26">
        <v>959436</v>
      </c>
      <c r="R10" s="26">
        <v>2833583</v>
      </c>
      <c r="S10" s="26">
        <v>982515</v>
      </c>
      <c r="T10" s="26">
        <v>1028492</v>
      </c>
      <c r="U10" s="26">
        <v>1065758</v>
      </c>
      <c r="V10" s="26">
        <v>3076765</v>
      </c>
      <c r="W10" s="26">
        <v>11248017</v>
      </c>
      <c r="X10" s="26">
        <v>10742267</v>
      </c>
      <c r="Y10" s="26">
        <v>505750</v>
      </c>
      <c r="Z10" s="27">
        <v>4.71</v>
      </c>
      <c r="AA10" s="28">
        <v>10743000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2477137</v>
      </c>
      <c r="D12" s="6">
        <v>0</v>
      </c>
      <c r="E12" s="7">
        <v>1629383</v>
      </c>
      <c r="F12" s="8">
        <v>1628000</v>
      </c>
      <c r="G12" s="8">
        <v>285298</v>
      </c>
      <c r="H12" s="8">
        <v>295418</v>
      </c>
      <c r="I12" s="8">
        <v>288664</v>
      </c>
      <c r="J12" s="8">
        <v>869380</v>
      </c>
      <c r="K12" s="8">
        <v>301832</v>
      </c>
      <c r="L12" s="8">
        <v>292800</v>
      </c>
      <c r="M12" s="8">
        <v>282131</v>
      </c>
      <c r="N12" s="8">
        <v>876763</v>
      </c>
      <c r="O12" s="8">
        <v>286363</v>
      </c>
      <c r="P12" s="8">
        <v>285633</v>
      </c>
      <c r="Q12" s="8">
        <v>289824</v>
      </c>
      <c r="R12" s="8">
        <v>861820</v>
      </c>
      <c r="S12" s="8">
        <v>288582</v>
      </c>
      <c r="T12" s="8">
        <v>290067</v>
      </c>
      <c r="U12" s="8">
        <v>290214</v>
      </c>
      <c r="V12" s="8">
        <v>868863</v>
      </c>
      <c r="W12" s="8">
        <v>3476826</v>
      </c>
      <c r="X12" s="8">
        <v>1629383</v>
      </c>
      <c r="Y12" s="8">
        <v>1847443</v>
      </c>
      <c r="Z12" s="2">
        <v>113.38</v>
      </c>
      <c r="AA12" s="6">
        <v>1628000</v>
      </c>
    </row>
    <row r="13" spans="1:27" ht="13.5">
      <c r="A13" s="23" t="s">
        <v>40</v>
      </c>
      <c r="B13" s="29"/>
      <c r="C13" s="6">
        <v>481780</v>
      </c>
      <c r="D13" s="6">
        <v>0</v>
      </c>
      <c r="E13" s="7">
        <v>655522</v>
      </c>
      <c r="F13" s="8">
        <v>656000</v>
      </c>
      <c r="G13" s="8">
        <v>0</v>
      </c>
      <c r="H13" s="8">
        <v>0</v>
      </c>
      <c r="I13" s="8">
        <v>10878</v>
      </c>
      <c r="J13" s="8">
        <v>10878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17552</v>
      </c>
      <c r="V13" s="8">
        <v>17552</v>
      </c>
      <c r="W13" s="8">
        <v>28430</v>
      </c>
      <c r="X13" s="8">
        <v>655522</v>
      </c>
      <c r="Y13" s="8">
        <v>-627092</v>
      </c>
      <c r="Z13" s="2">
        <v>-95.66</v>
      </c>
      <c r="AA13" s="6">
        <v>656000</v>
      </c>
    </row>
    <row r="14" spans="1:27" ht="13.5">
      <c r="A14" s="23" t="s">
        <v>41</v>
      </c>
      <c r="B14" s="29"/>
      <c r="C14" s="6">
        <v>349378</v>
      </c>
      <c r="D14" s="6">
        <v>0</v>
      </c>
      <c r="E14" s="7">
        <v>10000000</v>
      </c>
      <c r="F14" s="8">
        <v>3000000</v>
      </c>
      <c r="G14" s="8">
        <v>481883</v>
      </c>
      <c r="H14" s="8">
        <v>161682</v>
      </c>
      <c r="I14" s="8">
        <v>461556</v>
      </c>
      <c r="J14" s="8">
        <v>1105121</v>
      </c>
      <c r="K14" s="8">
        <v>277467</v>
      </c>
      <c r="L14" s="8">
        <v>280799</v>
      </c>
      <c r="M14" s="8">
        <v>282576</v>
      </c>
      <c r="N14" s="8">
        <v>840842</v>
      </c>
      <c r="O14" s="8">
        <v>294656</v>
      </c>
      <c r="P14" s="8">
        <v>300673</v>
      </c>
      <c r="Q14" s="8">
        <v>310556</v>
      </c>
      <c r="R14" s="8">
        <v>905885</v>
      </c>
      <c r="S14" s="8">
        <v>356686</v>
      </c>
      <c r="T14" s="8">
        <v>366919</v>
      </c>
      <c r="U14" s="8">
        <v>336485</v>
      </c>
      <c r="V14" s="8">
        <v>1060090</v>
      </c>
      <c r="W14" s="8">
        <v>3911938</v>
      </c>
      <c r="X14" s="8">
        <v>10000000</v>
      </c>
      <c r="Y14" s="8">
        <v>-6088062</v>
      </c>
      <c r="Z14" s="2">
        <v>-60.88</v>
      </c>
      <c r="AA14" s="6">
        <v>3000000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428861</v>
      </c>
      <c r="D16" s="6">
        <v>0</v>
      </c>
      <c r="E16" s="7">
        <v>563216</v>
      </c>
      <c r="F16" s="8">
        <v>312000</v>
      </c>
      <c r="G16" s="8">
        <v>59700</v>
      </c>
      <c r="H16" s="8">
        <v>3700</v>
      </c>
      <c r="I16" s="8">
        <v>3750</v>
      </c>
      <c r="J16" s="8">
        <v>67150</v>
      </c>
      <c r="K16" s="8">
        <v>78168</v>
      </c>
      <c r="L16" s="8">
        <v>8900</v>
      </c>
      <c r="M16" s="8">
        <v>1850</v>
      </c>
      <c r="N16" s="8">
        <v>88918</v>
      </c>
      <c r="O16" s="8">
        <v>380</v>
      </c>
      <c r="P16" s="8">
        <v>4500</v>
      </c>
      <c r="Q16" s="8">
        <v>1950</v>
      </c>
      <c r="R16" s="8">
        <v>6830</v>
      </c>
      <c r="S16" s="8">
        <v>13826</v>
      </c>
      <c r="T16" s="8">
        <v>2250</v>
      </c>
      <c r="U16" s="8">
        <v>5634</v>
      </c>
      <c r="V16" s="8">
        <v>21710</v>
      </c>
      <c r="W16" s="8">
        <v>184608</v>
      </c>
      <c r="X16" s="8">
        <v>563216</v>
      </c>
      <c r="Y16" s="8">
        <v>-378608</v>
      </c>
      <c r="Z16" s="2">
        <v>-67.22</v>
      </c>
      <c r="AA16" s="6">
        <v>312000</v>
      </c>
    </row>
    <row r="17" spans="1:27" ht="13.5">
      <c r="A17" s="23" t="s">
        <v>44</v>
      </c>
      <c r="B17" s="29"/>
      <c r="C17" s="6">
        <v>1669688</v>
      </c>
      <c r="D17" s="6">
        <v>0</v>
      </c>
      <c r="E17" s="7">
        <v>3000000</v>
      </c>
      <c r="F17" s="8">
        <v>3000000</v>
      </c>
      <c r="G17" s="8">
        <v>178009</v>
      </c>
      <c r="H17" s="8">
        <v>255691</v>
      </c>
      <c r="I17" s="8">
        <v>252472</v>
      </c>
      <c r="J17" s="8">
        <v>686172</v>
      </c>
      <c r="K17" s="8">
        <v>256093</v>
      </c>
      <c r="L17" s="8">
        <v>251502</v>
      </c>
      <c r="M17" s="8">
        <v>110192</v>
      </c>
      <c r="N17" s="8">
        <v>617787</v>
      </c>
      <c r="O17" s="8">
        <v>232170</v>
      </c>
      <c r="P17" s="8">
        <v>240731</v>
      </c>
      <c r="Q17" s="8">
        <v>214618</v>
      </c>
      <c r="R17" s="8">
        <v>687519</v>
      </c>
      <c r="S17" s="8">
        <v>234833</v>
      </c>
      <c r="T17" s="8">
        <v>151876</v>
      </c>
      <c r="U17" s="8">
        <v>312978</v>
      </c>
      <c r="V17" s="8">
        <v>699687</v>
      </c>
      <c r="W17" s="8">
        <v>2691165</v>
      </c>
      <c r="X17" s="8">
        <v>3000000</v>
      </c>
      <c r="Y17" s="8">
        <v>-308835</v>
      </c>
      <c r="Z17" s="2">
        <v>-10.29</v>
      </c>
      <c r="AA17" s="6">
        <v>3000000</v>
      </c>
    </row>
    <row r="18" spans="1:27" ht="13.5">
      <c r="A18" s="25" t="s">
        <v>45</v>
      </c>
      <c r="B18" s="24"/>
      <c r="C18" s="6">
        <v>4234886</v>
      </c>
      <c r="D18" s="6">
        <v>0</v>
      </c>
      <c r="E18" s="7">
        <v>3500000</v>
      </c>
      <c r="F18" s="8">
        <v>3500000</v>
      </c>
      <c r="G18" s="8">
        <v>448916</v>
      </c>
      <c r="H18" s="8">
        <v>516538</v>
      </c>
      <c r="I18" s="8">
        <v>427631</v>
      </c>
      <c r="J18" s="8">
        <v>1393085</v>
      </c>
      <c r="K18" s="8">
        <v>490554</v>
      </c>
      <c r="L18" s="8">
        <v>285376</v>
      </c>
      <c r="M18" s="8">
        <v>128520</v>
      </c>
      <c r="N18" s="8">
        <v>904450</v>
      </c>
      <c r="O18" s="8">
        <v>261720</v>
      </c>
      <c r="P18" s="8">
        <v>214593</v>
      </c>
      <c r="Q18" s="8">
        <v>376330</v>
      </c>
      <c r="R18" s="8">
        <v>852643</v>
      </c>
      <c r="S18" s="8">
        <v>503701</v>
      </c>
      <c r="T18" s="8">
        <v>279265</v>
      </c>
      <c r="U18" s="8">
        <v>370068</v>
      </c>
      <c r="V18" s="8">
        <v>1153034</v>
      </c>
      <c r="W18" s="8">
        <v>4303212</v>
      </c>
      <c r="X18" s="8">
        <v>3500000</v>
      </c>
      <c r="Y18" s="8">
        <v>803212</v>
      </c>
      <c r="Z18" s="2">
        <v>22.95</v>
      </c>
      <c r="AA18" s="6">
        <v>3500000</v>
      </c>
    </row>
    <row r="19" spans="1:27" ht="13.5">
      <c r="A19" s="23" t="s">
        <v>46</v>
      </c>
      <c r="B19" s="29"/>
      <c r="C19" s="6">
        <v>93729542</v>
      </c>
      <c r="D19" s="6">
        <v>0</v>
      </c>
      <c r="E19" s="7">
        <v>94706677</v>
      </c>
      <c r="F19" s="8">
        <v>94707000</v>
      </c>
      <c r="G19" s="8">
        <v>0</v>
      </c>
      <c r="H19" s="8">
        <v>44410948</v>
      </c>
      <c r="I19" s="8">
        <v>0</v>
      </c>
      <c r="J19" s="8">
        <v>44410948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44410948</v>
      </c>
      <c r="X19" s="8">
        <v>94707000</v>
      </c>
      <c r="Y19" s="8">
        <v>-50296052</v>
      </c>
      <c r="Z19" s="2">
        <v>-53.11</v>
      </c>
      <c r="AA19" s="6">
        <v>94707000</v>
      </c>
    </row>
    <row r="20" spans="1:27" ht="13.5">
      <c r="A20" s="23" t="s">
        <v>47</v>
      </c>
      <c r="B20" s="29"/>
      <c r="C20" s="6">
        <v>7201011</v>
      </c>
      <c r="D20" s="6">
        <v>0</v>
      </c>
      <c r="E20" s="7">
        <v>4644685</v>
      </c>
      <c r="F20" s="26">
        <v>2644000</v>
      </c>
      <c r="G20" s="26">
        <v>80656</v>
      </c>
      <c r="H20" s="26">
        <v>106848</v>
      </c>
      <c r="I20" s="26">
        <v>79859</v>
      </c>
      <c r="J20" s="26">
        <v>267363</v>
      </c>
      <c r="K20" s="26">
        <v>214702</v>
      </c>
      <c r="L20" s="26">
        <v>173233</v>
      </c>
      <c r="M20" s="26">
        <v>46861</v>
      </c>
      <c r="N20" s="26">
        <v>434796</v>
      </c>
      <c r="O20" s="26">
        <v>94121</v>
      </c>
      <c r="P20" s="26">
        <v>45514</v>
      </c>
      <c r="Q20" s="26">
        <v>115166</v>
      </c>
      <c r="R20" s="26">
        <v>254801</v>
      </c>
      <c r="S20" s="26">
        <v>73416</v>
      </c>
      <c r="T20" s="26">
        <v>55900</v>
      </c>
      <c r="U20" s="26">
        <v>94594</v>
      </c>
      <c r="V20" s="26">
        <v>223910</v>
      </c>
      <c r="W20" s="26">
        <v>1180870</v>
      </c>
      <c r="X20" s="26">
        <v>4644363</v>
      </c>
      <c r="Y20" s="26">
        <v>-3463493</v>
      </c>
      <c r="Z20" s="27">
        <v>-74.57</v>
      </c>
      <c r="AA20" s="28">
        <v>2644000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296197543</v>
      </c>
      <c r="D22" s="33">
        <f>SUM(D5:D21)</f>
        <v>0</v>
      </c>
      <c r="E22" s="34">
        <f t="shared" si="0"/>
        <v>345239153</v>
      </c>
      <c r="F22" s="35">
        <f t="shared" si="0"/>
        <v>335988000</v>
      </c>
      <c r="G22" s="35">
        <f t="shared" si="0"/>
        <v>18043405</v>
      </c>
      <c r="H22" s="35">
        <f t="shared" si="0"/>
        <v>99531765</v>
      </c>
      <c r="I22" s="35">
        <f t="shared" si="0"/>
        <v>17524921</v>
      </c>
      <c r="J22" s="35">
        <f t="shared" si="0"/>
        <v>135100091</v>
      </c>
      <c r="K22" s="35">
        <f t="shared" si="0"/>
        <v>17008791</v>
      </c>
      <c r="L22" s="35">
        <f t="shared" si="0"/>
        <v>14942348</v>
      </c>
      <c r="M22" s="35">
        <f t="shared" si="0"/>
        <v>11587389</v>
      </c>
      <c r="N22" s="35">
        <f t="shared" si="0"/>
        <v>43538528</v>
      </c>
      <c r="O22" s="35">
        <f t="shared" si="0"/>
        <v>14033858</v>
      </c>
      <c r="P22" s="35">
        <f t="shared" si="0"/>
        <v>15020069</v>
      </c>
      <c r="Q22" s="35">
        <f t="shared" si="0"/>
        <v>15302810</v>
      </c>
      <c r="R22" s="35">
        <f t="shared" si="0"/>
        <v>44356737</v>
      </c>
      <c r="S22" s="35">
        <f t="shared" si="0"/>
        <v>14416840</v>
      </c>
      <c r="T22" s="35">
        <f t="shared" si="0"/>
        <v>14870232</v>
      </c>
      <c r="U22" s="35">
        <f t="shared" si="0"/>
        <v>18170851</v>
      </c>
      <c r="V22" s="35">
        <f t="shared" si="0"/>
        <v>47457923</v>
      </c>
      <c r="W22" s="35">
        <f t="shared" si="0"/>
        <v>270453279</v>
      </c>
      <c r="X22" s="35">
        <f t="shared" si="0"/>
        <v>345239154</v>
      </c>
      <c r="Y22" s="35">
        <f t="shared" si="0"/>
        <v>-74785875</v>
      </c>
      <c r="Z22" s="36">
        <f>+IF(X22&lt;&gt;0,+(Y22/X22)*100,0)</f>
        <v>-21.662049084965606</v>
      </c>
      <c r="AA22" s="33">
        <f>SUM(AA5:AA21)</f>
        <v>335988000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138408873</v>
      </c>
      <c r="D25" s="6">
        <v>0</v>
      </c>
      <c r="E25" s="7">
        <v>145252976</v>
      </c>
      <c r="F25" s="8">
        <v>145252976</v>
      </c>
      <c r="G25" s="8">
        <v>12861708</v>
      </c>
      <c r="H25" s="8">
        <v>11263755</v>
      </c>
      <c r="I25" s="8">
        <v>13096973</v>
      </c>
      <c r="J25" s="8">
        <v>37222436</v>
      </c>
      <c r="K25" s="8">
        <v>11216216</v>
      </c>
      <c r="L25" s="8">
        <v>11868843</v>
      </c>
      <c r="M25" s="8">
        <v>11344811</v>
      </c>
      <c r="N25" s="8">
        <v>34429870</v>
      </c>
      <c r="O25" s="8">
        <v>11685589</v>
      </c>
      <c r="P25" s="8">
        <v>11872048</v>
      </c>
      <c r="Q25" s="8">
        <v>11568293</v>
      </c>
      <c r="R25" s="8">
        <v>35125930</v>
      </c>
      <c r="S25" s="8">
        <v>10750512</v>
      </c>
      <c r="T25" s="8">
        <v>10986340</v>
      </c>
      <c r="U25" s="8">
        <v>7781642</v>
      </c>
      <c r="V25" s="8">
        <v>29518494</v>
      </c>
      <c r="W25" s="8">
        <v>136296730</v>
      </c>
      <c r="X25" s="8">
        <v>145252589</v>
      </c>
      <c r="Y25" s="8">
        <v>-8955859</v>
      </c>
      <c r="Z25" s="2">
        <v>-6.17</v>
      </c>
      <c r="AA25" s="6">
        <v>145252976</v>
      </c>
    </row>
    <row r="26" spans="1:27" ht="13.5">
      <c r="A26" s="25" t="s">
        <v>52</v>
      </c>
      <c r="B26" s="24"/>
      <c r="C26" s="6">
        <v>5039740</v>
      </c>
      <c r="D26" s="6">
        <v>0</v>
      </c>
      <c r="E26" s="7">
        <v>12910059</v>
      </c>
      <c r="F26" s="8">
        <v>12910059</v>
      </c>
      <c r="G26" s="8">
        <v>903375</v>
      </c>
      <c r="H26" s="8">
        <v>903376</v>
      </c>
      <c r="I26" s="8">
        <v>903375</v>
      </c>
      <c r="J26" s="8">
        <v>2710126</v>
      </c>
      <c r="K26" s="8">
        <v>903375</v>
      </c>
      <c r="L26" s="8">
        <v>903375</v>
      </c>
      <c r="M26" s="8">
        <v>903375</v>
      </c>
      <c r="N26" s="8">
        <v>2710125</v>
      </c>
      <c r="O26" s="8">
        <v>903375</v>
      </c>
      <c r="P26" s="8">
        <v>903375</v>
      </c>
      <c r="Q26" s="8">
        <v>903375</v>
      </c>
      <c r="R26" s="8">
        <v>2710125</v>
      </c>
      <c r="S26" s="8">
        <v>903375</v>
      </c>
      <c r="T26" s="8">
        <v>903376</v>
      </c>
      <c r="U26" s="8">
        <v>934571</v>
      </c>
      <c r="V26" s="8">
        <v>2741322</v>
      </c>
      <c r="W26" s="8">
        <v>10871698</v>
      </c>
      <c r="X26" s="8">
        <v>12910059</v>
      </c>
      <c r="Y26" s="8">
        <v>-2038361</v>
      </c>
      <c r="Z26" s="2">
        <v>-15.79</v>
      </c>
      <c r="AA26" s="6">
        <v>12910059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17272731</v>
      </c>
      <c r="F27" s="8">
        <v>17272731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17272731</v>
      </c>
      <c r="Y27" s="8">
        <v>-17272731</v>
      </c>
      <c r="Z27" s="2">
        <v>-100</v>
      </c>
      <c r="AA27" s="6">
        <v>17272731</v>
      </c>
    </row>
    <row r="28" spans="1:27" ht="13.5">
      <c r="A28" s="25" t="s">
        <v>54</v>
      </c>
      <c r="B28" s="24"/>
      <c r="C28" s="6">
        <v>32531004</v>
      </c>
      <c r="D28" s="6">
        <v>0</v>
      </c>
      <c r="E28" s="7">
        <v>10000000</v>
      </c>
      <c r="F28" s="8">
        <v>10000000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10000000</v>
      </c>
      <c r="Y28" s="8">
        <v>-10000000</v>
      </c>
      <c r="Z28" s="2">
        <v>-100</v>
      </c>
      <c r="AA28" s="6">
        <v>10000000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391399</v>
      </c>
      <c r="H29" s="8">
        <v>0</v>
      </c>
      <c r="I29" s="8">
        <v>0</v>
      </c>
      <c r="J29" s="8">
        <v>391399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391399</v>
      </c>
      <c r="X29" s="8"/>
      <c r="Y29" s="8">
        <v>391399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107139208</v>
      </c>
      <c r="D30" s="6">
        <v>0</v>
      </c>
      <c r="E30" s="7">
        <v>99000000</v>
      </c>
      <c r="F30" s="8">
        <v>99000000</v>
      </c>
      <c r="G30" s="8">
        <v>184569</v>
      </c>
      <c r="H30" s="8">
        <v>13093919</v>
      </c>
      <c r="I30" s="8">
        <v>1617279</v>
      </c>
      <c r="J30" s="8">
        <v>14895767</v>
      </c>
      <c r="K30" s="8">
        <v>70853</v>
      </c>
      <c r="L30" s="8">
        <v>6482134</v>
      </c>
      <c r="M30" s="8">
        <v>7330697</v>
      </c>
      <c r="N30" s="8">
        <v>13883684</v>
      </c>
      <c r="O30" s="8">
        <v>12832940</v>
      </c>
      <c r="P30" s="8">
        <v>12700815</v>
      </c>
      <c r="Q30" s="8">
        <v>6127210</v>
      </c>
      <c r="R30" s="8">
        <v>31660965</v>
      </c>
      <c r="S30" s="8">
        <v>5828558</v>
      </c>
      <c r="T30" s="8">
        <v>17041348</v>
      </c>
      <c r="U30" s="8">
        <v>9774998</v>
      </c>
      <c r="V30" s="8">
        <v>32644904</v>
      </c>
      <c r="W30" s="8">
        <v>93085320</v>
      </c>
      <c r="X30" s="8">
        <v>99000000</v>
      </c>
      <c r="Y30" s="8">
        <v>-5914680</v>
      </c>
      <c r="Z30" s="2">
        <v>-5.97</v>
      </c>
      <c r="AA30" s="6">
        <v>99000000</v>
      </c>
    </row>
    <row r="31" spans="1:27" ht="13.5">
      <c r="A31" s="25" t="s">
        <v>57</v>
      </c>
      <c r="B31" s="24"/>
      <c r="C31" s="6">
        <v>6830232</v>
      </c>
      <c r="D31" s="6">
        <v>0</v>
      </c>
      <c r="E31" s="7">
        <v>14759349</v>
      </c>
      <c r="F31" s="8">
        <v>14759349</v>
      </c>
      <c r="G31" s="8">
        <v>40119</v>
      </c>
      <c r="H31" s="8">
        <v>436120</v>
      </c>
      <c r="I31" s="8">
        <v>169010</v>
      </c>
      <c r="J31" s="8">
        <v>645249</v>
      </c>
      <c r="K31" s="8">
        <v>468227</v>
      </c>
      <c r="L31" s="8">
        <v>378609</v>
      </c>
      <c r="M31" s="8">
        <v>583089</v>
      </c>
      <c r="N31" s="8">
        <v>1429925</v>
      </c>
      <c r="O31" s="8">
        <v>556992</v>
      </c>
      <c r="P31" s="8">
        <v>208099</v>
      </c>
      <c r="Q31" s="8">
        <v>245852</v>
      </c>
      <c r="R31" s="8">
        <v>1010943</v>
      </c>
      <c r="S31" s="8">
        <v>435380</v>
      </c>
      <c r="T31" s="8">
        <v>263551</v>
      </c>
      <c r="U31" s="8">
        <v>1526242</v>
      </c>
      <c r="V31" s="8">
        <v>2225173</v>
      </c>
      <c r="W31" s="8">
        <v>5311290</v>
      </c>
      <c r="X31" s="8">
        <v>14759349</v>
      </c>
      <c r="Y31" s="8">
        <v>-9448059</v>
      </c>
      <c r="Z31" s="2">
        <v>-64.01</v>
      </c>
      <c r="AA31" s="6">
        <v>14759349</v>
      </c>
    </row>
    <row r="32" spans="1:27" ht="13.5">
      <c r="A32" s="25" t="s">
        <v>58</v>
      </c>
      <c r="B32" s="24"/>
      <c r="C32" s="6">
        <v>12940482</v>
      </c>
      <c r="D32" s="6">
        <v>0</v>
      </c>
      <c r="E32" s="7">
        <v>12354038</v>
      </c>
      <c r="F32" s="8">
        <v>12354038</v>
      </c>
      <c r="G32" s="8">
        <v>141735</v>
      </c>
      <c r="H32" s="8">
        <v>1312008</v>
      </c>
      <c r="I32" s="8">
        <v>1640844</v>
      </c>
      <c r="J32" s="8">
        <v>3094587</v>
      </c>
      <c r="K32" s="8">
        <v>1381374</v>
      </c>
      <c r="L32" s="8">
        <v>1615534</v>
      </c>
      <c r="M32" s="8">
        <v>1316227</v>
      </c>
      <c r="N32" s="8">
        <v>4313135</v>
      </c>
      <c r="O32" s="8">
        <v>674638</v>
      </c>
      <c r="P32" s="8">
        <v>158751</v>
      </c>
      <c r="Q32" s="8">
        <v>755924</v>
      </c>
      <c r="R32" s="8">
        <v>1589313</v>
      </c>
      <c r="S32" s="8">
        <v>1376578</v>
      </c>
      <c r="T32" s="8">
        <v>355630</v>
      </c>
      <c r="U32" s="8">
        <v>9375862</v>
      </c>
      <c r="V32" s="8">
        <v>11108070</v>
      </c>
      <c r="W32" s="8">
        <v>20105105</v>
      </c>
      <c r="X32" s="8">
        <v>12354038</v>
      </c>
      <c r="Y32" s="8">
        <v>7751067</v>
      </c>
      <c r="Z32" s="2">
        <v>62.74</v>
      </c>
      <c r="AA32" s="6">
        <v>12354038</v>
      </c>
    </row>
    <row r="33" spans="1:27" ht="13.5">
      <c r="A33" s="25" t="s">
        <v>59</v>
      </c>
      <c r="B33" s="24"/>
      <c r="C33" s="6">
        <v>-10494438</v>
      </c>
      <c r="D33" s="6">
        <v>0</v>
      </c>
      <c r="E33" s="7">
        <v>0</v>
      </c>
      <c r="F33" s="8">
        <v>0</v>
      </c>
      <c r="G33" s="8">
        <v>111303</v>
      </c>
      <c r="H33" s="8">
        <v>360769</v>
      </c>
      <c r="I33" s="8">
        <v>452536</v>
      </c>
      <c r="J33" s="8">
        <v>924608</v>
      </c>
      <c r="K33" s="8">
        <v>442328</v>
      </c>
      <c r="L33" s="8">
        <v>601437</v>
      </c>
      <c r="M33" s="8">
        <v>1389983</v>
      </c>
      <c r="N33" s="8">
        <v>2433748</v>
      </c>
      <c r="O33" s="8">
        <v>465687</v>
      </c>
      <c r="P33" s="8">
        <v>436048</v>
      </c>
      <c r="Q33" s="8">
        <v>448617</v>
      </c>
      <c r="R33" s="8">
        <v>1350352</v>
      </c>
      <c r="S33" s="8">
        <v>518387</v>
      </c>
      <c r="T33" s="8">
        <v>692675</v>
      </c>
      <c r="U33" s="8">
        <v>6455757</v>
      </c>
      <c r="V33" s="8">
        <v>7666819</v>
      </c>
      <c r="W33" s="8">
        <v>12375527</v>
      </c>
      <c r="X33" s="8"/>
      <c r="Y33" s="8">
        <v>12375527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50347878</v>
      </c>
      <c r="D34" s="6">
        <v>0</v>
      </c>
      <c r="E34" s="7">
        <v>33690000</v>
      </c>
      <c r="F34" s="8">
        <v>24438847</v>
      </c>
      <c r="G34" s="8">
        <v>597213</v>
      </c>
      <c r="H34" s="8">
        <v>1458830</v>
      </c>
      <c r="I34" s="8">
        <v>1459826</v>
      </c>
      <c r="J34" s="8">
        <v>3515869</v>
      </c>
      <c r="K34" s="8">
        <v>1146218</v>
      </c>
      <c r="L34" s="8">
        <v>2900394</v>
      </c>
      <c r="M34" s="8">
        <v>1680570</v>
      </c>
      <c r="N34" s="8">
        <v>5727182</v>
      </c>
      <c r="O34" s="8">
        <v>1394316</v>
      </c>
      <c r="P34" s="8">
        <v>1914786</v>
      </c>
      <c r="Q34" s="8">
        <v>1222351</v>
      </c>
      <c r="R34" s="8">
        <v>4531453</v>
      </c>
      <c r="S34" s="8">
        <v>488790</v>
      </c>
      <c r="T34" s="8">
        <v>1904465</v>
      </c>
      <c r="U34" s="8">
        <v>2129090</v>
      </c>
      <c r="V34" s="8">
        <v>4522345</v>
      </c>
      <c r="W34" s="8">
        <v>18296849</v>
      </c>
      <c r="X34" s="8">
        <v>33690387</v>
      </c>
      <c r="Y34" s="8">
        <v>-15393538</v>
      </c>
      <c r="Z34" s="2">
        <v>-45.69</v>
      </c>
      <c r="AA34" s="6">
        <v>24438847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342742979</v>
      </c>
      <c r="D36" s="33">
        <f>SUM(D25:D35)</f>
        <v>0</v>
      </c>
      <c r="E36" s="34">
        <f t="shared" si="1"/>
        <v>345239153</v>
      </c>
      <c r="F36" s="35">
        <f t="shared" si="1"/>
        <v>335988000</v>
      </c>
      <c r="G36" s="35">
        <f t="shared" si="1"/>
        <v>15231421</v>
      </c>
      <c r="H36" s="35">
        <f t="shared" si="1"/>
        <v>28828777</v>
      </c>
      <c r="I36" s="35">
        <f t="shared" si="1"/>
        <v>19339843</v>
      </c>
      <c r="J36" s="35">
        <f t="shared" si="1"/>
        <v>63400041</v>
      </c>
      <c r="K36" s="35">
        <f t="shared" si="1"/>
        <v>15628591</v>
      </c>
      <c r="L36" s="35">
        <f t="shared" si="1"/>
        <v>24750326</v>
      </c>
      <c r="M36" s="35">
        <f t="shared" si="1"/>
        <v>24548752</v>
      </c>
      <c r="N36" s="35">
        <f t="shared" si="1"/>
        <v>64927669</v>
      </c>
      <c r="O36" s="35">
        <f t="shared" si="1"/>
        <v>28513537</v>
      </c>
      <c r="P36" s="35">
        <f t="shared" si="1"/>
        <v>28193922</v>
      </c>
      <c r="Q36" s="35">
        <f t="shared" si="1"/>
        <v>21271622</v>
      </c>
      <c r="R36" s="35">
        <f t="shared" si="1"/>
        <v>77979081</v>
      </c>
      <c r="S36" s="35">
        <f t="shared" si="1"/>
        <v>20301580</v>
      </c>
      <c r="T36" s="35">
        <f t="shared" si="1"/>
        <v>32147385</v>
      </c>
      <c r="U36" s="35">
        <f t="shared" si="1"/>
        <v>37978162</v>
      </c>
      <c r="V36" s="35">
        <f t="shared" si="1"/>
        <v>90427127</v>
      </c>
      <c r="W36" s="35">
        <f t="shared" si="1"/>
        <v>296733918</v>
      </c>
      <c r="X36" s="35">
        <f t="shared" si="1"/>
        <v>345239153</v>
      </c>
      <c r="Y36" s="35">
        <f t="shared" si="1"/>
        <v>-48505235</v>
      </c>
      <c r="Z36" s="36">
        <f>+IF(X36&lt;&gt;0,+(Y36/X36)*100,0)</f>
        <v>-14.049749160403021</v>
      </c>
      <c r="AA36" s="33">
        <f>SUM(AA25:AA35)</f>
        <v>335988000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-46545436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2811984</v>
      </c>
      <c r="H38" s="48">
        <f t="shared" si="2"/>
        <v>70702988</v>
      </c>
      <c r="I38" s="48">
        <f t="shared" si="2"/>
        <v>-1814922</v>
      </c>
      <c r="J38" s="48">
        <f t="shared" si="2"/>
        <v>71700050</v>
      </c>
      <c r="K38" s="48">
        <f t="shared" si="2"/>
        <v>1380200</v>
      </c>
      <c r="L38" s="48">
        <f t="shared" si="2"/>
        <v>-9807978</v>
      </c>
      <c r="M38" s="48">
        <f t="shared" si="2"/>
        <v>-12961363</v>
      </c>
      <c r="N38" s="48">
        <f t="shared" si="2"/>
        <v>-21389141</v>
      </c>
      <c r="O38" s="48">
        <f t="shared" si="2"/>
        <v>-14479679</v>
      </c>
      <c r="P38" s="48">
        <f t="shared" si="2"/>
        <v>-13173853</v>
      </c>
      <c r="Q38" s="48">
        <f t="shared" si="2"/>
        <v>-5968812</v>
      </c>
      <c r="R38" s="48">
        <f t="shared" si="2"/>
        <v>-33622344</v>
      </c>
      <c r="S38" s="48">
        <f t="shared" si="2"/>
        <v>-5884740</v>
      </c>
      <c r="T38" s="48">
        <f t="shared" si="2"/>
        <v>-17277153</v>
      </c>
      <c r="U38" s="48">
        <f t="shared" si="2"/>
        <v>-19807311</v>
      </c>
      <c r="V38" s="48">
        <f t="shared" si="2"/>
        <v>-42969204</v>
      </c>
      <c r="W38" s="48">
        <f t="shared" si="2"/>
        <v>-26280639</v>
      </c>
      <c r="X38" s="48">
        <f>IF(F22=F36,0,X22-X36)</f>
        <v>0</v>
      </c>
      <c r="Y38" s="48">
        <f t="shared" si="2"/>
        <v>-26280640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472000</v>
      </c>
      <c r="I39" s="8">
        <v>0</v>
      </c>
      <c r="J39" s="8">
        <v>472000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18604000</v>
      </c>
      <c r="V39" s="8">
        <v>18604000</v>
      </c>
      <c r="W39" s="8">
        <v>19076000</v>
      </c>
      <c r="X39" s="8"/>
      <c r="Y39" s="8">
        <v>19076000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-46545436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2811984</v>
      </c>
      <c r="H42" s="57">
        <f t="shared" si="3"/>
        <v>71174988</v>
      </c>
      <c r="I42" s="57">
        <f t="shared" si="3"/>
        <v>-1814922</v>
      </c>
      <c r="J42" s="57">
        <f t="shared" si="3"/>
        <v>72172050</v>
      </c>
      <c r="K42" s="57">
        <f t="shared" si="3"/>
        <v>1380200</v>
      </c>
      <c r="L42" s="57">
        <f t="shared" si="3"/>
        <v>-9807978</v>
      </c>
      <c r="M42" s="57">
        <f t="shared" si="3"/>
        <v>-12961363</v>
      </c>
      <c r="N42" s="57">
        <f t="shared" si="3"/>
        <v>-21389141</v>
      </c>
      <c r="O42" s="57">
        <f t="shared" si="3"/>
        <v>-14479679</v>
      </c>
      <c r="P42" s="57">
        <f t="shared" si="3"/>
        <v>-13173853</v>
      </c>
      <c r="Q42" s="57">
        <f t="shared" si="3"/>
        <v>-5968812</v>
      </c>
      <c r="R42" s="57">
        <f t="shared" si="3"/>
        <v>-33622344</v>
      </c>
      <c r="S42" s="57">
        <f t="shared" si="3"/>
        <v>-5884740</v>
      </c>
      <c r="T42" s="57">
        <f t="shared" si="3"/>
        <v>-17277153</v>
      </c>
      <c r="U42" s="57">
        <f t="shared" si="3"/>
        <v>-1203311</v>
      </c>
      <c r="V42" s="57">
        <f t="shared" si="3"/>
        <v>-24365204</v>
      </c>
      <c r="W42" s="57">
        <f t="shared" si="3"/>
        <v>-7204639</v>
      </c>
      <c r="X42" s="57">
        <f t="shared" si="3"/>
        <v>0</v>
      </c>
      <c r="Y42" s="57">
        <f t="shared" si="3"/>
        <v>-7204640</v>
      </c>
      <c r="Z42" s="58">
        <f>+IF(X42&lt;&gt;0,+(Y42/X42)*100,0)</f>
        <v>0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-46545436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2811984</v>
      </c>
      <c r="H44" s="65">
        <f t="shared" si="4"/>
        <v>71174988</v>
      </c>
      <c r="I44" s="65">
        <f t="shared" si="4"/>
        <v>-1814922</v>
      </c>
      <c r="J44" s="65">
        <f t="shared" si="4"/>
        <v>72172050</v>
      </c>
      <c r="K44" s="65">
        <f t="shared" si="4"/>
        <v>1380200</v>
      </c>
      <c r="L44" s="65">
        <f t="shared" si="4"/>
        <v>-9807978</v>
      </c>
      <c r="M44" s="65">
        <f t="shared" si="4"/>
        <v>-12961363</v>
      </c>
      <c r="N44" s="65">
        <f t="shared" si="4"/>
        <v>-21389141</v>
      </c>
      <c r="O44" s="65">
        <f t="shared" si="4"/>
        <v>-14479679</v>
      </c>
      <c r="P44" s="65">
        <f t="shared" si="4"/>
        <v>-13173853</v>
      </c>
      <c r="Q44" s="65">
        <f t="shared" si="4"/>
        <v>-5968812</v>
      </c>
      <c r="R44" s="65">
        <f t="shared" si="4"/>
        <v>-33622344</v>
      </c>
      <c r="S44" s="65">
        <f t="shared" si="4"/>
        <v>-5884740</v>
      </c>
      <c r="T44" s="65">
        <f t="shared" si="4"/>
        <v>-17277153</v>
      </c>
      <c r="U44" s="65">
        <f t="shared" si="4"/>
        <v>-1203311</v>
      </c>
      <c r="V44" s="65">
        <f t="shared" si="4"/>
        <v>-24365204</v>
      </c>
      <c r="W44" s="65">
        <f t="shared" si="4"/>
        <v>-7204639</v>
      </c>
      <c r="X44" s="65">
        <f t="shared" si="4"/>
        <v>0</v>
      </c>
      <c r="Y44" s="65">
        <f t="shared" si="4"/>
        <v>-7204640</v>
      </c>
      <c r="Z44" s="66">
        <f>+IF(X44&lt;&gt;0,+(Y44/X44)*100,0)</f>
        <v>0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-46545436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2811984</v>
      </c>
      <c r="H46" s="57">
        <f t="shared" si="5"/>
        <v>71174988</v>
      </c>
      <c r="I46" s="57">
        <f t="shared" si="5"/>
        <v>-1814922</v>
      </c>
      <c r="J46" s="57">
        <f t="shared" si="5"/>
        <v>72172050</v>
      </c>
      <c r="K46" s="57">
        <f t="shared" si="5"/>
        <v>1380200</v>
      </c>
      <c r="L46" s="57">
        <f t="shared" si="5"/>
        <v>-9807978</v>
      </c>
      <c r="M46" s="57">
        <f t="shared" si="5"/>
        <v>-12961363</v>
      </c>
      <c r="N46" s="57">
        <f t="shared" si="5"/>
        <v>-21389141</v>
      </c>
      <c r="O46" s="57">
        <f t="shared" si="5"/>
        <v>-14479679</v>
      </c>
      <c r="P46" s="57">
        <f t="shared" si="5"/>
        <v>-13173853</v>
      </c>
      <c r="Q46" s="57">
        <f t="shared" si="5"/>
        <v>-5968812</v>
      </c>
      <c r="R46" s="57">
        <f t="shared" si="5"/>
        <v>-33622344</v>
      </c>
      <c r="S46" s="57">
        <f t="shared" si="5"/>
        <v>-5884740</v>
      </c>
      <c r="T46" s="57">
        <f t="shared" si="5"/>
        <v>-17277153</v>
      </c>
      <c r="U46" s="57">
        <f t="shared" si="5"/>
        <v>-1203311</v>
      </c>
      <c r="V46" s="57">
        <f t="shared" si="5"/>
        <v>-24365204</v>
      </c>
      <c r="W46" s="57">
        <f t="shared" si="5"/>
        <v>-7204639</v>
      </c>
      <c r="X46" s="57">
        <f t="shared" si="5"/>
        <v>0</v>
      </c>
      <c r="Y46" s="57">
        <f t="shared" si="5"/>
        <v>-7204640</v>
      </c>
      <c r="Z46" s="58">
        <f>+IF(X46&lt;&gt;0,+(Y46/X46)*100,0)</f>
        <v>0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-46545436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2811984</v>
      </c>
      <c r="H48" s="74">
        <f t="shared" si="6"/>
        <v>71174988</v>
      </c>
      <c r="I48" s="74">
        <f t="shared" si="6"/>
        <v>-1814922</v>
      </c>
      <c r="J48" s="74">
        <f t="shared" si="6"/>
        <v>72172050</v>
      </c>
      <c r="K48" s="74">
        <f t="shared" si="6"/>
        <v>1380200</v>
      </c>
      <c r="L48" s="74">
        <f t="shared" si="6"/>
        <v>-9807978</v>
      </c>
      <c r="M48" s="73">
        <f t="shared" si="6"/>
        <v>-12961363</v>
      </c>
      <c r="N48" s="73">
        <f t="shared" si="6"/>
        <v>-21389141</v>
      </c>
      <c r="O48" s="74">
        <f t="shared" si="6"/>
        <v>-14479679</v>
      </c>
      <c r="P48" s="74">
        <f t="shared" si="6"/>
        <v>-13173853</v>
      </c>
      <c r="Q48" s="74">
        <f t="shared" si="6"/>
        <v>-5968812</v>
      </c>
      <c r="R48" s="74">
        <f t="shared" si="6"/>
        <v>-33622344</v>
      </c>
      <c r="S48" s="74">
        <f t="shared" si="6"/>
        <v>-5884740</v>
      </c>
      <c r="T48" s="73">
        <f t="shared" si="6"/>
        <v>-17277153</v>
      </c>
      <c r="U48" s="73">
        <f t="shared" si="6"/>
        <v>-1203311</v>
      </c>
      <c r="V48" s="74">
        <f t="shared" si="6"/>
        <v>-24365204</v>
      </c>
      <c r="W48" s="74">
        <f t="shared" si="6"/>
        <v>-7204639</v>
      </c>
      <c r="X48" s="74">
        <f t="shared" si="6"/>
        <v>0</v>
      </c>
      <c r="Y48" s="74">
        <f t="shared" si="6"/>
        <v>-7204640</v>
      </c>
      <c r="Z48" s="75">
        <f>+IF(X48&lt;&gt;0,+(Y48/X48)*100,0)</f>
        <v>0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9950481</v>
      </c>
      <c r="D13" s="6">
        <v>0</v>
      </c>
      <c r="E13" s="7">
        <v>8400000</v>
      </c>
      <c r="F13" s="8">
        <v>8400000</v>
      </c>
      <c r="G13" s="8">
        <v>739827</v>
      </c>
      <c r="H13" s="8">
        <v>802691</v>
      </c>
      <c r="I13" s="8">
        <v>799860</v>
      </c>
      <c r="J13" s="8">
        <v>2342378</v>
      </c>
      <c r="K13" s="8">
        <v>966351</v>
      </c>
      <c r="L13" s="8">
        <v>503459</v>
      </c>
      <c r="M13" s="8">
        <v>543678</v>
      </c>
      <c r="N13" s="8">
        <v>2013488</v>
      </c>
      <c r="O13" s="8">
        <v>746673</v>
      </c>
      <c r="P13" s="8">
        <v>799418</v>
      </c>
      <c r="Q13" s="8">
        <v>665870</v>
      </c>
      <c r="R13" s="8">
        <v>2211961</v>
      </c>
      <c r="S13" s="8">
        <v>804271</v>
      </c>
      <c r="T13" s="8">
        <v>449245</v>
      </c>
      <c r="U13" s="8">
        <v>0</v>
      </c>
      <c r="V13" s="8">
        <v>1253516</v>
      </c>
      <c r="W13" s="8">
        <v>7821343</v>
      </c>
      <c r="X13" s="8">
        <v>8400000</v>
      </c>
      <c r="Y13" s="8">
        <v>-578657</v>
      </c>
      <c r="Z13" s="2">
        <v>-6.89</v>
      </c>
      <c r="AA13" s="6">
        <v>8400000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1649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157244257</v>
      </c>
      <c r="D19" s="6">
        <v>0</v>
      </c>
      <c r="E19" s="7">
        <v>173290000</v>
      </c>
      <c r="F19" s="8">
        <v>173290000</v>
      </c>
      <c r="G19" s="8">
        <v>65514327</v>
      </c>
      <c r="H19" s="8">
        <v>934000</v>
      </c>
      <c r="I19" s="8">
        <v>0</v>
      </c>
      <c r="J19" s="8">
        <v>66448327</v>
      </c>
      <c r="K19" s="8">
        <v>0</v>
      </c>
      <c r="L19" s="8">
        <v>52511000</v>
      </c>
      <c r="M19" s="8">
        <v>0</v>
      </c>
      <c r="N19" s="8">
        <v>52511000</v>
      </c>
      <c r="O19" s="8">
        <v>0</v>
      </c>
      <c r="P19" s="8">
        <v>0</v>
      </c>
      <c r="Q19" s="8">
        <v>45307319</v>
      </c>
      <c r="R19" s="8">
        <v>45307319</v>
      </c>
      <c r="S19" s="8">
        <v>0</v>
      </c>
      <c r="T19" s="8">
        <v>0</v>
      </c>
      <c r="U19" s="8">
        <v>157408</v>
      </c>
      <c r="V19" s="8">
        <v>157408</v>
      </c>
      <c r="W19" s="8">
        <v>164424054</v>
      </c>
      <c r="X19" s="8">
        <v>173290000</v>
      </c>
      <c r="Y19" s="8">
        <v>-8865946</v>
      </c>
      <c r="Z19" s="2">
        <v>-5.12</v>
      </c>
      <c r="AA19" s="6">
        <v>173290000</v>
      </c>
    </row>
    <row r="20" spans="1:27" ht="13.5">
      <c r="A20" s="23" t="s">
        <v>47</v>
      </c>
      <c r="B20" s="29"/>
      <c r="C20" s="6">
        <v>1030294</v>
      </c>
      <c r="D20" s="6">
        <v>0</v>
      </c>
      <c r="E20" s="7">
        <v>566600</v>
      </c>
      <c r="F20" s="26">
        <v>566600</v>
      </c>
      <c r="G20" s="26">
        <v>1500</v>
      </c>
      <c r="H20" s="26">
        <v>1315</v>
      </c>
      <c r="I20" s="26">
        <v>0</v>
      </c>
      <c r="J20" s="26">
        <v>2815</v>
      </c>
      <c r="K20" s="26">
        <v>4649</v>
      </c>
      <c r="L20" s="26">
        <v>41578</v>
      </c>
      <c r="M20" s="26">
        <v>72600</v>
      </c>
      <c r="N20" s="26">
        <v>118827</v>
      </c>
      <c r="O20" s="26">
        <v>26900</v>
      </c>
      <c r="P20" s="26">
        <v>35000</v>
      </c>
      <c r="Q20" s="26">
        <v>38991</v>
      </c>
      <c r="R20" s="26">
        <v>100891</v>
      </c>
      <c r="S20" s="26">
        <v>27061</v>
      </c>
      <c r="T20" s="26">
        <v>0</v>
      </c>
      <c r="U20" s="26">
        <v>0</v>
      </c>
      <c r="V20" s="26">
        <v>27061</v>
      </c>
      <c r="W20" s="26">
        <v>249594</v>
      </c>
      <c r="X20" s="26">
        <v>566600</v>
      </c>
      <c r="Y20" s="26">
        <v>-317006</v>
      </c>
      <c r="Z20" s="27">
        <v>-55.95</v>
      </c>
      <c r="AA20" s="28">
        <v>566600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168226681</v>
      </c>
      <c r="D22" s="33">
        <f>SUM(D5:D21)</f>
        <v>0</v>
      </c>
      <c r="E22" s="34">
        <f t="shared" si="0"/>
        <v>182256600</v>
      </c>
      <c r="F22" s="35">
        <f t="shared" si="0"/>
        <v>182256600</v>
      </c>
      <c r="G22" s="35">
        <f t="shared" si="0"/>
        <v>66255654</v>
      </c>
      <c r="H22" s="35">
        <f t="shared" si="0"/>
        <v>1738006</v>
      </c>
      <c r="I22" s="35">
        <f t="shared" si="0"/>
        <v>799860</v>
      </c>
      <c r="J22" s="35">
        <f t="shared" si="0"/>
        <v>68793520</v>
      </c>
      <c r="K22" s="35">
        <f t="shared" si="0"/>
        <v>971000</v>
      </c>
      <c r="L22" s="35">
        <f t="shared" si="0"/>
        <v>53056037</v>
      </c>
      <c r="M22" s="35">
        <f t="shared" si="0"/>
        <v>616278</v>
      </c>
      <c r="N22" s="35">
        <f t="shared" si="0"/>
        <v>54643315</v>
      </c>
      <c r="O22" s="35">
        <f t="shared" si="0"/>
        <v>773573</v>
      </c>
      <c r="P22" s="35">
        <f t="shared" si="0"/>
        <v>834418</v>
      </c>
      <c r="Q22" s="35">
        <f t="shared" si="0"/>
        <v>46012180</v>
      </c>
      <c r="R22" s="35">
        <f t="shared" si="0"/>
        <v>47620171</v>
      </c>
      <c r="S22" s="35">
        <f t="shared" si="0"/>
        <v>831332</v>
      </c>
      <c r="T22" s="35">
        <f t="shared" si="0"/>
        <v>449245</v>
      </c>
      <c r="U22" s="35">
        <f t="shared" si="0"/>
        <v>157408</v>
      </c>
      <c r="V22" s="35">
        <f t="shared" si="0"/>
        <v>1437985</v>
      </c>
      <c r="W22" s="35">
        <f t="shared" si="0"/>
        <v>172494991</v>
      </c>
      <c r="X22" s="35">
        <f t="shared" si="0"/>
        <v>182256600</v>
      </c>
      <c r="Y22" s="35">
        <f t="shared" si="0"/>
        <v>-9761609</v>
      </c>
      <c r="Z22" s="36">
        <f>+IF(X22&lt;&gt;0,+(Y22/X22)*100,0)</f>
        <v>-5.355970099299559</v>
      </c>
      <c r="AA22" s="33">
        <f>SUM(AA5:AA21)</f>
        <v>182256600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55157845</v>
      </c>
      <c r="D25" s="6">
        <v>0</v>
      </c>
      <c r="E25" s="7">
        <v>80323720</v>
      </c>
      <c r="F25" s="8">
        <v>74327520</v>
      </c>
      <c r="G25" s="8">
        <v>4872201</v>
      </c>
      <c r="H25" s="8">
        <v>4842104</v>
      </c>
      <c r="I25" s="8">
        <v>4896159</v>
      </c>
      <c r="J25" s="8">
        <v>14610464</v>
      </c>
      <c r="K25" s="8">
        <v>5139115</v>
      </c>
      <c r="L25" s="8">
        <v>5729557</v>
      </c>
      <c r="M25" s="8">
        <v>5166529</v>
      </c>
      <c r="N25" s="8">
        <v>16035201</v>
      </c>
      <c r="O25" s="8">
        <v>5784946</v>
      </c>
      <c r="P25" s="8">
        <v>5130700</v>
      </c>
      <c r="Q25" s="8">
        <v>5078960</v>
      </c>
      <c r="R25" s="8">
        <v>15994606</v>
      </c>
      <c r="S25" s="8">
        <v>5174862</v>
      </c>
      <c r="T25" s="8">
        <v>5175790</v>
      </c>
      <c r="U25" s="8">
        <v>5923878</v>
      </c>
      <c r="V25" s="8">
        <v>16274530</v>
      </c>
      <c r="W25" s="8">
        <v>62914801</v>
      </c>
      <c r="X25" s="8">
        <v>80323720</v>
      </c>
      <c r="Y25" s="8">
        <v>-17408919</v>
      </c>
      <c r="Z25" s="2">
        <v>-21.67</v>
      </c>
      <c r="AA25" s="6">
        <v>74327520</v>
      </c>
    </row>
    <row r="26" spans="1:27" ht="13.5">
      <c r="A26" s="25" t="s">
        <v>52</v>
      </c>
      <c r="B26" s="24"/>
      <c r="C26" s="6">
        <v>7595989</v>
      </c>
      <c r="D26" s="6">
        <v>0</v>
      </c>
      <c r="E26" s="7">
        <v>8924000</v>
      </c>
      <c r="F26" s="8">
        <v>8924000</v>
      </c>
      <c r="G26" s="8">
        <v>602415</v>
      </c>
      <c r="H26" s="8">
        <v>666143</v>
      </c>
      <c r="I26" s="8">
        <v>659011</v>
      </c>
      <c r="J26" s="8">
        <v>1927569</v>
      </c>
      <c r="K26" s="8">
        <v>631422</v>
      </c>
      <c r="L26" s="8">
        <v>0</v>
      </c>
      <c r="M26" s="8">
        <v>633052</v>
      </c>
      <c r="N26" s="8">
        <v>1264474</v>
      </c>
      <c r="O26" s="8">
        <v>0</v>
      </c>
      <c r="P26" s="8">
        <v>595428</v>
      </c>
      <c r="Q26" s="8">
        <v>638362</v>
      </c>
      <c r="R26" s="8">
        <v>1233790</v>
      </c>
      <c r="S26" s="8">
        <v>975265</v>
      </c>
      <c r="T26" s="8">
        <v>651228</v>
      </c>
      <c r="U26" s="8">
        <v>0</v>
      </c>
      <c r="V26" s="8">
        <v>1626493</v>
      </c>
      <c r="W26" s="8">
        <v>6052326</v>
      </c>
      <c r="X26" s="8">
        <v>8924000</v>
      </c>
      <c r="Y26" s="8">
        <v>-2871674</v>
      </c>
      <c r="Z26" s="2">
        <v>-32.18</v>
      </c>
      <c r="AA26" s="6">
        <v>8924000</v>
      </c>
    </row>
    <row r="27" spans="1:27" ht="13.5">
      <c r="A27" s="25" t="s">
        <v>53</v>
      </c>
      <c r="B27" s="24"/>
      <c r="C27" s="6">
        <v>590929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2497440</v>
      </c>
      <c r="D28" s="6">
        <v>0</v>
      </c>
      <c r="E28" s="7">
        <v>3031976</v>
      </c>
      <c r="F28" s="8">
        <v>3031976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1194877</v>
      </c>
      <c r="R28" s="8">
        <v>1194877</v>
      </c>
      <c r="S28" s="8">
        <v>0</v>
      </c>
      <c r="T28" s="8">
        <v>353785</v>
      </c>
      <c r="U28" s="8">
        <v>0</v>
      </c>
      <c r="V28" s="8">
        <v>353785</v>
      </c>
      <c r="W28" s="8">
        <v>1548662</v>
      </c>
      <c r="X28" s="8">
        <v>3031976</v>
      </c>
      <c r="Y28" s="8">
        <v>-1483314</v>
      </c>
      <c r="Z28" s="2">
        <v>-48.92</v>
      </c>
      <c r="AA28" s="6">
        <v>3031976</v>
      </c>
    </row>
    <row r="29" spans="1:27" ht="13.5">
      <c r="A29" s="25" t="s">
        <v>55</v>
      </c>
      <c r="B29" s="24"/>
      <c r="C29" s="6">
        <v>921319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572192</v>
      </c>
      <c r="D31" s="6">
        <v>0</v>
      </c>
      <c r="E31" s="7">
        <v>1944100</v>
      </c>
      <c r="F31" s="8">
        <v>2265100</v>
      </c>
      <c r="G31" s="8">
        <v>8662</v>
      </c>
      <c r="H31" s="8">
        <v>65102</v>
      </c>
      <c r="I31" s="8">
        <v>36864</v>
      </c>
      <c r="J31" s="8">
        <v>110628</v>
      </c>
      <c r="K31" s="8">
        <v>66935</v>
      </c>
      <c r="L31" s="8">
        <v>83326</v>
      </c>
      <c r="M31" s="8">
        <v>47103</v>
      </c>
      <c r="N31" s="8">
        <v>197364</v>
      </c>
      <c r="O31" s="8">
        <v>100967</v>
      </c>
      <c r="P31" s="8">
        <v>14730</v>
      </c>
      <c r="Q31" s="8">
        <v>299926</v>
      </c>
      <c r="R31" s="8">
        <v>415623</v>
      </c>
      <c r="S31" s="8">
        <v>167054</v>
      </c>
      <c r="T31" s="8">
        <v>317549</v>
      </c>
      <c r="U31" s="8">
        <v>240350</v>
      </c>
      <c r="V31" s="8">
        <v>724953</v>
      </c>
      <c r="W31" s="8">
        <v>1448568</v>
      </c>
      <c r="X31" s="8">
        <v>1944100</v>
      </c>
      <c r="Y31" s="8">
        <v>-495532</v>
      </c>
      <c r="Z31" s="2">
        <v>-25.49</v>
      </c>
      <c r="AA31" s="6">
        <v>2265100</v>
      </c>
    </row>
    <row r="32" spans="1:27" ht="13.5">
      <c r="A32" s="25" t="s">
        <v>58</v>
      </c>
      <c r="B32" s="24"/>
      <c r="C32" s="6">
        <v>2291390</v>
      </c>
      <c r="D32" s="6">
        <v>0</v>
      </c>
      <c r="E32" s="7">
        <v>4640653</v>
      </c>
      <c r="F32" s="8">
        <v>4595853</v>
      </c>
      <c r="G32" s="8">
        <v>88637</v>
      </c>
      <c r="H32" s="8">
        <v>125535</v>
      </c>
      <c r="I32" s="8">
        <v>75396</v>
      </c>
      <c r="J32" s="8">
        <v>289568</v>
      </c>
      <c r="K32" s="8">
        <v>50712</v>
      </c>
      <c r="L32" s="8">
        <v>191504</v>
      </c>
      <c r="M32" s="8">
        <v>73924</v>
      </c>
      <c r="N32" s="8">
        <v>316140</v>
      </c>
      <c r="O32" s="8">
        <v>161002</v>
      </c>
      <c r="P32" s="8">
        <v>186386</v>
      </c>
      <c r="Q32" s="8">
        <v>249061</v>
      </c>
      <c r="R32" s="8">
        <v>596449</v>
      </c>
      <c r="S32" s="8">
        <v>113643</v>
      </c>
      <c r="T32" s="8">
        <v>70118</v>
      </c>
      <c r="U32" s="8">
        <v>160534</v>
      </c>
      <c r="V32" s="8">
        <v>344295</v>
      </c>
      <c r="W32" s="8">
        <v>1546452</v>
      </c>
      <c r="X32" s="8">
        <v>4640653</v>
      </c>
      <c r="Y32" s="8">
        <v>-3094201</v>
      </c>
      <c r="Z32" s="2">
        <v>-66.68</v>
      </c>
      <c r="AA32" s="6">
        <v>4595853</v>
      </c>
    </row>
    <row r="33" spans="1:27" ht="13.5">
      <c r="A33" s="25" t="s">
        <v>59</v>
      </c>
      <c r="B33" s="24"/>
      <c r="C33" s="6">
        <v>84379881</v>
      </c>
      <c r="D33" s="6">
        <v>0</v>
      </c>
      <c r="E33" s="7">
        <v>185596703</v>
      </c>
      <c r="F33" s="8">
        <v>206341704</v>
      </c>
      <c r="G33" s="8">
        <v>2271672</v>
      </c>
      <c r="H33" s="8">
        <v>17709309</v>
      </c>
      <c r="I33" s="8">
        <v>3483834</v>
      </c>
      <c r="J33" s="8">
        <v>23464815</v>
      </c>
      <c r="K33" s="8">
        <v>3179138</v>
      </c>
      <c r="L33" s="8">
        <v>5968539</v>
      </c>
      <c r="M33" s="8">
        <v>12544194</v>
      </c>
      <c r="N33" s="8">
        <v>21691871</v>
      </c>
      <c r="O33" s="8">
        <v>2961915</v>
      </c>
      <c r="P33" s="8">
        <v>6330366</v>
      </c>
      <c r="Q33" s="8">
        <v>17162467</v>
      </c>
      <c r="R33" s="8">
        <v>26454748</v>
      </c>
      <c r="S33" s="8">
        <v>4461007</v>
      </c>
      <c r="T33" s="8">
        <v>14498001</v>
      </c>
      <c r="U33" s="8">
        <v>9470532</v>
      </c>
      <c r="V33" s="8">
        <v>28429540</v>
      </c>
      <c r="W33" s="8">
        <v>100040974</v>
      </c>
      <c r="X33" s="8">
        <v>185596703</v>
      </c>
      <c r="Y33" s="8">
        <v>-85555729</v>
      </c>
      <c r="Z33" s="2">
        <v>-46.1</v>
      </c>
      <c r="AA33" s="6">
        <v>206341704</v>
      </c>
    </row>
    <row r="34" spans="1:27" ht="13.5">
      <c r="A34" s="25" t="s">
        <v>60</v>
      </c>
      <c r="B34" s="24"/>
      <c r="C34" s="6">
        <v>28082278</v>
      </c>
      <c r="D34" s="6">
        <v>0</v>
      </c>
      <c r="E34" s="7">
        <v>39927704</v>
      </c>
      <c r="F34" s="8">
        <v>45861704</v>
      </c>
      <c r="G34" s="8">
        <v>2561213</v>
      </c>
      <c r="H34" s="8">
        <v>2031790</v>
      </c>
      <c r="I34" s="8">
        <v>2383957</v>
      </c>
      <c r="J34" s="8">
        <v>6976960</v>
      </c>
      <c r="K34" s="8">
        <v>2711269</v>
      </c>
      <c r="L34" s="8">
        <v>3601920</v>
      </c>
      <c r="M34" s="8">
        <v>4322809</v>
      </c>
      <c r="N34" s="8">
        <v>10635998</v>
      </c>
      <c r="O34" s="8">
        <v>2328973</v>
      </c>
      <c r="P34" s="8">
        <v>1951506</v>
      </c>
      <c r="Q34" s="8">
        <v>3585882</v>
      </c>
      <c r="R34" s="8">
        <v>7866361</v>
      </c>
      <c r="S34" s="8">
        <v>2650265</v>
      </c>
      <c r="T34" s="8">
        <v>1434004</v>
      </c>
      <c r="U34" s="8">
        <v>3188931</v>
      </c>
      <c r="V34" s="8">
        <v>7273200</v>
      </c>
      <c r="W34" s="8">
        <v>32752519</v>
      </c>
      <c r="X34" s="8">
        <v>39927704</v>
      </c>
      <c r="Y34" s="8">
        <v>-7175185</v>
      </c>
      <c r="Z34" s="2">
        <v>-17.97</v>
      </c>
      <c r="AA34" s="6">
        <v>45861704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120000</v>
      </c>
      <c r="F35" s="8">
        <v>120000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120000</v>
      </c>
      <c r="Y35" s="8">
        <v>-120000</v>
      </c>
      <c r="Z35" s="2">
        <v>-100</v>
      </c>
      <c r="AA35" s="6">
        <v>120000</v>
      </c>
    </row>
    <row r="36" spans="1:27" ht="12.75">
      <c r="A36" s="40" t="s">
        <v>62</v>
      </c>
      <c r="B36" s="32"/>
      <c r="C36" s="33">
        <f aca="true" t="shared" si="1" ref="C36:Y36">SUM(C25:C35)</f>
        <v>182089263</v>
      </c>
      <c r="D36" s="33">
        <f>SUM(D25:D35)</f>
        <v>0</v>
      </c>
      <c r="E36" s="34">
        <f t="shared" si="1"/>
        <v>324508856</v>
      </c>
      <c r="F36" s="35">
        <f t="shared" si="1"/>
        <v>345467857</v>
      </c>
      <c r="G36" s="35">
        <f t="shared" si="1"/>
        <v>10404800</v>
      </c>
      <c r="H36" s="35">
        <f t="shared" si="1"/>
        <v>25439983</v>
      </c>
      <c r="I36" s="35">
        <f t="shared" si="1"/>
        <v>11535221</v>
      </c>
      <c r="J36" s="35">
        <f t="shared" si="1"/>
        <v>47380004</v>
      </c>
      <c r="K36" s="35">
        <f t="shared" si="1"/>
        <v>11778591</v>
      </c>
      <c r="L36" s="35">
        <f t="shared" si="1"/>
        <v>15574846</v>
      </c>
      <c r="M36" s="35">
        <f t="shared" si="1"/>
        <v>22787611</v>
      </c>
      <c r="N36" s="35">
        <f t="shared" si="1"/>
        <v>50141048</v>
      </c>
      <c r="O36" s="35">
        <f t="shared" si="1"/>
        <v>11337803</v>
      </c>
      <c r="P36" s="35">
        <f t="shared" si="1"/>
        <v>14209116</v>
      </c>
      <c r="Q36" s="35">
        <f t="shared" si="1"/>
        <v>28209535</v>
      </c>
      <c r="R36" s="35">
        <f t="shared" si="1"/>
        <v>53756454</v>
      </c>
      <c r="S36" s="35">
        <f t="shared" si="1"/>
        <v>13542096</v>
      </c>
      <c r="T36" s="35">
        <f t="shared" si="1"/>
        <v>22500475</v>
      </c>
      <c r="U36" s="35">
        <f t="shared" si="1"/>
        <v>18984225</v>
      </c>
      <c r="V36" s="35">
        <f t="shared" si="1"/>
        <v>55026796</v>
      </c>
      <c r="W36" s="35">
        <f t="shared" si="1"/>
        <v>206304302</v>
      </c>
      <c r="X36" s="35">
        <f t="shared" si="1"/>
        <v>324508856</v>
      </c>
      <c r="Y36" s="35">
        <f t="shared" si="1"/>
        <v>-118204554</v>
      </c>
      <c r="Z36" s="36">
        <f>+IF(X36&lt;&gt;0,+(Y36/X36)*100,0)</f>
        <v>-36.425678934321596</v>
      </c>
      <c r="AA36" s="33">
        <f>SUM(AA25:AA35)</f>
        <v>345467857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-13862582</v>
      </c>
      <c r="D38" s="46">
        <f>+D22-D36</f>
        <v>0</v>
      </c>
      <c r="E38" s="47">
        <f t="shared" si="2"/>
        <v>-142252256</v>
      </c>
      <c r="F38" s="48">
        <f t="shared" si="2"/>
        <v>-163211257</v>
      </c>
      <c r="G38" s="48">
        <f t="shared" si="2"/>
        <v>55850854</v>
      </c>
      <c r="H38" s="48">
        <f t="shared" si="2"/>
        <v>-23701977</v>
      </c>
      <c r="I38" s="48">
        <f t="shared" si="2"/>
        <v>-10735361</v>
      </c>
      <c r="J38" s="48">
        <f t="shared" si="2"/>
        <v>21413516</v>
      </c>
      <c r="K38" s="48">
        <f t="shared" si="2"/>
        <v>-10807591</v>
      </c>
      <c r="L38" s="48">
        <f t="shared" si="2"/>
        <v>37481191</v>
      </c>
      <c r="M38" s="48">
        <f t="shared" si="2"/>
        <v>-22171333</v>
      </c>
      <c r="N38" s="48">
        <f t="shared" si="2"/>
        <v>4502267</v>
      </c>
      <c r="O38" s="48">
        <f t="shared" si="2"/>
        <v>-10564230</v>
      </c>
      <c r="P38" s="48">
        <f t="shared" si="2"/>
        <v>-13374698</v>
      </c>
      <c r="Q38" s="48">
        <f t="shared" si="2"/>
        <v>17802645</v>
      </c>
      <c r="R38" s="48">
        <f t="shared" si="2"/>
        <v>-6136283</v>
      </c>
      <c r="S38" s="48">
        <f t="shared" si="2"/>
        <v>-12710764</v>
      </c>
      <c r="T38" s="48">
        <f t="shared" si="2"/>
        <v>-22051230</v>
      </c>
      <c r="U38" s="48">
        <f t="shared" si="2"/>
        <v>-18826817</v>
      </c>
      <c r="V38" s="48">
        <f t="shared" si="2"/>
        <v>-53588811</v>
      </c>
      <c r="W38" s="48">
        <f t="shared" si="2"/>
        <v>-33809311</v>
      </c>
      <c r="X38" s="48">
        <f>IF(F22=F36,0,X22-X36)</f>
        <v>-142252256</v>
      </c>
      <c r="Y38" s="48">
        <f t="shared" si="2"/>
        <v>108442945</v>
      </c>
      <c r="Z38" s="49">
        <f>+IF(X38&lt;&gt;0,+(Y38/X38)*100,0)</f>
        <v>-76.23284723161086</v>
      </c>
      <c r="AA38" s="46">
        <f>+AA22-AA36</f>
        <v>-163211257</v>
      </c>
    </row>
    <row r="39" spans="1:27" ht="13.5">
      <c r="A39" s="23" t="s">
        <v>64</v>
      </c>
      <c r="B39" s="29"/>
      <c r="C39" s="6">
        <v>1096627</v>
      </c>
      <c r="D39" s="6">
        <v>0</v>
      </c>
      <c r="E39" s="7">
        <v>2801000</v>
      </c>
      <c r="F39" s="8">
        <v>2801000</v>
      </c>
      <c r="G39" s="8">
        <v>0</v>
      </c>
      <c r="H39" s="8">
        <v>400000</v>
      </c>
      <c r="I39" s="8">
        <v>1801000</v>
      </c>
      <c r="J39" s="8">
        <v>2201000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1125303</v>
      </c>
      <c r="V39" s="8">
        <v>1125303</v>
      </c>
      <c r="W39" s="8">
        <v>3326303</v>
      </c>
      <c r="X39" s="8">
        <v>2801000</v>
      </c>
      <c r="Y39" s="8">
        <v>525303</v>
      </c>
      <c r="Z39" s="2">
        <v>18.75</v>
      </c>
      <c r="AA39" s="6">
        <v>2801000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-12765955</v>
      </c>
      <c r="D42" s="55">
        <f>SUM(D38:D41)</f>
        <v>0</v>
      </c>
      <c r="E42" s="56">
        <f t="shared" si="3"/>
        <v>-139451256</v>
      </c>
      <c r="F42" s="57">
        <f t="shared" si="3"/>
        <v>-160410257</v>
      </c>
      <c r="G42" s="57">
        <f t="shared" si="3"/>
        <v>55850854</v>
      </c>
      <c r="H42" s="57">
        <f t="shared" si="3"/>
        <v>-23301977</v>
      </c>
      <c r="I42" s="57">
        <f t="shared" si="3"/>
        <v>-8934361</v>
      </c>
      <c r="J42" s="57">
        <f t="shared" si="3"/>
        <v>23614516</v>
      </c>
      <c r="K42" s="57">
        <f t="shared" si="3"/>
        <v>-10807591</v>
      </c>
      <c r="L42" s="57">
        <f t="shared" si="3"/>
        <v>37481191</v>
      </c>
      <c r="M42" s="57">
        <f t="shared" si="3"/>
        <v>-22171333</v>
      </c>
      <c r="N42" s="57">
        <f t="shared" si="3"/>
        <v>4502267</v>
      </c>
      <c r="O42" s="57">
        <f t="shared" si="3"/>
        <v>-10564230</v>
      </c>
      <c r="P42" s="57">
        <f t="shared" si="3"/>
        <v>-13374698</v>
      </c>
      <c r="Q42" s="57">
        <f t="shared" si="3"/>
        <v>17802645</v>
      </c>
      <c r="R42" s="57">
        <f t="shared" si="3"/>
        <v>-6136283</v>
      </c>
      <c r="S42" s="57">
        <f t="shared" si="3"/>
        <v>-12710764</v>
      </c>
      <c r="T42" s="57">
        <f t="shared" si="3"/>
        <v>-22051230</v>
      </c>
      <c r="U42" s="57">
        <f t="shared" si="3"/>
        <v>-17701514</v>
      </c>
      <c r="V42" s="57">
        <f t="shared" si="3"/>
        <v>-52463508</v>
      </c>
      <c r="W42" s="57">
        <f t="shared" si="3"/>
        <v>-30483008</v>
      </c>
      <c r="X42" s="57">
        <f t="shared" si="3"/>
        <v>-139451256</v>
      </c>
      <c r="Y42" s="57">
        <f t="shared" si="3"/>
        <v>108968248</v>
      </c>
      <c r="Z42" s="58">
        <f>+IF(X42&lt;&gt;0,+(Y42/X42)*100,0)</f>
        <v>-78.14074331463891</v>
      </c>
      <c r="AA42" s="55">
        <f>SUM(AA38:AA41)</f>
        <v>-160410257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-12765955</v>
      </c>
      <c r="D44" s="63">
        <f>+D42-D43</f>
        <v>0</v>
      </c>
      <c r="E44" s="64">
        <f t="shared" si="4"/>
        <v>-139451256</v>
      </c>
      <c r="F44" s="65">
        <f t="shared" si="4"/>
        <v>-160410257</v>
      </c>
      <c r="G44" s="65">
        <f t="shared" si="4"/>
        <v>55850854</v>
      </c>
      <c r="H44" s="65">
        <f t="shared" si="4"/>
        <v>-23301977</v>
      </c>
      <c r="I44" s="65">
        <f t="shared" si="4"/>
        <v>-8934361</v>
      </c>
      <c r="J44" s="65">
        <f t="shared" si="4"/>
        <v>23614516</v>
      </c>
      <c r="K44" s="65">
        <f t="shared" si="4"/>
        <v>-10807591</v>
      </c>
      <c r="L44" s="65">
        <f t="shared" si="4"/>
        <v>37481191</v>
      </c>
      <c r="M44" s="65">
        <f t="shared" si="4"/>
        <v>-22171333</v>
      </c>
      <c r="N44" s="65">
        <f t="shared" si="4"/>
        <v>4502267</v>
      </c>
      <c r="O44" s="65">
        <f t="shared" si="4"/>
        <v>-10564230</v>
      </c>
      <c r="P44" s="65">
        <f t="shared" si="4"/>
        <v>-13374698</v>
      </c>
      <c r="Q44" s="65">
        <f t="shared" si="4"/>
        <v>17802645</v>
      </c>
      <c r="R44" s="65">
        <f t="shared" si="4"/>
        <v>-6136283</v>
      </c>
      <c r="S44" s="65">
        <f t="shared" si="4"/>
        <v>-12710764</v>
      </c>
      <c r="T44" s="65">
        <f t="shared" si="4"/>
        <v>-22051230</v>
      </c>
      <c r="U44" s="65">
        <f t="shared" si="4"/>
        <v>-17701514</v>
      </c>
      <c r="V44" s="65">
        <f t="shared" si="4"/>
        <v>-52463508</v>
      </c>
      <c r="W44" s="65">
        <f t="shared" si="4"/>
        <v>-30483008</v>
      </c>
      <c r="X44" s="65">
        <f t="shared" si="4"/>
        <v>-139451256</v>
      </c>
      <c r="Y44" s="65">
        <f t="shared" si="4"/>
        <v>108968248</v>
      </c>
      <c r="Z44" s="66">
        <f>+IF(X44&lt;&gt;0,+(Y44/X44)*100,0)</f>
        <v>-78.14074331463891</v>
      </c>
      <c r="AA44" s="63">
        <f>+AA42-AA43</f>
        <v>-160410257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-12765955</v>
      </c>
      <c r="D46" s="55">
        <f>SUM(D44:D45)</f>
        <v>0</v>
      </c>
      <c r="E46" s="56">
        <f t="shared" si="5"/>
        <v>-139451256</v>
      </c>
      <c r="F46" s="57">
        <f t="shared" si="5"/>
        <v>-160410257</v>
      </c>
      <c r="G46" s="57">
        <f t="shared" si="5"/>
        <v>55850854</v>
      </c>
      <c r="H46" s="57">
        <f t="shared" si="5"/>
        <v>-23301977</v>
      </c>
      <c r="I46" s="57">
        <f t="shared" si="5"/>
        <v>-8934361</v>
      </c>
      <c r="J46" s="57">
        <f t="shared" si="5"/>
        <v>23614516</v>
      </c>
      <c r="K46" s="57">
        <f t="shared" si="5"/>
        <v>-10807591</v>
      </c>
      <c r="L46" s="57">
        <f t="shared" si="5"/>
        <v>37481191</v>
      </c>
      <c r="M46" s="57">
        <f t="shared" si="5"/>
        <v>-22171333</v>
      </c>
      <c r="N46" s="57">
        <f t="shared" si="5"/>
        <v>4502267</v>
      </c>
      <c r="O46" s="57">
        <f t="shared" si="5"/>
        <v>-10564230</v>
      </c>
      <c r="P46" s="57">
        <f t="shared" si="5"/>
        <v>-13374698</v>
      </c>
      <c r="Q46" s="57">
        <f t="shared" si="5"/>
        <v>17802645</v>
      </c>
      <c r="R46" s="57">
        <f t="shared" si="5"/>
        <v>-6136283</v>
      </c>
      <c r="S46" s="57">
        <f t="shared" si="5"/>
        <v>-12710764</v>
      </c>
      <c r="T46" s="57">
        <f t="shared" si="5"/>
        <v>-22051230</v>
      </c>
      <c r="U46" s="57">
        <f t="shared" si="5"/>
        <v>-17701514</v>
      </c>
      <c r="V46" s="57">
        <f t="shared" si="5"/>
        <v>-52463508</v>
      </c>
      <c r="W46" s="57">
        <f t="shared" si="5"/>
        <v>-30483008</v>
      </c>
      <c r="X46" s="57">
        <f t="shared" si="5"/>
        <v>-139451256</v>
      </c>
      <c r="Y46" s="57">
        <f t="shared" si="5"/>
        <v>108968248</v>
      </c>
      <c r="Z46" s="58">
        <f>+IF(X46&lt;&gt;0,+(Y46/X46)*100,0)</f>
        <v>-78.14074331463891</v>
      </c>
      <c r="AA46" s="55">
        <f>SUM(AA44:AA45)</f>
        <v>-160410257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-12765955</v>
      </c>
      <c r="D48" s="71">
        <f>SUM(D46:D47)</f>
        <v>0</v>
      </c>
      <c r="E48" s="72">
        <f t="shared" si="6"/>
        <v>-139451256</v>
      </c>
      <c r="F48" s="73">
        <f t="shared" si="6"/>
        <v>-160410257</v>
      </c>
      <c r="G48" s="73">
        <f t="shared" si="6"/>
        <v>55850854</v>
      </c>
      <c r="H48" s="74">
        <f t="shared" si="6"/>
        <v>-23301977</v>
      </c>
      <c r="I48" s="74">
        <f t="shared" si="6"/>
        <v>-8934361</v>
      </c>
      <c r="J48" s="74">
        <f t="shared" si="6"/>
        <v>23614516</v>
      </c>
      <c r="K48" s="74">
        <f t="shared" si="6"/>
        <v>-10807591</v>
      </c>
      <c r="L48" s="74">
        <f t="shared" si="6"/>
        <v>37481191</v>
      </c>
      <c r="M48" s="73">
        <f t="shared" si="6"/>
        <v>-22171333</v>
      </c>
      <c r="N48" s="73">
        <f t="shared" si="6"/>
        <v>4502267</v>
      </c>
      <c r="O48" s="74">
        <f t="shared" si="6"/>
        <v>-10564230</v>
      </c>
      <c r="P48" s="74">
        <f t="shared" si="6"/>
        <v>-13374698</v>
      </c>
      <c r="Q48" s="74">
        <f t="shared" si="6"/>
        <v>17802645</v>
      </c>
      <c r="R48" s="74">
        <f t="shared" si="6"/>
        <v>-6136283</v>
      </c>
      <c r="S48" s="74">
        <f t="shared" si="6"/>
        <v>-12710764</v>
      </c>
      <c r="T48" s="73">
        <f t="shared" si="6"/>
        <v>-22051230</v>
      </c>
      <c r="U48" s="73">
        <f t="shared" si="6"/>
        <v>-17701514</v>
      </c>
      <c r="V48" s="74">
        <f t="shared" si="6"/>
        <v>-52463508</v>
      </c>
      <c r="W48" s="74">
        <f t="shared" si="6"/>
        <v>-30483008</v>
      </c>
      <c r="X48" s="74">
        <f t="shared" si="6"/>
        <v>-139451256</v>
      </c>
      <c r="Y48" s="74">
        <f t="shared" si="6"/>
        <v>108968248</v>
      </c>
      <c r="Z48" s="75">
        <f>+IF(X48&lt;&gt;0,+(Y48/X48)*100,0)</f>
        <v>-78.14074331463891</v>
      </c>
      <c r="AA48" s="76">
        <f>SUM(AA46:AA47)</f>
        <v>-160410257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735000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221898</v>
      </c>
      <c r="V12" s="8">
        <v>221898</v>
      </c>
      <c r="W12" s="8">
        <v>221898</v>
      </c>
      <c r="X12" s="8"/>
      <c r="Y12" s="8">
        <v>221898</v>
      </c>
      <c r="Z12" s="2">
        <v>0</v>
      </c>
      <c r="AA12" s="6">
        <v>735000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3512560</v>
      </c>
      <c r="F13" s="8">
        <v>3512560</v>
      </c>
      <c r="G13" s="8">
        <v>57276</v>
      </c>
      <c r="H13" s="8">
        <v>57276</v>
      </c>
      <c r="I13" s="8">
        <v>0</v>
      </c>
      <c r="J13" s="8">
        <v>114552</v>
      </c>
      <c r="K13" s="8">
        <v>0</v>
      </c>
      <c r="L13" s="8">
        <v>387392</v>
      </c>
      <c r="M13" s="8">
        <v>3644672</v>
      </c>
      <c r="N13" s="8">
        <v>4032064</v>
      </c>
      <c r="O13" s="8">
        <v>2661290</v>
      </c>
      <c r="P13" s="8">
        <v>296149</v>
      </c>
      <c r="Q13" s="8">
        <v>436493</v>
      </c>
      <c r="R13" s="8">
        <v>3393932</v>
      </c>
      <c r="S13" s="8">
        <v>650558</v>
      </c>
      <c r="T13" s="8">
        <v>546858</v>
      </c>
      <c r="U13" s="8">
        <v>437729</v>
      </c>
      <c r="V13" s="8">
        <v>1635145</v>
      </c>
      <c r="W13" s="8">
        <v>9175693</v>
      </c>
      <c r="X13" s="8">
        <v>3512556</v>
      </c>
      <c r="Y13" s="8">
        <v>5663137</v>
      </c>
      <c r="Z13" s="2">
        <v>161.23</v>
      </c>
      <c r="AA13" s="6">
        <v>3512560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234849699</v>
      </c>
      <c r="F19" s="8">
        <v>232590000</v>
      </c>
      <c r="G19" s="8">
        <v>88551670</v>
      </c>
      <c r="H19" s="8">
        <v>88556411</v>
      </c>
      <c r="I19" s="8">
        <v>0</v>
      </c>
      <c r="J19" s="8">
        <v>177108081</v>
      </c>
      <c r="K19" s="8">
        <v>0</v>
      </c>
      <c r="L19" s="8">
        <v>94906187</v>
      </c>
      <c r="M19" s="8">
        <v>99372600</v>
      </c>
      <c r="N19" s="8">
        <v>194278787</v>
      </c>
      <c r="O19" s="8">
        <v>143124117</v>
      </c>
      <c r="P19" s="8">
        <v>23931569</v>
      </c>
      <c r="Q19" s="8">
        <v>136394</v>
      </c>
      <c r="R19" s="8">
        <v>167192080</v>
      </c>
      <c r="S19" s="8">
        <v>45231995</v>
      </c>
      <c r="T19" s="8">
        <v>0</v>
      </c>
      <c r="U19" s="8">
        <v>22642413</v>
      </c>
      <c r="V19" s="8">
        <v>67874408</v>
      </c>
      <c r="W19" s="8">
        <v>606453356</v>
      </c>
      <c r="X19" s="8">
        <v>234850001</v>
      </c>
      <c r="Y19" s="8">
        <v>371603355</v>
      </c>
      <c r="Z19" s="2">
        <v>158.23</v>
      </c>
      <c r="AA19" s="6">
        <v>232590000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27927000</v>
      </c>
      <c r="F20" s="26">
        <v>120444</v>
      </c>
      <c r="G20" s="26">
        <v>3165</v>
      </c>
      <c r="H20" s="26">
        <v>25627</v>
      </c>
      <c r="I20" s="26">
        <v>0</v>
      </c>
      <c r="J20" s="26">
        <v>28792</v>
      </c>
      <c r="K20" s="26">
        <v>0</v>
      </c>
      <c r="L20" s="26">
        <v>64876</v>
      </c>
      <c r="M20" s="26">
        <v>99619</v>
      </c>
      <c r="N20" s="26">
        <v>164495</v>
      </c>
      <c r="O20" s="26">
        <v>75564</v>
      </c>
      <c r="P20" s="26">
        <v>4517</v>
      </c>
      <c r="Q20" s="26">
        <v>33800</v>
      </c>
      <c r="R20" s="26">
        <v>113881</v>
      </c>
      <c r="S20" s="26">
        <v>36710</v>
      </c>
      <c r="T20" s="26">
        <v>2193</v>
      </c>
      <c r="U20" s="26">
        <v>3807</v>
      </c>
      <c r="V20" s="26">
        <v>42710</v>
      </c>
      <c r="W20" s="26">
        <v>349878</v>
      </c>
      <c r="X20" s="26">
        <v>27926850</v>
      </c>
      <c r="Y20" s="26">
        <v>-27576972</v>
      </c>
      <c r="Z20" s="27">
        <v>-98.75</v>
      </c>
      <c r="AA20" s="28">
        <v>120444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266289259</v>
      </c>
      <c r="F22" s="35">
        <f t="shared" si="0"/>
        <v>236958004</v>
      </c>
      <c r="G22" s="35">
        <f t="shared" si="0"/>
        <v>88612111</v>
      </c>
      <c r="H22" s="35">
        <f t="shared" si="0"/>
        <v>88639314</v>
      </c>
      <c r="I22" s="35">
        <f t="shared" si="0"/>
        <v>0</v>
      </c>
      <c r="J22" s="35">
        <f t="shared" si="0"/>
        <v>177251425</v>
      </c>
      <c r="K22" s="35">
        <f t="shared" si="0"/>
        <v>0</v>
      </c>
      <c r="L22" s="35">
        <f t="shared" si="0"/>
        <v>95358455</v>
      </c>
      <c r="M22" s="35">
        <f t="shared" si="0"/>
        <v>103116891</v>
      </c>
      <c r="N22" s="35">
        <f t="shared" si="0"/>
        <v>198475346</v>
      </c>
      <c r="O22" s="35">
        <f t="shared" si="0"/>
        <v>145860971</v>
      </c>
      <c r="P22" s="35">
        <f t="shared" si="0"/>
        <v>24232235</v>
      </c>
      <c r="Q22" s="35">
        <f t="shared" si="0"/>
        <v>606687</v>
      </c>
      <c r="R22" s="35">
        <f t="shared" si="0"/>
        <v>170699893</v>
      </c>
      <c r="S22" s="35">
        <f t="shared" si="0"/>
        <v>45919263</v>
      </c>
      <c r="T22" s="35">
        <f t="shared" si="0"/>
        <v>549051</v>
      </c>
      <c r="U22" s="35">
        <f t="shared" si="0"/>
        <v>23305847</v>
      </c>
      <c r="V22" s="35">
        <f t="shared" si="0"/>
        <v>69774161</v>
      </c>
      <c r="W22" s="35">
        <f t="shared" si="0"/>
        <v>616200825</v>
      </c>
      <c r="X22" s="35">
        <f t="shared" si="0"/>
        <v>266289407</v>
      </c>
      <c r="Y22" s="35">
        <f t="shared" si="0"/>
        <v>349911418</v>
      </c>
      <c r="Z22" s="36">
        <f>+IF(X22&lt;&gt;0,+(Y22/X22)*100,0)</f>
        <v>131.4026802425528</v>
      </c>
      <c r="AA22" s="33">
        <f>SUM(AA5:AA21)</f>
        <v>236958004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89505338</v>
      </c>
      <c r="F25" s="8">
        <v>85974148</v>
      </c>
      <c r="G25" s="8">
        <v>7294520</v>
      </c>
      <c r="H25" s="8">
        <v>19681236</v>
      </c>
      <c r="I25" s="8">
        <v>0</v>
      </c>
      <c r="J25" s="8">
        <v>26975756</v>
      </c>
      <c r="K25" s="8">
        <v>0</v>
      </c>
      <c r="L25" s="8">
        <v>40890156</v>
      </c>
      <c r="M25" s="8">
        <v>23552694</v>
      </c>
      <c r="N25" s="8">
        <v>64442850</v>
      </c>
      <c r="O25" s="8">
        <v>56081312</v>
      </c>
      <c r="P25" s="8">
        <v>8149402</v>
      </c>
      <c r="Q25" s="8">
        <v>7684256</v>
      </c>
      <c r="R25" s="8">
        <v>71914970</v>
      </c>
      <c r="S25" s="8">
        <v>7401152</v>
      </c>
      <c r="T25" s="8">
        <v>7567798</v>
      </c>
      <c r="U25" s="8">
        <v>7397606</v>
      </c>
      <c r="V25" s="8">
        <v>22366556</v>
      </c>
      <c r="W25" s="8">
        <v>185700132</v>
      </c>
      <c r="X25" s="8">
        <v>89843234</v>
      </c>
      <c r="Y25" s="8">
        <v>95856898</v>
      </c>
      <c r="Z25" s="2">
        <v>106.69</v>
      </c>
      <c r="AA25" s="6">
        <v>85974148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5763342</v>
      </c>
      <c r="F26" s="8">
        <v>6339054</v>
      </c>
      <c r="G26" s="8">
        <v>450004</v>
      </c>
      <c r="H26" s="8">
        <v>450004</v>
      </c>
      <c r="I26" s="8">
        <v>0</v>
      </c>
      <c r="J26" s="8">
        <v>900008</v>
      </c>
      <c r="K26" s="8">
        <v>0</v>
      </c>
      <c r="L26" s="8">
        <v>2250338</v>
      </c>
      <c r="M26" s="8">
        <v>5583779</v>
      </c>
      <c r="N26" s="8">
        <v>7834117</v>
      </c>
      <c r="O26" s="8">
        <v>3172473</v>
      </c>
      <c r="P26" s="8">
        <v>262440</v>
      </c>
      <c r="Q26" s="8">
        <v>470536</v>
      </c>
      <c r="R26" s="8">
        <v>3905449</v>
      </c>
      <c r="S26" s="8">
        <v>754986</v>
      </c>
      <c r="T26" s="8">
        <v>526507</v>
      </c>
      <c r="U26" s="8">
        <v>497041</v>
      </c>
      <c r="V26" s="8">
        <v>1778534</v>
      </c>
      <c r="W26" s="8">
        <v>14418108</v>
      </c>
      <c r="X26" s="8">
        <v>5763432</v>
      </c>
      <c r="Y26" s="8">
        <v>8654676</v>
      </c>
      <c r="Z26" s="2">
        <v>150.17</v>
      </c>
      <c r="AA26" s="6">
        <v>6339054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3460733</v>
      </c>
      <c r="F28" s="8">
        <v>3461000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776886</v>
      </c>
      <c r="N28" s="8">
        <v>776886</v>
      </c>
      <c r="O28" s="8">
        <v>573513</v>
      </c>
      <c r="P28" s="8">
        <v>0</v>
      </c>
      <c r="Q28" s="8">
        <v>0</v>
      </c>
      <c r="R28" s="8">
        <v>573513</v>
      </c>
      <c r="S28" s="8">
        <v>0</v>
      </c>
      <c r="T28" s="8">
        <v>0</v>
      </c>
      <c r="U28" s="8">
        <v>0</v>
      </c>
      <c r="V28" s="8">
        <v>0</v>
      </c>
      <c r="W28" s="8">
        <v>1350399</v>
      </c>
      <c r="X28" s="8">
        <v>3460728</v>
      </c>
      <c r="Y28" s="8">
        <v>-2110329</v>
      </c>
      <c r="Z28" s="2">
        <v>-60.98</v>
      </c>
      <c r="AA28" s="6">
        <v>3461000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106092</v>
      </c>
      <c r="Y29" s="8">
        <v>-106092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64007000</v>
      </c>
      <c r="F30" s="8">
        <v>49266000</v>
      </c>
      <c r="G30" s="8">
        <v>17121</v>
      </c>
      <c r="H30" s="8">
        <v>17121</v>
      </c>
      <c r="I30" s="8">
        <v>0</v>
      </c>
      <c r="J30" s="8">
        <v>34242</v>
      </c>
      <c r="K30" s="8">
        <v>0</v>
      </c>
      <c r="L30" s="8">
        <v>4625575</v>
      </c>
      <c r="M30" s="8">
        <v>17121</v>
      </c>
      <c r="N30" s="8">
        <v>4642696</v>
      </c>
      <c r="O30" s="8">
        <v>14731220</v>
      </c>
      <c r="P30" s="8">
        <v>15987238</v>
      </c>
      <c r="Q30" s="8">
        <v>4621741</v>
      </c>
      <c r="R30" s="8">
        <v>35340199</v>
      </c>
      <c r="S30" s="8">
        <v>7949144</v>
      </c>
      <c r="T30" s="8">
        <v>6857574</v>
      </c>
      <c r="U30" s="8">
        <v>2319152</v>
      </c>
      <c r="V30" s="8">
        <v>17125870</v>
      </c>
      <c r="W30" s="8">
        <v>57143007</v>
      </c>
      <c r="X30" s="8">
        <v>64007004</v>
      </c>
      <c r="Y30" s="8">
        <v>-6863997</v>
      </c>
      <c r="Z30" s="2">
        <v>-10.72</v>
      </c>
      <c r="AA30" s="6">
        <v>49266000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1570400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1569996</v>
      </c>
      <c r="Y31" s="8">
        <v>-1569996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15429459</v>
      </c>
      <c r="F32" s="8">
        <v>15429000</v>
      </c>
      <c r="G32" s="8">
        <v>0</v>
      </c>
      <c r="H32" s="8">
        <v>31159714</v>
      </c>
      <c r="I32" s="8">
        <v>0</v>
      </c>
      <c r="J32" s="8">
        <v>31159714</v>
      </c>
      <c r="K32" s="8">
        <v>0</v>
      </c>
      <c r="L32" s="8">
        <v>28806352</v>
      </c>
      <c r="M32" s="8">
        <v>470691</v>
      </c>
      <c r="N32" s="8">
        <v>29277043</v>
      </c>
      <c r="O32" s="8">
        <v>7047250</v>
      </c>
      <c r="P32" s="8">
        <v>314100</v>
      </c>
      <c r="Q32" s="8">
        <v>120145</v>
      </c>
      <c r="R32" s="8">
        <v>7481495</v>
      </c>
      <c r="S32" s="8">
        <v>1835074</v>
      </c>
      <c r="T32" s="8">
        <v>2319878</v>
      </c>
      <c r="U32" s="8">
        <v>31173348</v>
      </c>
      <c r="V32" s="8">
        <v>35328300</v>
      </c>
      <c r="W32" s="8">
        <v>103246552</v>
      </c>
      <c r="X32" s="8">
        <v>15429456</v>
      </c>
      <c r="Y32" s="8">
        <v>87817096</v>
      </c>
      <c r="Z32" s="2">
        <v>569.15</v>
      </c>
      <c r="AA32" s="6">
        <v>15429000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46027000</v>
      </c>
      <c r="F33" s="8">
        <v>45451000</v>
      </c>
      <c r="G33" s="8">
        <v>6000000</v>
      </c>
      <c r="H33" s="8">
        <v>6000000</v>
      </c>
      <c r="I33" s="8">
        <v>0</v>
      </c>
      <c r="J33" s="8">
        <v>12000000</v>
      </c>
      <c r="K33" s="8">
        <v>0</v>
      </c>
      <c r="L33" s="8">
        <v>16625073</v>
      </c>
      <c r="M33" s="8">
        <v>7561071</v>
      </c>
      <c r="N33" s="8">
        <v>24186144</v>
      </c>
      <c r="O33" s="8">
        <v>25056788</v>
      </c>
      <c r="P33" s="8">
        <v>1462237</v>
      </c>
      <c r="Q33" s="8">
        <v>3876386</v>
      </c>
      <c r="R33" s="8">
        <v>30395411</v>
      </c>
      <c r="S33" s="8">
        <v>3339117</v>
      </c>
      <c r="T33" s="8">
        <v>2500000</v>
      </c>
      <c r="U33" s="8">
        <v>211319</v>
      </c>
      <c r="V33" s="8">
        <v>6050436</v>
      </c>
      <c r="W33" s="8">
        <v>72631991</v>
      </c>
      <c r="X33" s="8">
        <v>53061000</v>
      </c>
      <c r="Y33" s="8">
        <v>19570991</v>
      </c>
      <c r="Z33" s="2">
        <v>36.88</v>
      </c>
      <c r="AA33" s="6">
        <v>45451000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24770670</v>
      </c>
      <c r="F34" s="8">
        <v>26293202</v>
      </c>
      <c r="G34" s="8">
        <v>1429261</v>
      </c>
      <c r="H34" s="8">
        <v>1257025</v>
      </c>
      <c r="I34" s="8">
        <v>0</v>
      </c>
      <c r="J34" s="8">
        <v>2686286</v>
      </c>
      <c r="K34" s="8">
        <v>0</v>
      </c>
      <c r="L34" s="8">
        <v>10255776</v>
      </c>
      <c r="M34" s="8">
        <v>11318233</v>
      </c>
      <c r="N34" s="8">
        <v>21574009</v>
      </c>
      <c r="O34" s="8">
        <v>19064590</v>
      </c>
      <c r="P34" s="8">
        <v>1896866</v>
      </c>
      <c r="Q34" s="8">
        <v>2343114</v>
      </c>
      <c r="R34" s="8">
        <v>23304570</v>
      </c>
      <c r="S34" s="8">
        <v>2410234</v>
      </c>
      <c r="T34" s="8">
        <v>1996656</v>
      </c>
      <c r="U34" s="8">
        <v>2585255</v>
      </c>
      <c r="V34" s="8">
        <v>6992145</v>
      </c>
      <c r="W34" s="8">
        <v>54557010</v>
      </c>
      <c r="X34" s="8">
        <v>21748668</v>
      </c>
      <c r="Y34" s="8">
        <v>32808342</v>
      </c>
      <c r="Z34" s="2">
        <v>150.85</v>
      </c>
      <c r="AA34" s="6">
        <v>26293202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-5000</v>
      </c>
      <c r="N35" s="8">
        <v>-5000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-5000</v>
      </c>
      <c r="X35" s="8"/>
      <c r="Y35" s="8">
        <v>-5000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250533942</v>
      </c>
      <c r="F36" s="35">
        <f t="shared" si="1"/>
        <v>232213404</v>
      </c>
      <c r="G36" s="35">
        <f t="shared" si="1"/>
        <v>15190906</v>
      </c>
      <c r="H36" s="35">
        <f t="shared" si="1"/>
        <v>58565100</v>
      </c>
      <c r="I36" s="35">
        <f t="shared" si="1"/>
        <v>0</v>
      </c>
      <c r="J36" s="35">
        <f t="shared" si="1"/>
        <v>73756006</v>
      </c>
      <c r="K36" s="35">
        <f t="shared" si="1"/>
        <v>0</v>
      </c>
      <c r="L36" s="35">
        <f t="shared" si="1"/>
        <v>103453270</v>
      </c>
      <c r="M36" s="35">
        <f t="shared" si="1"/>
        <v>49275475</v>
      </c>
      <c r="N36" s="35">
        <f t="shared" si="1"/>
        <v>152728745</v>
      </c>
      <c r="O36" s="35">
        <f t="shared" si="1"/>
        <v>125727146</v>
      </c>
      <c r="P36" s="35">
        <f t="shared" si="1"/>
        <v>28072283</v>
      </c>
      <c r="Q36" s="35">
        <f t="shared" si="1"/>
        <v>19116178</v>
      </c>
      <c r="R36" s="35">
        <f t="shared" si="1"/>
        <v>172915607</v>
      </c>
      <c r="S36" s="35">
        <f t="shared" si="1"/>
        <v>23689707</v>
      </c>
      <c r="T36" s="35">
        <f t="shared" si="1"/>
        <v>21768413</v>
      </c>
      <c r="U36" s="35">
        <f t="shared" si="1"/>
        <v>44183721</v>
      </c>
      <c r="V36" s="35">
        <f t="shared" si="1"/>
        <v>89641841</v>
      </c>
      <c r="W36" s="35">
        <f t="shared" si="1"/>
        <v>489042199</v>
      </c>
      <c r="X36" s="35">
        <f t="shared" si="1"/>
        <v>254989610</v>
      </c>
      <c r="Y36" s="35">
        <f t="shared" si="1"/>
        <v>234052589</v>
      </c>
      <c r="Z36" s="36">
        <f>+IF(X36&lt;&gt;0,+(Y36/X36)*100,0)</f>
        <v>91.78906897422212</v>
      </c>
      <c r="AA36" s="33">
        <f>SUM(AA25:AA35)</f>
        <v>232213404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15755317</v>
      </c>
      <c r="F38" s="48">
        <f t="shared" si="2"/>
        <v>4744600</v>
      </c>
      <c r="G38" s="48">
        <f t="shared" si="2"/>
        <v>73421205</v>
      </c>
      <c r="H38" s="48">
        <f t="shared" si="2"/>
        <v>30074214</v>
      </c>
      <c r="I38" s="48">
        <f t="shared" si="2"/>
        <v>0</v>
      </c>
      <c r="J38" s="48">
        <f t="shared" si="2"/>
        <v>103495419</v>
      </c>
      <c r="K38" s="48">
        <f t="shared" si="2"/>
        <v>0</v>
      </c>
      <c r="L38" s="48">
        <f t="shared" si="2"/>
        <v>-8094815</v>
      </c>
      <c r="M38" s="48">
        <f t="shared" si="2"/>
        <v>53841416</v>
      </c>
      <c r="N38" s="48">
        <f t="shared" si="2"/>
        <v>45746601</v>
      </c>
      <c r="O38" s="48">
        <f t="shared" si="2"/>
        <v>20133825</v>
      </c>
      <c r="P38" s="48">
        <f t="shared" si="2"/>
        <v>-3840048</v>
      </c>
      <c r="Q38" s="48">
        <f t="shared" si="2"/>
        <v>-18509491</v>
      </c>
      <c r="R38" s="48">
        <f t="shared" si="2"/>
        <v>-2215714</v>
      </c>
      <c r="S38" s="48">
        <f t="shared" si="2"/>
        <v>22229556</v>
      </c>
      <c r="T38" s="48">
        <f t="shared" si="2"/>
        <v>-21219362</v>
      </c>
      <c r="U38" s="48">
        <f t="shared" si="2"/>
        <v>-20877874</v>
      </c>
      <c r="V38" s="48">
        <f t="shared" si="2"/>
        <v>-19867680</v>
      </c>
      <c r="W38" s="48">
        <f t="shared" si="2"/>
        <v>127158626</v>
      </c>
      <c r="X38" s="48">
        <f>IF(F22=F36,0,X22-X36)</f>
        <v>11299797</v>
      </c>
      <c r="Y38" s="48">
        <f t="shared" si="2"/>
        <v>115858829</v>
      </c>
      <c r="Z38" s="49">
        <f>+IF(X38&lt;&gt;0,+(Y38/X38)*100,0)</f>
        <v>1025.3177911072207</v>
      </c>
      <c r="AA38" s="46">
        <f>+AA22-AA36</f>
        <v>4744600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188833550</v>
      </c>
      <c r="F39" s="8">
        <v>224705550</v>
      </c>
      <c r="G39" s="8">
        <v>2874180</v>
      </c>
      <c r="H39" s="8">
        <v>38067116</v>
      </c>
      <c r="I39" s="8">
        <v>0</v>
      </c>
      <c r="J39" s="8">
        <v>40941296</v>
      </c>
      <c r="K39" s="8">
        <v>0</v>
      </c>
      <c r="L39" s="8">
        <v>55664251</v>
      </c>
      <c r="M39" s="8">
        <v>1218425</v>
      </c>
      <c r="N39" s="8">
        <v>56882676</v>
      </c>
      <c r="O39" s="8">
        <v>93996435</v>
      </c>
      <c r="P39" s="8">
        <v>5669152</v>
      </c>
      <c r="Q39" s="8">
        <v>7013918</v>
      </c>
      <c r="R39" s="8">
        <v>106679505</v>
      </c>
      <c r="S39" s="8">
        <v>22767880</v>
      </c>
      <c r="T39" s="8">
        <v>9327134</v>
      </c>
      <c r="U39" s="8">
        <v>46200117</v>
      </c>
      <c r="V39" s="8">
        <v>78295131</v>
      </c>
      <c r="W39" s="8">
        <v>282798608</v>
      </c>
      <c r="X39" s="8">
        <v>188833551</v>
      </c>
      <c r="Y39" s="8">
        <v>93965057</v>
      </c>
      <c r="Z39" s="2">
        <v>49.76</v>
      </c>
      <c r="AA39" s="6">
        <v>224705550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-204145350</v>
      </c>
      <c r="Y40" s="26">
        <v>204145350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-204145350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443517</v>
      </c>
      <c r="F42" s="57">
        <f t="shared" si="3"/>
        <v>229450150</v>
      </c>
      <c r="G42" s="57">
        <f t="shared" si="3"/>
        <v>76295385</v>
      </c>
      <c r="H42" s="57">
        <f t="shared" si="3"/>
        <v>68141330</v>
      </c>
      <c r="I42" s="57">
        <f t="shared" si="3"/>
        <v>0</v>
      </c>
      <c r="J42" s="57">
        <f t="shared" si="3"/>
        <v>144436715</v>
      </c>
      <c r="K42" s="57">
        <f t="shared" si="3"/>
        <v>0</v>
      </c>
      <c r="L42" s="57">
        <f t="shared" si="3"/>
        <v>47569436</v>
      </c>
      <c r="M42" s="57">
        <f t="shared" si="3"/>
        <v>55059841</v>
      </c>
      <c r="N42" s="57">
        <f t="shared" si="3"/>
        <v>102629277</v>
      </c>
      <c r="O42" s="57">
        <f t="shared" si="3"/>
        <v>114130260</v>
      </c>
      <c r="P42" s="57">
        <f t="shared" si="3"/>
        <v>1829104</v>
      </c>
      <c r="Q42" s="57">
        <f t="shared" si="3"/>
        <v>-11495573</v>
      </c>
      <c r="R42" s="57">
        <f t="shared" si="3"/>
        <v>104463791</v>
      </c>
      <c r="S42" s="57">
        <f t="shared" si="3"/>
        <v>44997436</v>
      </c>
      <c r="T42" s="57">
        <f t="shared" si="3"/>
        <v>-11892228</v>
      </c>
      <c r="U42" s="57">
        <f t="shared" si="3"/>
        <v>25322243</v>
      </c>
      <c r="V42" s="57">
        <f t="shared" si="3"/>
        <v>58427451</v>
      </c>
      <c r="W42" s="57">
        <f t="shared" si="3"/>
        <v>409957234</v>
      </c>
      <c r="X42" s="57">
        <f t="shared" si="3"/>
        <v>-4012002</v>
      </c>
      <c r="Y42" s="57">
        <f t="shared" si="3"/>
        <v>413969236</v>
      </c>
      <c r="Z42" s="58">
        <f>+IF(X42&lt;&gt;0,+(Y42/X42)*100,0)</f>
        <v>-10318.270928080296</v>
      </c>
      <c r="AA42" s="55">
        <f>SUM(AA38:AA41)</f>
        <v>229450150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443517</v>
      </c>
      <c r="F44" s="65">
        <f t="shared" si="4"/>
        <v>229450150</v>
      </c>
      <c r="G44" s="65">
        <f t="shared" si="4"/>
        <v>76295385</v>
      </c>
      <c r="H44" s="65">
        <f t="shared" si="4"/>
        <v>68141330</v>
      </c>
      <c r="I44" s="65">
        <f t="shared" si="4"/>
        <v>0</v>
      </c>
      <c r="J44" s="65">
        <f t="shared" si="4"/>
        <v>144436715</v>
      </c>
      <c r="K44" s="65">
        <f t="shared" si="4"/>
        <v>0</v>
      </c>
      <c r="L44" s="65">
        <f t="shared" si="4"/>
        <v>47569436</v>
      </c>
      <c r="M44" s="65">
        <f t="shared" si="4"/>
        <v>55059841</v>
      </c>
      <c r="N44" s="65">
        <f t="shared" si="4"/>
        <v>102629277</v>
      </c>
      <c r="O44" s="65">
        <f t="shared" si="4"/>
        <v>114130260</v>
      </c>
      <c r="P44" s="65">
        <f t="shared" si="4"/>
        <v>1829104</v>
      </c>
      <c r="Q44" s="65">
        <f t="shared" si="4"/>
        <v>-11495573</v>
      </c>
      <c r="R44" s="65">
        <f t="shared" si="4"/>
        <v>104463791</v>
      </c>
      <c r="S44" s="65">
        <f t="shared" si="4"/>
        <v>44997436</v>
      </c>
      <c r="T44" s="65">
        <f t="shared" si="4"/>
        <v>-11892228</v>
      </c>
      <c r="U44" s="65">
        <f t="shared" si="4"/>
        <v>25322243</v>
      </c>
      <c r="V44" s="65">
        <f t="shared" si="4"/>
        <v>58427451</v>
      </c>
      <c r="W44" s="65">
        <f t="shared" si="4"/>
        <v>409957234</v>
      </c>
      <c r="X44" s="65">
        <f t="shared" si="4"/>
        <v>-4012002</v>
      </c>
      <c r="Y44" s="65">
        <f t="shared" si="4"/>
        <v>413969236</v>
      </c>
      <c r="Z44" s="66">
        <f>+IF(X44&lt;&gt;0,+(Y44/X44)*100,0)</f>
        <v>-10318.270928080296</v>
      </c>
      <c r="AA44" s="63">
        <f>+AA42-AA43</f>
        <v>229450150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443517</v>
      </c>
      <c r="F46" s="57">
        <f t="shared" si="5"/>
        <v>229450150</v>
      </c>
      <c r="G46" s="57">
        <f t="shared" si="5"/>
        <v>76295385</v>
      </c>
      <c r="H46" s="57">
        <f t="shared" si="5"/>
        <v>68141330</v>
      </c>
      <c r="I46" s="57">
        <f t="shared" si="5"/>
        <v>0</v>
      </c>
      <c r="J46" s="57">
        <f t="shared" si="5"/>
        <v>144436715</v>
      </c>
      <c r="K46" s="57">
        <f t="shared" si="5"/>
        <v>0</v>
      </c>
      <c r="L46" s="57">
        <f t="shared" si="5"/>
        <v>47569436</v>
      </c>
      <c r="M46" s="57">
        <f t="shared" si="5"/>
        <v>55059841</v>
      </c>
      <c r="N46" s="57">
        <f t="shared" si="5"/>
        <v>102629277</v>
      </c>
      <c r="O46" s="57">
        <f t="shared" si="5"/>
        <v>114130260</v>
      </c>
      <c r="P46" s="57">
        <f t="shared" si="5"/>
        <v>1829104</v>
      </c>
      <c r="Q46" s="57">
        <f t="shared" si="5"/>
        <v>-11495573</v>
      </c>
      <c r="R46" s="57">
        <f t="shared" si="5"/>
        <v>104463791</v>
      </c>
      <c r="S46" s="57">
        <f t="shared" si="5"/>
        <v>44997436</v>
      </c>
      <c r="T46" s="57">
        <f t="shared" si="5"/>
        <v>-11892228</v>
      </c>
      <c r="U46" s="57">
        <f t="shared" si="5"/>
        <v>25322243</v>
      </c>
      <c r="V46" s="57">
        <f t="shared" si="5"/>
        <v>58427451</v>
      </c>
      <c r="W46" s="57">
        <f t="shared" si="5"/>
        <v>409957234</v>
      </c>
      <c r="X46" s="57">
        <f t="shared" si="5"/>
        <v>-4012002</v>
      </c>
      <c r="Y46" s="57">
        <f t="shared" si="5"/>
        <v>413969236</v>
      </c>
      <c r="Z46" s="58">
        <f>+IF(X46&lt;&gt;0,+(Y46/X46)*100,0)</f>
        <v>-10318.270928080296</v>
      </c>
      <c r="AA46" s="55">
        <f>SUM(AA44:AA45)</f>
        <v>229450150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443517</v>
      </c>
      <c r="F48" s="73">
        <f t="shared" si="6"/>
        <v>229450150</v>
      </c>
      <c r="G48" s="73">
        <f t="shared" si="6"/>
        <v>76295385</v>
      </c>
      <c r="H48" s="74">
        <f t="shared" si="6"/>
        <v>68141330</v>
      </c>
      <c r="I48" s="74">
        <f t="shared" si="6"/>
        <v>0</v>
      </c>
      <c r="J48" s="74">
        <f t="shared" si="6"/>
        <v>144436715</v>
      </c>
      <c r="K48" s="74">
        <f t="shared" si="6"/>
        <v>0</v>
      </c>
      <c r="L48" s="74">
        <f t="shared" si="6"/>
        <v>47569436</v>
      </c>
      <c r="M48" s="73">
        <f t="shared" si="6"/>
        <v>55059841</v>
      </c>
      <c r="N48" s="73">
        <f t="shared" si="6"/>
        <v>102629277</v>
      </c>
      <c r="O48" s="74">
        <f t="shared" si="6"/>
        <v>114130260</v>
      </c>
      <c r="P48" s="74">
        <f t="shared" si="6"/>
        <v>1829104</v>
      </c>
      <c r="Q48" s="74">
        <f t="shared" si="6"/>
        <v>-11495573</v>
      </c>
      <c r="R48" s="74">
        <f t="shared" si="6"/>
        <v>104463791</v>
      </c>
      <c r="S48" s="74">
        <f t="shared" si="6"/>
        <v>44997436</v>
      </c>
      <c r="T48" s="73">
        <f t="shared" si="6"/>
        <v>-11892228</v>
      </c>
      <c r="U48" s="73">
        <f t="shared" si="6"/>
        <v>25322243</v>
      </c>
      <c r="V48" s="74">
        <f t="shared" si="6"/>
        <v>58427451</v>
      </c>
      <c r="W48" s="74">
        <f t="shared" si="6"/>
        <v>409957234</v>
      </c>
      <c r="X48" s="74">
        <f t="shared" si="6"/>
        <v>-4012002</v>
      </c>
      <c r="Y48" s="74">
        <f t="shared" si="6"/>
        <v>413969236</v>
      </c>
      <c r="Z48" s="75">
        <f>+IF(X48&lt;&gt;0,+(Y48/X48)*100,0)</f>
        <v>-10318.270928080296</v>
      </c>
      <c r="AA48" s="76">
        <f>SUM(AA46:AA47)</f>
        <v>229450150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5743937</v>
      </c>
      <c r="D5" s="6">
        <v>0</v>
      </c>
      <c r="E5" s="7">
        <v>10171120</v>
      </c>
      <c r="F5" s="8">
        <v>0</v>
      </c>
      <c r="G5" s="8">
        <v>9872913</v>
      </c>
      <c r="H5" s="8">
        <v>-571362</v>
      </c>
      <c r="I5" s="8">
        <v>-304</v>
      </c>
      <c r="J5" s="8">
        <v>9301247</v>
      </c>
      <c r="K5" s="8">
        <v>-319</v>
      </c>
      <c r="L5" s="8">
        <v>753963</v>
      </c>
      <c r="M5" s="8">
        <v>-786512</v>
      </c>
      <c r="N5" s="8">
        <v>-32868</v>
      </c>
      <c r="O5" s="8">
        <v>319</v>
      </c>
      <c r="P5" s="8">
        <v>319</v>
      </c>
      <c r="Q5" s="8">
        <v>10249536</v>
      </c>
      <c r="R5" s="8">
        <v>10250174</v>
      </c>
      <c r="S5" s="8">
        <v>10249536</v>
      </c>
      <c r="T5" s="8">
        <v>641</v>
      </c>
      <c r="U5" s="8">
        <v>-1136</v>
      </c>
      <c r="V5" s="8">
        <v>10249041</v>
      </c>
      <c r="W5" s="8">
        <v>29767594</v>
      </c>
      <c r="X5" s="8">
        <v>10171120</v>
      </c>
      <c r="Y5" s="8">
        <v>19596474</v>
      </c>
      <c r="Z5" s="2">
        <v>192.67</v>
      </c>
      <c r="AA5" s="6">
        <v>0</v>
      </c>
    </row>
    <row r="6" spans="1:27" ht="13.5">
      <c r="A6" s="23" t="s">
        <v>33</v>
      </c>
      <c r="B6" s="24"/>
      <c r="C6" s="6">
        <v>1027049</v>
      </c>
      <c r="D6" s="6">
        <v>0</v>
      </c>
      <c r="E6" s="7">
        <v>990000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144088</v>
      </c>
      <c r="L6" s="8">
        <v>146486</v>
      </c>
      <c r="M6" s="8">
        <v>149059</v>
      </c>
      <c r="N6" s="8">
        <v>439633</v>
      </c>
      <c r="O6" s="8">
        <v>149541</v>
      </c>
      <c r="P6" s="8">
        <v>149541</v>
      </c>
      <c r="Q6" s="8">
        <v>153145</v>
      </c>
      <c r="R6" s="8">
        <v>452227</v>
      </c>
      <c r="S6" s="8">
        <v>153145</v>
      </c>
      <c r="T6" s="8">
        <v>251519</v>
      </c>
      <c r="U6" s="8">
        <v>253497</v>
      </c>
      <c r="V6" s="8">
        <v>658161</v>
      </c>
      <c r="W6" s="8">
        <v>1550021</v>
      </c>
      <c r="X6" s="8">
        <v>990000</v>
      </c>
      <c r="Y6" s="8">
        <v>560021</v>
      </c>
      <c r="Z6" s="2">
        <v>56.57</v>
      </c>
      <c r="AA6" s="6">
        <v>0</v>
      </c>
    </row>
    <row r="7" spans="1:27" ht="13.5">
      <c r="A7" s="25" t="s">
        <v>34</v>
      </c>
      <c r="B7" s="24"/>
      <c r="C7" s="6">
        <v>2371524</v>
      </c>
      <c r="D7" s="6">
        <v>0</v>
      </c>
      <c r="E7" s="7">
        <v>3275540</v>
      </c>
      <c r="F7" s="8">
        <v>3275540</v>
      </c>
      <c r="G7" s="8">
        <v>268204</v>
      </c>
      <c r="H7" s="8">
        <v>278858</v>
      </c>
      <c r="I7" s="8">
        <v>216198</v>
      </c>
      <c r="J7" s="8">
        <v>763260</v>
      </c>
      <c r="K7" s="8">
        <v>240479</v>
      </c>
      <c r="L7" s="8">
        <v>221546</v>
      </c>
      <c r="M7" s="8">
        <v>199413</v>
      </c>
      <c r="N7" s="8">
        <v>661438</v>
      </c>
      <c r="O7" s="8">
        <v>218346</v>
      </c>
      <c r="P7" s="8">
        <v>218346</v>
      </c>
      <c r="Q7" s="8">
        <v>219451</v>
      </c>
      <c r="R7" s="8">
        <v>656143</v>
      </c>
      <c r="S7" s="8">
        <v>219451</v>
      </c>
      <c r="T7" s="8">
        <v>198800</v>
      </c>
      <c r="U7" s="8">
        <v>202145</v>
      </c>
      <c r="V7" s="8">
        <v>620396</v>
      </c>
      <c r="W7" s="8">
        <v>2701237</v>
      </c>
      <c r="X7" s="8">
        <v>3275540</v>
      </c>
      <c r="Y7" s="8">
        <v>-574303</v>
      </c>
      <c r="Z7" s="2">
        <v>-17.53</v>
      </c>
      <c r="AA7" s="6">
        <v>3275540</v>
      </c>
    </row>
    <row r="8" spans="1:27" ht="13.5">
      <c r="A8" s="25" t="s">
        <v>35</v>
      </c>
      <c r="B8" s="24"/>
      <c r="C8" s="6">
        <v>455422</v>
      </c>
      <c r="D8" s="6">
        <v>0</v>
      </c>
      <c r="E8" s="7">
        <v>2081962</v>
      </c>
      <c r="F8" s="8">
        <v>463978</v>
      </c>
      <c r="G8" s="8">
        <v>31949</v>
      </c>
      <c r="H8" s="8">
        <v>43326</v>
      </c>
      <c r="I8" s="8">
        <v>37089</v>
      </c>
      <c r="J8" s="8">
        <v>112364</v>
      </c>
      <c r="K8" s="8">
        <v>45483</v>
      </c>
      <c r="L8" s="8">
        <v>73498</v>
      </c>
      <c r="M8" s="8">
        <v>44933</v>
      </c>
      <c r="N8" s="8">
        <v>163914</v>
      </c>
      <c r="O8" s="8">
        <v>63807</v>
      </c>
      <c r="P8" s="8">
        <v>63807</v>
      </c>
      <c r="Q8" s="8">
        <v>47333</v>
      </c>
      <c r="R8" s="8">
        <v>174947</v>
      </c>
      <c r="S8" s="8">
        <v>47333</v>
      </c>
      <c r="T8" s="8">
        <v>59350</v>
      </c>
      <c r="U8" s="8">
        <v>45221</v>
      </c>
      <c r="V8" s="8">
        <v>151904</v>
      </c>
      <c r="W8" s="8">
        <v>603129</v>
      </c>
      <c r="X8" s="8">
        <v>2081962</v>
      </c>
      <c r="Y8" s="8">
        <v>-1478833</v>
      </c>
      <c r="Z8" s="2">
        <v>-71.03</v>
      </c>
      <c r="AA8" s="6">
        <v>463978</v>
      </c>
    </row>
    <row r="9" spans="1:27" ht="13.5">
      <c r="A9" s="25" t="s">
        <v>36</v>
      </c>
      <c r="B9" s="24"/>
      <c r="C9" s="6">
        <v>1489887</v>
      </c>
      <c r="D9" s="6">
        <v>0</v>
      </c>
      <c r="E9" s="7">
        <v>0</v>
      </c>
      <c r="F9" s="8">
        <v>1617984</v>
      </c>
      <c r="G9" s="8">
        <v>137142</v>
      </c>
      <c r="H9" s="8">
        <v>135764</v>
      </c>
      <c r="I9" s="8">
        <v>131988</v>
      </c>
      <c r="J9" s="8">
        <v>404894</v>
      </c>
      <c r="K9" s="8">
        <v>138274</v>
      </c>
      <c r="L9" s="8">
        <v>131059</v>
      </c>
      <c r="M9" s="8">
        <v>129306</v>
      </c>
      <c r="N9" s="8">
        <v>398639</v>
      </c>
      <c r="O9" s="8">
        <v>140167</v>
      </c>
      <c r="P9" s="8">
        <v>140167</v>
      </c>
      <c r="Q9" s="8">
        <v>127224</v>
      </c>
      <c r="R9" s="8">
        <v>407558</v>
      </c>
      <c r="S9" s="8">
        <v>127224</v>
      </c>
      <c r="T9" s="8">
        <v>147491</v>
      </c>
      <c r="U9" s="8">
        <v>124851</v>
      </c>
      <c r="V9" s="8">
        <v>399566</v>
      </c>
      <c r="W9" s="8">
        <v>1610657</v>
      </c>
      <c r="X9" s="8"/>
      <c r="Y9" s="8">
        <v>1610657</v>
      </c>
      <c r="Z9" s="2">
        <v>0</v>
      </c>
      <c r="AA9" s="6">
        <v>1617984</v>
      </c>
    </row>
    <row r="10" spans="1:27" ht="13.5">
      <c r="A10" s="25" t="s">
        <v>37</v>
      </c>
      <c r="B10" s="24"/>
      <c r="C10" s="6">
        <v>2385186</v>
      </c>
      <c r="D10" s="6">
        <v>0</v>
      </c>
      <c r="E10" s="7">
        <v>2602053</v>
      </c>
      <c r="F10" s="26">
        <v>0</v>
      </c>
      <c r="G10" s="26">
        <v>224800</v>
      </c>
      <c r="H10" s="26">
        <v>217677</v>
      </c>
      <c r="I10" s="26">
        <v>208359</v>
      </c>
      <c r="J10" s="26">
        <v>650836</v>
      </c>
      <c r="K10" s="26">
        <v>214511</v>
      </c>
      <c r="L10" s="26">
        <v>189626</v>
      </c>
      <c r="M10" s="26">
        <v>190329</v>
      </c>
      <c r="N10" s="26">
        <v>594466</v>
      </c>
      <c r="O10" s="26">
        <v>248552</v>
      </c>
      <c r="P10" s="26">
        <v>248552</v>
      </c>
      <c r="Q10" s="26">
        <v>219115</v>
      </c>
      <c r="R10" s="26">
        <v>716219</v>
      </c>
      <c r="S10" s="26">
        <v>219115</v>
      </c>
      <c r="T10" s="26">
        <v>224271</v>
      </c>
      <c r="U10" s="26">
        <v>221831</v>
      </c>
      <c r="V10" s="26">
        <v>665217</v>
      </c>
      <c r="W10" s="26">
        <v>2626738</v>
      </c>
      <c r="X10" s="26">
        <v>2602053</v>
      </c>
      <c r="Y10" s="26">
        <v>24685</v>
      </c>
      <c r="Z10" s="27">
        <v>0.95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273066</v>
      </c>
      <c r="D12" s="6">
        <v>0</v>
      </c>
      <c r="E12" s="7">
        <v>485979</v>
      </c>
      <c r="F12" s="8">
        <v>12600</v>
      </c>
      <c r="G12" s="8">
        <v>24748</v>
      </c>
      <c r="H12" s="8">
        <v>31116</v>
      </c>
      <c r="I12" s="8">
        <v>40805</v>
      </c>
      <c r="J12" s="8">
        <v>96669</v>
      </c>
      <c r="K12" s="8">
        <v>26495</v>
      </c>
      <c r="L12" s="8">
        <v>2895</v>
      </c>
      <c r="M12" s="8">
        <v>36490</v>
      </c>
      <c r="N12" s="8">
        <v>65880</v>
      </c>
      <c r="O12" s="8">
        <v>20559</v>
      </c>
      <c r="P12" s="8">
        <v>20559</v>
      </c>
      <c r="Q12" s="8">
        <v>29326</v>
      </c>
      <c r="R12" s="8">
        <v>70444</v>
      </c>
      <c r="S12" s="8">
        <v>29326</v>
      </c>
      <c r="T12" s="8">
        <v>33397</v>
      </c>
      <c r="U12" s="8">
        <v>28100</v>
      </c>
      <c r="V12" s="8">
        <v>90823</v>
      </c>
      <c r="W12" s="8">
        <v>323816</v>
      </c>
      <c r="X12" s="8">
        <v>485979</v>
      </c>
      <c r="Y12" s="8">
        <v>-162163</v>
      </c>
      <c r="Z12" s="2">
        <v>-33.37</v>
      </c>
      <c r="AA12" s="6">
        <v>12600</v>
      </c>
    </row>
    <row r="13" spans="1:27" ht="13.5">
      <c r="A13" s="23" t="s">
        <v>40</v>
      </c>
      <c r="B13" s="29"/>
      <c r="C13" s="6">
        <v>4525808</v>
      </c>
      <c r="D13" s="6">
        <v>0</v>
      </c>
      <c r="E13" s="7">
        <v>5538750</v>
      </c>
      <c r="F13" s="8">
        <v>0</v>
      </c>
      <c r="G13" s="8">
        <v>20025</v>
      </c>
      <c r="H13" s="8">
        <v>67732</v>
      </c>
      <c r="I13" s="8">
        <v>66224</v>
      </c>
      <c r="J13" s="8">
        <v>153981</v>
      </c>
      <c r="K13" s="8">
        <v>33826</v>
      </c>
      <c r="L13" s="8">
        <v>24216</v>
      </c>
      <c r="M13" s="8">
        <v>45562</v>
      </c>
      <c r="N13" s="8">
        <v>103604</v>
      </c>
      <c r="O13" s="8">
        <v>68391</v>
      </c>
      <c r="P13" s="8">
        <v>68391</v>
      </c>
      <c r="Q13" s="8">
        <v>20996</v>
      </c>
      <c r="R13" s="8">
        <v>157778</v>
      </c>
      <c r="S13" s="8">
        <v>20996</v>
      </c>
      <c r="T13" s="8">
        <v>70763</v>
      </c>
      <c r="U13" s="8">
        <v>36066</v>
      </c>
      <c r="V13" s="8">
        <v>127825</v>
      </c>
      <c r="W13" s="8">
        <v>543188</v>
      </c>
      <c r="X13" s="8">
        <v>5538750</v>
      </c>
      <c r="Y13" s="8">
        <v>-4995562</v>
      </c>
      <c r="Z13" s="2">
        <v>-90.19</v>
      </c>
      <c r="AA13" s="6">
        <v>0</v>
      </c>
    </row>
    <row r="14" spans="1:27" ht="13.5">
      <c r="A14" s="23" t="s">
        <v>41</v>
      </c>
      <c r="B14" s="29"/>
      <c r="C14" s="6">
        <v>1322727</v>
      </c>
      <c r="D14" s="6">
        <v>0</v>
      </c>
      <c r="E14" s="7">
        <v>1314071</v>
      </c>
      <c r="F14" s="8">
        <v>0</v>
      </c>
      <c r="G14" s="8">
        <v>119568</v>
      </c>
      <c r="H14" s="8">
        <v>121645</v>
      </c>
      <c r="I14" s="8">
        <v>125017</v>
      </c>
      <c r="J14" s="8">
        <v>366230</v>
      </c>
      <c r="K14" s="8">
        <v>128055</v>
      </c>
      <c r="L14" s="8">
        <v>125570</v>
      </c>
      <c r="M14" s="8">
        <v>133477</v>
      </c>
      <c r="N14" s="8">
        <v>387102</v>
      </c>
      <c r="O14" s="8">
        <v>135053</v>
      </c>
      <c r="P14" s="8">
        <v>135053</v>
      </c>
      <c r="Q14" s="8">
        <v>133872</v>
      </c>
      <c r="R14" s="8">
        <v>403978</v>
      </c>
      <c r="S14" s="8">
        <v>133872</v>
      </c>
      <c r="T14" s="8">
        <v>171378</v>
      </c>
      <c r="U14" s="8">
        <v>143800</v>
      </c>
      <c r="V14" s="8">
        <v>449050</v>
      </c>
      <c r="W14" s="8">
        <v>1606360</v>
      </c>
      <c r="X14" s="8">
        <v>1314071</v>
      </c>
      <c r="Y14" s="8">
        <v>292289</v>
      </c>
      <c r="Z14" s="2">
        <v>22.24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6791</v>
      </c>
      <c r="F16" s="8">
        <v>0</v>
      </c>
      <c r="G16" s="8">
        <v>0</v>
      </c>
      <c r="H16" s="8">
        <v>10</v>
      </c>
      <c r="I16" s="8">
        <v>0</v>
      </c>
      <c r="J16" s="8">
        <v>10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</v>
      </c>
      <c r="X16" s="8">
        <v>6791</v>
      </c>
      <c r="Y16" s="8">
        <v>-6781</v>
      </c>
      <c r="Z16" s="2">
        <v>-99.85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120187678</v>
      </c>
      <c r="D19" s="6">
        <v>0</v>
      </c>
      <c r="E19" s="7">
        <v>139229000</v>
      </c>
      <c r="F19" s="8">
        <v>101870003</v>
      </c>
      <c r="G19" s="8">
        <v>53307000</v>
      </c>
      <c r="H19" s="8">
        <v>1416100</v>
      </c>
      <c r="I19" s="8">
        <v>0</v>
      </c>
      <c r="J19" s="8">
        <v>54723100</v>
      </c>
      <c r="K19" s="8">
        <v>0</v>
      </c>
      <c r="L19" s="8">
        <v>44812542</v>
      </c>
      <c r="M19" s="8">
        <v>620000</v>
      </c>
      <c r="N19" s="8">
        <v>45432542</v>
      </c>
      <c r="O19" s="8">
        <v>0</v>
      </c>
      <c r="P19" s="8">
        <v>0</v>
      </c>
      <c r="Q19" s="8">
        <v>36835100</v>
      </c>
      <c r="R19" s="8">
        <v>36835100</v>
      </c>
      <c r="S19" s="8">
        <v>36835100</v>
      </c>
      <c r="T19" s="8">
        <v>0</v>
      </c>
      <c r="U19" s="8">
        <v>-1000</v>
      </c>
      <c r="V19" s="8">
        <v>36834100</v>
      </c>
      <c r="W19" s="8">
        <v>173824842</v>
      </c>
      <c r="X19" s="8">
        <v>139229000</v>
      </c>
      <c r="Y19" s="8">
        <v>34595842</v>
      </c>
      <c r="Z19" s="2">
        <v>24.85</v>
      </c>
      <c r="AA19" s="6">
        <v>101870003</v>
      </c>
    </row>
    <row r="20" spans="1:27" ht="13.5">
      <c r="A20" s="23" t="s">
        <v>47</v>
      </c>
      <c r="B20" s="29"/>
      <c r="C20" s="6">
        <v>2030100</v>
      </c>
      <c r="D20" s="6">
        <v>0</v>
      </c>
      <c r="E20" s="7">
        <v>-47162850</v>
      </c>
      <c r="F20" s="26">
        <v>59769434</v>
      </c>
      <c r="G20" s="26">
        <v>-83732</v>
      </c>
      <c r="H20" s="26">
        <v>-34510</v>
      </c>
      <c r="I20" s="26">
        <v>53205</v>
      </c>
      <c r="J20" s="26">
        <v>-65037</v>
      </c>
      <c r="K20" s="26">
        <v>70524</v>
      </c>
      <c r="L20" s="26">
        <v>46781</v>
      </c>
      <c r="M20" s="26">
        <v>582618</v>
      </c>
      <c r="N20" s="26">
        <v>699923</v>
      </c>
      <c r="O20" s="26">
        <v>52861</v>
      </c>
      <c r="P20" s="26">
        <v>52861</v>
      </c>
      <c r="Q20" s="26">
        <v>88885</v>
      </c>
      <c r="R20" s="26">
        <v>194607</v>
      </c>
      <c r="S20" s="26">
        <v>88885</v>
      </c>
      <c r="T20" s="26">
        <v>631038</v>
      </c>
      <c r="U20" s="26">
        <v>23585</v>
      </c>
      <c r="V20" s="26">
        <v>743508</v>
      </c>
      <c r="W20" s="26">
        <v>1573001</v>
      </c>
      <c r="X20" s="26">
        <v>3514563</v>
      </c>
      <c r="Y20" s="26">
        <v>-1941562</v>
      </c>
      <c r="Z20" s="27">
        <v>-55.24</v>
      </c>
      <c r="AA20" s="28">
        <v>59769434</v>
      </c>
    </row>
    <row r="21" spans="1:27" ht="13.5">
      <c r="A21" s="23" t="s">
        <v>48</v>
      </c>
      <c r="B21" s="29"/>
      <c r="C21" s="6">
        <v>722211</v>
      </c>
      <c r="D21" s="6">
        <v>0</v>
      </c>
      <c r="E21" s="7">
        <v>-340000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860</v>
      </c>
      <c r="R21" s="8">
        <v>860</v>
      </c>
      <c r="S21" s="8">
        <v>860</v>
      </c>
      <c r="T21" s="8">
        <v>0</v>
      </c>
      <c r="U21" s="8">
        <v>0</v>
      </c>
      <c r="V21" s="8">
        <v>860</v>
      </c>
      <c r="W21" s="30">
        <v>1720</v>
      </c>
      <c r="X21" s="8"/>
      <c r="Y21" s="8">
        <v>1720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142534595</v>
      </c>
      <c r="D22" s="33">
        <f>SUM(D5:D21)</f>
        <v>0</v>
      </c>
      <c r="E22" s="34">
        <f t="shared" si="0"/>
        <v>118192416</v>
      </c>
      <c r="F22" s="35">
        <f t="shared" si="0"/>
        <v>167009539</v>
      </c>
      <c r="G22" s="35">
        <f t="shared" si="0"/>
        <v>63922617</v>
      </c>
      <c r="H22" s="35">
        <f t="shared" si="0"/>
        <v>1706356</v>
      </c>
      <c r="I22" s="35">
        <f t="shared" si="0"/>
        <v>878581</v>
      </c>
      <c r="J22" s="35">
        <f t="shared" si="0"/>
        <v>66507554</v>
      </c>
      <c r="K22" s="35">
        <f t="shared" si="0"/>
        <v>1041416</v>
      </c>
      <c r="L22" s="35">
        <f t="shared" si="0"/>
        <v>46528182</v>
      </c>
      <c r="M22" s="35">
        <f t="shared" si="0"/>
        <v>1344675</v>
      </c>
      <c r="N22" s="35">
        <f t="shared" si="0"/>
        <v>48914273</v>
      </c>
      <c r="O22" s="35">
        <f t="shared" si="0"/>
        <v>1097596</v>
      </c>
      <c r="P22" s="35">
        <f t="shared" si="0"/>
        <v>1097596</v>
      </c>
      <c r="Q22" s="35">
        <f t="shared" si="0"/>
        <v>48124843</v>
      </c>
      <c r="R22" s="35">
        <f t="shared" si="0"/>
        <v>50320035</v>
      </c>
      <c r="S22" s="35">
        <f t="shared" si="0"/>
        <v>48124843</v>
      </c>
      <c r="T22" s="35">
        <f t="shared" si="0"/>
        <v>1788648</v>
      </c>
      <c r="U22" s="35">
        <f t="shared" si="0"/>
        <v>1076960</v>
      </c>
      <c r="V22" s="35">
        <f t="shared" si="0"/>
        <v>50990451</v>
      </c>
      <c r="W22" s="35">
        <f t="shared" si="0"/>
        <v>216732313</v>
      </c>
      <c r="X22" s="35">
        <f t="shared" si="0"/>
        <v>169209829</v>
      </c>
      <c r="Y22" s="35">
        <f t="shared" si="0"/>
        <v>47522484</v>
      </c>
      <c r="Z22" s="36">
        <f>+IF(X22&lt;&gt;0,+(Y22/X22)*100,0)</f>
        <v>28.084942985197394</v>
      </c>
      <c r="AA22" s="33">
        <f>SUM(AA5:AA21)</f>
        <v>167009539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51662439</v>
      </c>
      <c r="D25" s="6">
        <v>0</v>
      </c>
      <c r="E25" s="7">
        <v>63623000</v>
      </c>
      <c r="F25" s="8">
        <v>43438060</v>
      </c>
      <c r="G25" s="8">
        <v>4442471</v>
      </c>
      <c r="H25" s="8">
        <v>4271611</v>
      </c>
      <c r="I25" s="8">
        <v>4544120</v>
      </c>
      <c r="J25" s="8">
        <v>13258202</v>
      </c>
      <c r="K25" s="8">
        <v>4667193</v>
      </c>
      <c r="L25" s="8">
        <v>4417865</v>
      </c>
      <c r="M25" s="8">
        <v>4887123</v>
      </c>
      <c r="N25" s="8">
        <v>13972181</v>
      </c>
      <c r="O25" s="8">
        <v>4479181</v>
      </c>
      <c r="P25" s="8">
        <v>4479181</v>
      </c>
      <c r="Q25" s="8">
        <v>4966863</v>
      </c>
      <c r="R25" s="8">
        <v>13925225</v>
      </c>
      <c r="S25" s="8">
        <v>4966863</v>
      </c>
      <c r="T25" s="8">
        <v>4315660</v>
      </c>
      <c r="U25" s="8">
        <v>4699248</v>
      </c>
      <c r="V25" s="8">
        <v>13981771</v>
      </c>
      <c r="W25" s="8">
        <v>55137379</v>
      </c>
      <c r="X25" s="8">
        <v>63623111</v>
      </c>
      <c r="Y25" s="8">
        <v>-8485732</v>
      </c>
      <c r="Z25" s="2">
        <v>-13.34</v>
      </c>
      <c r="AA25" s="6">
        <v>43438060</v>
      </c>
    </row>
    <row r="26" spans="1:27" ht="13.5">
      <c r="A26" s="25" t="s">
        <v>52</v>
      </c>
      <c r="B26" s="24"/>
      <c r="C26" s="6">
        <v>14443760</v>
      </c>
      <c r="D26" s="6">
        <v>0</v>
      </c>
      <c r="E26" s="7">
        <v>18582123</v>
      </c>
      <c r="F26" s="8">
        <v>17026000</v>
      </c>
      <c r="G26" s="8">
        <v>1207797</v>
      </c>
      <c r="H26" s="8">
        <v>1290484</v>
      </c>
      <c r="I26" s="8">
        <v>1192612</v>
      </c>
      <c r="J26" s="8">
        <v>3690893</v>
      </c>
      <c r="K26" s="8">
        <v>1207797</v>
      </c>
      <c r="L26" s="8">
        <v>1209557</v>
      </c>
      <c r="M26" s="8">
        <v>1192612</v>
      </c>
      <c r="N26" s="8">
        <v>3609966</v>
      </c>
      <c r="O26" s="8">
        <v>1192612</v>
      </c>
      <c r="P26" s="8">
        <v>1192612</v>
      </c>
      <c r="Q26" s="8">
        <v>1309468</v>
      </c>
      <c r="R26" s="8">
        <v>3694692</v>
      </c>
      <c r="S26" s="8">
        <v>1309468</v>
      </c>
      <c r="T26" s="8">
        <v>1281241</v>
      </c>
      <c r="U26" s="8">
        <v>1281241</v>
      </c>
      <c r="V26" s="8">
        <v>3871950</v>
      </c>
      <c r="W26" s="8">
        <v>14867501</v>
      </c>
      <c r="X26" s="8">
        <v>18582123</v>
      </c>
      <c r="Y26" s="8">
        <v>-3714622</v>
      </c>
      <c r="Z26" s="2">
        <v>-19.99</v>
      </c>
      <c r="AA26" s="6">
        <v>17026000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2378178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2378178</v>
      </c>
      <c r="Y27" s="8">
        <v>-2378178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10949279</v>
      </c>
      <c r="D28" s="6">
        <v>0</v>
      </c>
      <c r="E28" s="7">
        <v>3100120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3100120</v>
      </c>
      <c r="Y28" s="8">
        <v>-3100120</v>
      </c>
      <c r="Z28" s="2">
        <v>-100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3217170</v>
      </c>
      <c r="D30" s="6">
        <v>0</v>
      </c>
      <c r="E30" s="7">
        <v>3529500</v>
      </c>
      <c r="F30" s="8">
        <v>0</v>
      </c>
      <c r="G30" s="8">
        <v>0</v>
      </c>
      <c r="H30" s="8">
        <v>365000</v>
      </c>
      <c r="I30" s="8">
        <v>366590</v>
      </c>
      <c r="J30" s="8">
        <v>731590</v>
      </c>
      <c r="K30" s="8">
        <v>272531</v>
      </c>
      <c r="L30" s="8">
        <v>218657</v>
      </c>
      <c r="M30" s="8">
        <v>221722</v>
      </c>
      <c r="N30" s="8">
        <v>712910</v>
      </c>
      <c r="O30" s="8">
        <v>200396</v>
      </c>
      <c r="P30" s="8">
        <v>200396</v>
      </c>
      <c r="Q30" s="8">
        <v>216151</v>
      </c>
      <c r="R30" s="8">
        <v>616943</v>
      </c>
      <c r="S30" s="8">
        <v>216151</v>
      </c>
      <c r="T30" s="8">
        <v>212166</v>
      </c>
      <c r="U30" s="8">
        <v>519501</v>
      </c>
      <c r="V30" s="8">
        <v>947818</v>
      </c>
      <c r="W30" s="8">
        <v>3009261</v>
      </c>
      <c r="X30" s="8">
        <v>3529500</v>
      </c>
      <c r="Y30" s="8">
        <v>-520239</v>
      </c>
      <c r="Z30" s="2">
        <v>-14.74</v>
      </c>
      <c r="AA30" s="6">
        <v>0</v>
      </c>
    </row>
    <row r="31" spans="1:27" ht="13.5">
      <c r="A31" s="25" t="s">
        <v>57</v>
      </c>
      <c r="B31" s="24"/>
      <c r="C31" s="6">
        <v>6205615</v>
      </c>
      <c r="D31" s="6">
        <v>0</v>
      </c>
      <c r="E31" s="7">
        <v>0</v>
      </c>
      <c r="F31" s="8">
        <v>0</v>
      </c>
      <c r="G31" s="8">
        <v>0</v>
      </c>
      <c r="H31" s="8">
        <v>812572</v>
      </c>
      <c r="I31" s="8">
        <v>0</v>
      </c>
      <c r="J31" s="8">
        <v>812572</v>
      </c>
      <c r="K31" s="8">
        <v>0</v>
      </c>
      <c r="L31" s="8">
        <v>439579</v>
      </c>
      <c r="M31" s="8">
        <v>680734</v>
      </c>
      <c r="N31" s="8">
        <v>1120313</v>
      </c>
      <c r="O31" s="8">
        <v>228904</v>
      </c>
      <c r="P31" s="8">
        <v>228904</v>
      </c>
      <c r="Q31" s="8">
        <v>432782</v>
      </c>
      <c r="R31" s="8">
        <v>890590</v>
      </c>
      <c r="S31" s="8">
        <v>432782</v>
      </c>
      <c r="T31" s="8">
        <v>643321</v>
      </c>
      <c r="U31" s="8">
        <v>1546326</v>
      </c>
      <c r="V31" s="8">
        <v>2622429</v>
      </c>
      <c r="W31" s="8">
        <v>5445904</v>
      </c>
      <c r="X31" s="8"/>
      <c r="Y31" s="8">
        <v>5445904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10609661</v>
      </c>
      <c r="D32" s="6">
        <v>0</v>
      </c>
      <c r="E32" s="7">
        <v>15398637</v>
      </c>
      <c r="F32" s="8">
        <v>8716256</v>
      </c>
      <c r="G32" s="8">
        <v>759441</v>
      </c>
      <c r="H32" s="8">
        <v>1355218</v>
      </c>
      <c r="I32" s="8">
        <v>1477445</v>
      </c>
      <c r="J32" s="8">
        <v>3592104</v>
      </c>
      <c r="K32" s="8">
        <v>684532</v>
      </c>
      <c r="L32" s="8">
        <v>163856</v>
      </c>
      <c r="M32" s="8">
        <v>427561</v>
      </c>
      <c r="N32" s="8">
        <v>1275949</v>
      </c>
      <c r="O32" s="8">
        <v>2844529</v>
      </c>
      <c r="P32" s="8">
        <v>2844529</v>
      </c>
      <c r="Q32" s="8">
        <v>1174673</v>
      </c>
      <c r="R32" s="8">
        <v>6863731</v>
      </c>
      <c r="S32" s="8">
        <v>1174673</v>
      </c>
      <c r="T32" s="8">
        <v>1454086</v>
      </c>
      <c r="U32" s="8">
        <v>1193755</v>
      </c>
      <c r="V32" s="8">
        <v>3822514</v>
      </c>
      <c r="W32" s="8">
        <v>15554298</v>
      </c>
      <c r="X32" s="8">
        <v>15398637</v>
      </c>
      <c r="Y32" s="8">
        <v>155661</v>
      </c>
      <c r="Z32" s="2">
        <v>1.01</v>
      </c>
      <c r="AA32" s="6">
        <v>8716256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7828896</v>
      </c>
      <c r="I33" s="8">
        <v>0</v>
      </c>
      <c r="J33" s="8">
        <v>7828896</v>
      </c>
      <c r="K33" s="8">
        <v>20729</v>
      </c>
      <c r="L33" s="8">
        <v>8642041</v>
      </c>
      <c r="M33" s="8">
        <v>5407279</v>
      </c>
      <c r="N33" s="8">
        <v>14070049</v>
      </c>
      <c r="O33" s="8">
        <v>1406896</v>
      </c>
      <c r="P33" s="8">
        <v>1406896</v>
      </c>
      <c r="Q33" s="8">
        <v>3845584</v>
      </c>
      <c r="R33" s="8">
        <v>6659376</v>
      </c>
      <c r="S33" s="8">
        <v>3845584</v>
      </c>
      <c r="T33" s="8">
        <v>-4235160</v>
      </c>
      <c r="U33" s="8">
        <v>1323437</v>
      </c>
      <c r="V33" s="8">
        <v>933861</v>
      </c>
      <c r="W33" s="8">
        <v>29492182</v>
      </c>
      <c r="X33" s="8"/>
      <c r="Y33" s="8">
        <v>29492182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34872571</v>
      </c>
      <c r="D34" s="6">
        <v>0</v>
      </c>
      <c r="E34" s="7">
        <v>45343826</v>
      </c>
      <c r="F34" s="8">
        <v>82775684</v>
      </c>
      <c r="G34" s="8">
        <v>2114118</v>
      </c>
      <c r="H34" s="8">
        <v>1338081</v>
      </c>
      <c r="I34" s="8">
        <v>4233139</v>
      </c>
      <c r="J34" s="8">
        <v>7685338</v>
      </c>
      <c r="K34" s="8">
        <v>5943124</v>
      </c>
      <c r="L34" s="8">
        <v>1702174</v>
      </c>
      <c r="M34" s="8">
        <v>5607177</v>
      </c>
      <c r="N34" s="8">
        <v>13252475</v>
      </c>
      <c r="O34" s="8">
        <v>1277883</v>
      </c>
      <c r="P34" s="8">
        <v>1277883</v>
      </c>
      <c r="Q34" s="8">
        <v>2442412</v>
      </c>
      <c r="R34" s="8">
        <v>4998178</v>
      </c>
      <c r="S34" s="8">
        <v>2442412</v>
      </c>
      <c r="T34" s="8">
        <v>2691870</v>
      </c>
      <c r="U34" s="8">
        <v>2938391</v>
      </c>
      <c r="V34" s="8">
        <v>8072673</v>
      </c>
      <c r="W34" s="8">
        <v>34008664</v>
      </c>
      <c r="X34" s="8">
        <v>80075574</v>
      </c>
      <c r="Y34" s="8">
        <v>-46066910</v>
      </c>
      <c r="Z34" s="2">
        <v>-57.53</v>
      </c>
      <c r="AA34" s="6">
        <v>82775684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131960495</v>
      </c>
      <c r="D36" s="33">
        <f>SUM(D25:D35)</f>
        <v>0</v>
      </c>
      <c r="E36" s="34">
        <f t="shared" si="1"/>
        <v>151955384</v>
      </c>
      <c r="F36" s="35">
        <f t="shared" si="1"/>
        <v>151956000</v>
      </c>
      <c r="G36" s="35">
        <f t="shared" si="1"/>
        <v>8523827</v>
      </c>
      <c r="H36" s="35">
        <f t="shared" si="1"/>
        <v>17261862</v>
      </c>
      <c r="I36" s="35">
        <f t="shared" si="1"/>
        <v>11813906</v>
      </c>
      <c r="J36" s="35">
        <f t="shared" si="1"/>
        <v>37599595</v>
      </c>
      <c r="K36" s="35">
        <f t="shared" si="1"/>
        <v>12795906</v>
      </c>
      <c r="L36" s="35">
        <f t="shared" si="1"/>
        <v>16793729</v>
      </c>
      <c r="M36" s="35">
        <f t="shared" si="1"/>
        <v>18424208</v>
      </c>
      <c r="N36" s="35">
        <f t="shared" si="1"/>
        <v>48013843</v>
      </c>
      <c r="O36" s="35">
        <f t="shared" si="1"/>
        <v>11630401</v>
      </c>
      <c r="P36" s="35">
        <f t="shared" si="1"/>
        <v>11630401</v>
      </c>
      <c r="Q36" s="35">
        <f t="shared" si="1"/>
        <v>14387933</v>
      </c>
      <c r="R36" s="35">
        <f t="shared" si="1"/>
        <v>37648735</v>
      </c>
      <c r="S36" s="35">
        <f t="shared" si="1"/>
        <v>14387933</v>
      </c>
      <c r="T36" s="35">
        <f t="shared" si="1"/>
        <v>6363184</v>
      </c>
      <c r="U36" s="35">
        <f t="shared" si="1"/>
        <v>13501899</v>
      </c>
      <c r="V36" s="35">
        <f t="shared" si="1"/>
        <v>34253016</v>
      </c>
      <c r="W36" s="35">
        <f t="shared" si="1"/>
        <v>157515189</v>
      </c>
      <c r="X36" s="35">
        <f t="shared" si="1"/>
        <v>186687243</v>
      </c>
      <c r="Y36" s="35">
        <f t="shared" si="1"/>
        <v>-29172054</v>
      </c>
      <c r="Z36" s="36">
        <f>+IF(X36&lt;&gt;0,+(Y36/X36)*100,0)</f>
        <v>-15.62616359383485</v>
      </c>
      <c r="AA36" s="33">
        <f>SUM(AA25:AA35)</f>
        <v>151956000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10574100</v>
      </c>
      <c r="D38" s="46">
        <f>+D22-D36</f>
        <v>0</v>
      </c>
      <c r="E38" s="47">
        <f t="shared" si="2"/>
        <v>-33762968</v>
      </c>
      <c r="F38" s="48">
        <f t="shared" si="2"/>
        <v>15053539</v>
      </c>
      <c r="G38" s="48">
        <f t="shared" si="2"/>
        <v>55398790</v>
      </c>
      <c r="H38" s="48">
        <f t="shared" si="2"/>
        <v>-15555506</v>
      </c>
      <c r="I38" s="48">
        <f t="shared" si="2"/>
        <v>-10935325</v>
      </c>
      <c r="J38" s="48">
        <f t="shared" si="2"/>
        <v>28907959</v>
      </c>
      <c r="K38" s="48">
        <f t="shared" si="2"/>
        <v>-11754490</v>
      </c>
      <c r="L38" s="48">
        <f t="shared" si="2"/>
        <v>29734453</v>
      </c>
      <c r="M38" s="48">
        <f t="shared" si="2"/>
        <v>-17079533</v>
      </c>
      <c r="N38" s="48">
        <f t="shared" si="2"/>
        <v>900430</v>
      </c>
      <c r="O38" s="48">
        <f t="shared" si="2"/>
        <v>-10532805</v>
      </c>
      <c r="P38" s="48">
        <f t="shared" si="2"/>
        <v>-10532805</v>
      </c>
      <c r="Q38" s="48">
        <f t="shared" si="2"/>
        <v>33736910</v>
      </c>
      <c r="R38" s="48">
        <f t="shared" si="2"/>
        <v>12671300</v>
      </c>
      <c r="S38" s="48">
        <f t="shared" si="2"/>
        <v>33736910</v>
      </c>
      <c r="T38" s="48">
        <f t="shared" si="2"/>
        <v>-4574536</v>
      </c>
      <c r="U38" s="48">
        <f t="shared" si="2"/>
        <v>-12424939</v>
      </c>
      <c r="V38" s="48">
        <f t="shared" si="2"/>
        <v>16737435</v>
      </c>
      <c r="W38" s="48">
        <f t="shared" si="2"/>
        <v>59217124</v>
      </c>
      <c r="X38" s="48">
        <f>IF(F22=F36,0,X22-X36)</f>
        <v>-17477414</v>
      </c>
      <c r="Y38" s="48">
        <f t="shared" si="2"/>
        <v>76694538</v>
      </c>
      <c r="Z38" s="49">
        <f>+IF(X38&lt;&gt;0,+(Y38/X38)*100,0)</f>
        <v>-438.8208575936921</v>
      </c>
      <c r="AA38" s="46">
        <f>+AA22-AA36</f>
        <v>15053539</v>
      </c>
    </row>
    <row r="39" spans="1:27" ht="13.5">
      <c r="A39" s="23" t="s">
        <v>64</v>
      </c>
      <c r="B39" s="29"/>
      <c r="C39" s="6">
        <v>75053573</v>
      </c>
      <c r="D39" s="6">
        <v>0</v>
      </c>
      <c r="E39" s="7">
        <v>51017000</v>
      </c>
      <c r="F39" s="8">
        <v>2200000</v>
      </c>
      <c r="G39" s="8">
        <v>20115000</v>
      </c>
      <c r="H39" s="8">
        <v>1000000</v>
      </c>
      <c r="I39" s="8">
        <v>0</v>
      </c>
      <c r="J39" s="8">
        <v>21115000</v>
      </c>
      <c r="K39" s="8">
        <v>0</v>
      </c>
      <c r="L39" s="8">
        <v>17339000</v>
      </c>
      <c r="M39" s="8">
        <v>0</v>
      </c>
      <c r="N39" s="8">
        <v>17339000</v>
      </c>
      <c r="O39" s="8">
        <v>0</v>
      </c>
      <c r="P39" s="8">
        <v>0</v>
      </c>
      <c r="Q39" s="8">
        <v>28274000</v>
      </c>
      <c r="R39" s="8">
        <v>28274000</v>
      </c>
      <c r="S39" s="8">
        <v>28274000</v>
      </c>
      <c r="T39" s="8">
        <v>0</v>
      </c>
      <c r="U39" s="8">
        <v>0</v>
      </c>
      <c r="V39" s="8">
        <v>28274000</v>
      </c>
      <c r="W39" s="8">
        <v>95002000</v>
      </c>
      <c r="X39" s="8">
        <v>49192000</v>
      </c>
      <c r="Y39" s="8">
        <v>45810000</v>
      </c>
      <c r="Z39" s="2">
        <v>93.12</v>
      </c>
      <c r="AA39" s="6">
        <v>2200000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85627673</v>
      </c>
      <c r="D42" s="55">
        <f>SUM(D38:D41)</f>
        <v>0</v>
      </c>
      <c r="E42" s="56">
        <f t="shared" si="3"/>
        <v>17254032</v>
      </c>
      <c r="F42" s="57">
        <f t="shared" si="3"/>
        <v>17253539</v>
      </c>
      <c r="G42" s="57">
        <f t="shared" si="3"/>
        <v>75513790</v>
      </c>
      <c r="H42" s="57">
        <f t="shared" si="3"/>
        <v>-14555506</v>
      </c>
      <c r="I42" s="57">
        <f t="shared" si="3"/>
        <v>-10935325</v>
      </c>
      <c r="J42" s="57">
        <f t="shared" si="3"/>
        <v>50022959</v>
      </c>
      <c r="K42" s="57">
        <f t="shared" si="3"/>
        <v>-11754490</v>
      </c>
      <c r="L42" s="57">
        <f t="shared" si="3"/>
        <v>47073453</v>
      </c>
      <c r="M42" s="57">
        <f t="shared" si="3"/>
        <v>-17079533</v>
      </c>
      <c r="N42" s="57">
        <f t="shared" si="3"/>
        <v>18239430</v>
      </c>
      <c r="O42" s="57">
        <f t="shared" si="3"/>
        <v>-10532805</v>
      </c>
      <c r="P42" s="57">
        <f t="shared" si="3"/>
        <v>-10532805</v>
      </c>
      <c r="Q42" s="57">
        <f t="shared" si="3"/>
        <v>62010910</v>
      </c>
      <c r="R42" s="57">
        <f t="shared" si="3"/>
        <v>40945300</v>
      </c>
      <c r="S42" s="57">
        <f t="shared" si="3"/>
        <v>62010910</v>
      </c>
      <c r="T42" s="57">
        <f t="shared" si="3"/>
        <v>-4574536</v>
      </c>
      <c r="U42" s="57">
        <f t="shared" si="3"/>
        <v>-12424939</v>
      </c>
      <c r="V42" s="57">
        <f t="shared" si="3"/>
        <v>45011435</v>
      </c>
      <c r="W42" s="57">
        <f t="shared" si="3"/>
        <v>154219124</v>
      </c>
      <c r="X42" s="57">
        <f t="shared" si="3"/>
        <v>31714586</v>
      </c>
      <c r="Y42" s="57">
        <f t="shared" si="3"/>
        <v>122504538</v>
      </c>
      <c r="Z42" s="58">
        <f>+IF(X42&lt;&gt;0,+(Y42/X42)*100,0)</f>
        <v>386.271912866843</v>
      </c>
      <c r="AA42" s="55">
        <f>SUM(AA38:AA41)</f>
        <v>17253539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85627673</v>
      </c>
      <c r="D44" s="63">
        <f>+D42-D43</f>
        <v>0</v>
      </c>
      <c r="E44" s="64">
        <f t="shared" si="4"/>
        <v>17254032</v>
      </c>
      <c r="F44" s="65">
        <f t="shared" si="4"/>
        <v>17253539</v>
      </c>
      <c r="G44" s="65">
        <f t="shared" si="4"/>
        <v>75513790</v>
      </c>
      <c r="H44" s="65">
        <f t="shared" si="4"/>
        <v>-14555506</v>
      </c>
      <c r="I44" s="65">
        <f t="shared" si="4"/>
        <v>-10935325</v>
      </c>
      <c r="J44" s="65">
        <f t="shared" si="4"/>
        <v>50022959</v>
      </c>
      <c r="K44" s="65">
        <f t="shared" si="4"/>
        <v>-11754490</v>
      </c>
      <c r="L44" s="65">
        <f t="shared" si="4"/>
        <v>47073453</v>
      </c>
      <c r="M44" s="65">
        <f t="shared" si="4"/>
        <v>-17079533</v>
      </c>
      <c r="N44" s="65">
        <f t="shared" si="4"/>
        <v>18239430</v>
      </c>
      <c r="O44" s="65">
        <f t="shared" si="4"/>
        <v>-10532805</v>
      </c>
      <c r="P44" s="65">
        <f t="shared" si="4"/>
        <v>-10532805</v>
      </c>
      <c r="Q44" s="65">
        <f t="shared" si="4"/>
        <v>62010910</v>
      </c>
      <c r="R44" s="65">
        <f t="shared" si="4"/>
        <v>40945300</v>
      </c>
      <c r="S44" s="65">
        <f t="shared" si="4"/>
        <v>62010910</v>
      </c>
      <c r="T44" s="65">
        <f t="shared" si="4"/>
        <v>-4574536</v>
      </c>
      <c r="U44" s="65">
        <f t="shared" si="4"/>
        <v>-12424939</v>
      </c>
      <c r="V44" s="65">
        <f t="shared" si="4"/>
        <v>45011435</v>
      </c>
      <c r="W44" s="65">
        <f t="shared" si="4"/>
        <v>154219124</v>
      </c>
      <c r="X44" s="65">
        <f t="shared" si="4"/>
        <v>31714586</v>
      </c>
      <c r="Y44" s="65">
        <f t="shared" si="4"/>
        <v>122504538</v>
      </c>
      <c r="Z44" s="66">
        <f>+IF(X44&lt;&gt;0,+(Y44/X44)*100,0)</f>
        <v>386.271912866843</v>
      </c>
      <c r="AA44" s="63">
        <f>+AA42-AA43</f>
        <v>17253539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85627673</v>
      </c>
      <c r="D46" s="55">
        <f>SUM(D44:D45)</f>
        <v>0</v>
      </c>
      <c r="E46" s="56">
        <f t="shared" si="5"/>
        <v>17254032</v>
      </c>
      <c r="F46" s="57">
        <f t="shared" si="5"/>
        <v>17253539</v>
      </c>
      <c r="G46" s="57">
        <f t="shared" si="5"/>
        <v>75513790</v>
      </c>
      <c r="H46" s="57">
        <f t="shared" si="5"/>
        <v>-14555506</v>
      </c>
      <c r="I46" s="57">
        <f t="shared" si="5"/>
        <v>-10935325</v>
      </c>
      <c r="J46" s="57">
        <f t="shared" si="5"/>
        <v>50022959</v>
      </c>
      <c r="K46" s="57">
        <f t="shared" si="5"/>
        <v>-11754490</v>
      </c>
      <c r="L46" s="57">
        <f t="shared" si="5"/>
        <v>47073453</v>
      </c>
      <c r="M46" s="57">
        <f t="shared" si="5"/>
        <v>-17079533</v>
      </c>
      <c r="N46" s="57">
        <f t="shared" si="5"/>
        <v>18239430</v>
      </c>
      <c r="O46" s="57">
        <f t="shared" si="5"/>
        <v>-10532805</v>
      </c>
      <c r="P46" s="57">
        <f t="shared" si="5"/>
        <v>-10532805</v>
      </c>
      <c r="Q46" s="57">
        <f t="shared" si="5"/>
        <v>62010910</v>
      </c>
      <c r="R46" s="57">
        <f t="shared" si="5"/>
        <v>40945300</v>
      </c>
      <c r="S46" s="57">
        <f t="shared" si="5"/>
        <v>62010910</v>
      </c>
      <c r="T46" s="57">
        <f t="shared" si="5"/>
        <v>-4574536</v>
      </c>
      <c r="U46" s="57">
        <f t="shared" si="5"/>
        <v>-12424939</v>
      </c>
      <c r="V46" s="57">
        <f t="shared" si="5"/>
        <v>45011435</v>
      </c>
      <c r="W46" s="57">
        <f t="shared" si="5"/>
        <v>154219124</v>
      </c>
      <c r="X46" s="57">
        <f t="shared" si="5"/>
        <v>31714586</v>
      </c>
      <c r="Y46" s="57">
        <f t="shared" si="5"/>
        <v>122504538</v>
      </c>
      <c r="Z46" s="58">
        <f>+IF(X46&lt;&gt;0,+(Y46/X46)*100,0)</f>
        <v>386.271912866843</v>
      </c>
      <c r="AA46" s="55">
        <f>SUM(AA44:AA45)</f>
        <v>17253539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85627673</v>
      </c>
      <c r="D48" s="71">
        <f>SUM(D46:D47)</f>
        <v>0</v>
      </c>
      <c r="E48" s="72">
        <f t="shared" si="6"/>
        <v>17254032</v>
      </c>
      <c r="F48" s="73">
        <f t="shared" si="6"/>
        <v>17253539</v>
      </c>
      <c r="G48" s="73">
        <f t="shared" si="6"/>
        <v>75513790</v>
      </c>
      <c r="H48" s="74">
        <f t="shared" si="6"/>
        <v>-14555506</v>
      </c>
      <c r="I48" s="74">
        <f t="shared" si="6"/>
        <v>-10935325</v>
      </c>
      <c r="J48" s="74">
        <f t="shared" si="6"/>
        <v>50022959</v>
      </c>
      <c r="K48" s="74">
        <f t="shared" si="6"/>
        <v>-11754490</v>
      </c>
      <c r="L48" s="74">
        <f t="shared" si="6"/>
        <v>47073453</v>
      </c>
      <c r="M48" s="73">
        <f t="shared" si="6"/>
        <v>-17079533</v>
      </c>
      <c r="N48" s="73">
        <f t="shared" si="6"/>
        <v>18239430</v>
      </c>
      <c r="O48" s="74">
        <f t="shared" si="6"/>
        <v>-10532805</v>
      </c>
      <c r="P48" s="74">
        <f t="shared" si="6"/>
        <v>-10532805</v>
      </c>
      <c r="Q48" s="74">
        <f t="shared" si="6"/>
        <v>62010910</v>
      </c>
      <c r="R48" s="74">
        <f t="shared" si="6"/>
        <v>40945300</v>
      </c>
      <c r="S48" s="74">
        <f t="shared" si="6"/>
        <v>62010910</v>
      </c>
      <c r="T48" s="73">
        <f t="shared" si="6"/>
        <v>-4574536</v>
      </c>
      <c r="U48" s="73">
        <f t="shared" si="6"/>
        <v>-12424939</v>
      </c>
      <c r="V48" s="74">
        <f t="shared" si="6"/>
        <v>45011435</v>
      </c>
      <c r="W48" s="74">
        <f t="shared" si="6"/>
        <v>154219124</v>
      </c>
      <c r="X48" s="74">
        <f t="shared" si="6"/>
        <v>31714586</v>
      </c>
      <c r="Y48" s="74">
        <f t="shared" si="6"/>
        <v>122504538</v>
      </c>
      <c r="Z48" s="75">
        <f>+IF(X48&lt;&gt;0,+(Y48/X48)*100,0)</f>
        <v>386.271912866843</v>
      </c>
      <c r="AA48" s="76">
        <f>SUM(AA46:AA47)</f>
        <v>17253539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7064000</v>
      </c>
      <c r="F5" s="8">
        <v>7064000</v>
      </c>
      <c r="G5" s="8">
        <v>7064000</v>
      </c>
      <c r="H5" s="8">
        <v>0</v>
      </c>
      <c r="I5" s="8">
        <v>0</v>
      </c>
      <c r="J5" s="8">
        <v>7064000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7064000</v>
      </c>
      <c r="X5" s="8">
        <v>7064000</v>
      </c>
      <c r="Y5" s="8">
        <v>0</v>
      </c>
      <c r="Z5" s="2">
        <v>0</v>
      </c>
      <c r="AA5" s="6">
        <v>7064000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1250000</v>
      </c>
      <c r="F12" s="8">
        <v>1250000</v>
      </c>
      <c r="G12" s="8">
        <v>84021</v>
      </c>
      <c r="H12" s="8">
        <v>50256</v>
      </c>
      <c r="I12" s="8">
        <v>127543</v>
      </c>
      <c r="J12" s="8">
        <v>261820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17961</v>
      </c>
      <c r="T12" s="8">
        <v>47619</v>
      </c>
      <c r="U12" s="8">
        <v>48223</v>
      </c>
      <c r="V12" s="8">
        <v>113803</v>
      </c>
      <c r="W12" s="8">
        <v>375623</v>
      </c>
      <c r="X12" s="8">
        <v>1250000</v>
      </c>
      <c r="Y12" s="8">
        <v>-874377</v>
      </c>
      <c r="Z12" s="2">
        <v>-69.95</v>
      </c>
      <c r="AA12" s="6">
        <v>1250000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1100000</v>
      </c>
      <c r="F13" s="8">
        <v>1100000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1100000</v>
      </c>
      <c r="Y13" s="8">
        <v>-1100000</v>
      </c>
      <c r="Z13" s="2">
        <v>-100</v>
      </c>
      <c r="AA13" s="6">
        <v>1100000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91589001</v>
      </c>
      <c r="F19" s="8">
        <v>91589001</v>
      </c>
      <c r="G19" s="8">
        <v>40603520</v>
      </c>
      <c r="H19" s="8">
        <v>1330000</v>
      </c>
      <c r="I19" s="8">
        <v>0</v>
      </c>
      <c r="J19" s="8">
        <v>41933520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41933520</v>
      </c>
      <c r="X19" s="8">
        <v>91589000</v>
      </c>
      <c r="Y19" s="8">
        <v>-49655480</v>
      </c>
      <c r="Z19" s="2">
        <v>-54.22</v>
      </c>
      <c r="AA19" s="6">
        <v>91589001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4780000</v>
      </c>
      <c r="F20" s="26">
        <v>4780000</v>
      </c>
      <c r="G20" s="26">
        <v>1088444</v>
      </c>
      <c r="H20" s="26">
        <v>14623012</v>
      </c>
      <c r="I20" s="26">
        <v>96649</v>
      </c>
      <c r="J20" s="26">
        <v>15808105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106961</v>
      </c>
      <c r="T20" s="26">
        <v>355582</v>
      </c>
      <c r="U20" s="26">
        <v>45795</v>
      </c>
      <c r="V20" s="26">
        <v>508338</v>
      </c>
      <c r="W20" s="26">
        <v>16316443</v>
      </c>
      <c r="X20" s="26">
        <v>4780000</v>
      </c>
      <c r="Y20" s="26">
        <v>11536443</v>
      </c>
      <c r="Z20" s="27">
        <v>241.35</v>
      </c>
      <c r="AA20" s="28">
        <v>4780000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105783001</v>
      </c>
      <c r="F22" s="35">
        <f t="shared" si="0"/>
        <v>105783001</v>
      </c>
      <c r="G22" s="35">
        <f t="shared" si="0"/>
        <v>48839985</v>
      </c>
      <c r="H22" s="35">
        <f t="shared" si="0"/>
        <v>16003268</v>
      </c>
      <c r="I22" s="35">
        <f t="shared" si="0"/>
        <v>224192</v>
      </c>
      <c r="J22" s="35">
        <f t="shared" si="0"/>
        <v>65067445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124922</v>
      </c>
      <c r="T22" s="35">
        <f t="shared" si="0"/>
        <v>403201</v>
      </c>
      <c r="U22" s="35">
        <f t="shared" si="0"/>
        <v>94018</v>
      </c>
      <c r="V22" s="35">
        <f t="shared" si="0"/>
        <v>622141</v>
      </c>
      <c r="W22" s="35">
        <f t="shared" si="0"/>
        <v>65689586</v>
      </c>
      <c r="X22" s="35">
        <f t="shared" si="0"/>
        <v>105783000</v>
      </c>
      <c r="Y22" s="35">
        <f t="shared" si="0"/>
        <v>-40093414</v>
      </c>
      <c r="Z22" s="36">
        <f>+IF(X22&lt;&gt;0,+(Y22/X22)*100,0)</f>
        <v>-37.90156641426316</v>
      </c>
      <c r="AA22" s="33">
        <f>SUM(AA5:AA21)</f>
        <v>105783001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27205000</v>
      </c>
      <c r="F25" s="8">
        <v>27205000</v>
      </c>
      <c r="G25" s="8">
        <v>1965937</v>
      </c>
      <c r="H25" s="8">
        <v>1836644</v>
      </c>
      <c r="I25" s="8">
        <v>2058904</v>
      </c>
      <c r="J25" s="8">
        <v>5861485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1443893</v>
      </c>
      <c r="Q25" s="8">
        <v>0</v>
      </c>
      <c r="R25" s="8">
        <v>1443893</v>
      </c>
      <c r="S25" s="8">
        <v>2119290</v>
      </c>
      <c r="T25" s="8">
        <v>2517317</v>
      </c>
      <c r="U25" s="8">
        <v>2843989</v>
      </c>
      <c r="V25" s="8">
        <v>7480596</v>
      </c>
      <c r="W25" s="8">
        <v>14785974</v>
      </c>
      <c r="X25" s="8">
        <v>27204951</v>
      </c>
      <c r="Y25" s="8">
        <v>-12418977</v>
      </c>
      <c r="Z25" s="2">
        <v>-45.65</v>
      </c>
      <c r="AA25" s="6">
        <v>27205000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9113624</v>
      </c>
      <c r="F26" s="8">
        <v>9113624</v>
      </c>
      <c r="G26" s="8">
        <v>768723</v>
      </c>
      <c r="H26" s="8">
        <v>541403</v>
      </c>
      <c r="I26" s="8">
        <v>799465</v>
      </c>
      <c r="J26" s="8">
        <v>2109591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1251248</v>
      </c>
      <c r="T26" s="8">
        <v>892583</v>
      </c>
      <c r="U26" s="8">
        <v>964483</v>
      </c>
      <c r="V26" s="8">
        <v>3108314</v>
      </c>
      <c r="W26" s="8">
        <v>5217905</v>
      </c>
      <c r="X26" s="8">
        <v>9113624</v>
      </c>
      <c r="Y26" s="8">
        <v>-3895719</v>
      </c>
      <c r="Z26" s="2">
        <v>-42.75</v>
      </c>
      <c r="AA26" s="6">
        <v>9113624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2836000</v>
      </c>
      <c r="F27" s="8">
        <v>2836000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2836000</v>
      </c>
      <c r="Y27" s="8">
        <v>-2836000</v>
      </c>
      <c r="Z27" s="2">
        <v>-100</v>
      </c>
      <c r="AA27" s="6">
        <v>2836000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21800000</v>
      </c>
      <c r="F28" s="8">
        <v>21800000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21800000</v>
      </c>
      <c r="Y28" s="8">
        <v>-21800000</v>
      </c>
      <c r="Z28" s="2">
        <v>-100</v>
      </c>
      <c r="AA28" s="6">
        <v>21800000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7380000</v>
      </c>
      <c r="F32" s="8">
        <v>7380000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7380000</v>
      </c>
      <c r="Y32" s="8">
        <v>-7380000</v>
      </c>
      <c r="Z32" s="2">
        <v>-100</v>
      </c>
      <c r="AA32" s="6">
        <v>7380000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36746998</v>
      </c>
      <c r="F34" s="8">
        <v>36746998</v>
      </c>
      <c r="G34" s="8">
        <v>2446160</v>
      </c>
      <c r="H34" s="8">
        <v>1443391</v>
      </c>
      <c r="I34" s="8">
        <v>2186405</v>
      </c>
      <c r="J34" s="8">
        <v>6075956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2783271</v>
      </c>
      <c r="Q34" s="8">
        <v>0</v>
      </c>
      <c r="R34" s="8">
        <v>2783271</v>
      </c>
      <c r="S34" s="8">
        <v>3158277</v>
      </c>
      <c r="T34" s="8">
        <v>2085713</v>
      </c>
      <c r="U34" s="8">
        <v>1962720</v>
      </c>
      <c r="V34" s="8">
        <v>7206710</v>
      </c>
      <c r="W34" s="8">
        <v>16065937</v>
      </c>
      <c r="X34" s="8">
        <v>36747433</v>
      </c>
      <c r="Y34" s="8">
        <v>-20681496</v>
      </c>
      <c r="Z34" s="2">
        <v>-56.28</v>
      </c>
      <c r="AA34" s="6">
        <v>36746998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105081622</v>
      </c>
      <c r="F36" s="35">
        <f t="shared" si="1"/>
        <v>105081622</v>
      </c>
      <c r="G36" s="35">
        <f t="shared" si="1"/>
        <v>5180820</v>
      </c>
      <c r="H36" s="35">
        <f t="shared" si="1"/>
        <v>3821438</v>
      </c>
      <c r="I36" s="35">
        <f t="shared" si="1"/>
        <v>5044774</v>
      </c>
      <c r="J36" s="35">
        <f t="shared" si="1"/>
        <v>14047032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4227164</v>
      </c>
      <c r="Q36" s="35">
        <f t="shared" si="1"/>
        <v>0</v>
      </c>
      <c r="R36" s="35">
        <f t="shared" si="1"/>
        <v>4227164</v>
      </c>
      <c r="S36" s="35">
        <f t="shared" si="1"/>
        <v>6528815</v>
      </c>
      <c r="T36" s="35">
        <f t="shared" si="1"/>
        <v>5495613</v>
      </c>
      <c r="U36" s="35">
        <f t="shared" si="1"/>
        <v>5771192</v>
      </c>
      <c r="V36" s="35">
        <f t="shared" si="1"/>
        <v>17795620</v>
      </c>
      <c r="W36" s="35">
        <f t="shared" si="1"/>
        <v>36069816</v>
      </c>
      <c r="X36" s="35">
        <f t="shared" si="1"/>
        <v>105082008</v>
      </c>
      <c r="Y36" s="35">
        <f t="shared" si="1"/>
        <v>-69012192</v>
      </c>
      <c r="Z36" s="36">
        <f>+IF(X36&lt;&gt;0,+(Y36/X36)*100,0)</f>
        <v>-65.67460340118357</v>
      </c>
      <c r="AA36" s="33">
        <f>SUM(AA25:AA35)</f>
        <v>105081622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701379</v>
      </c>
      <c r="F38" s="48">
        <f t="shared" si="2"/>
        <v>701379</v>
      </c>
      <c r="G38" s="48">
        <f t="shared" si="2"/>
        <v>43659165</v>
      </c>
      <c r="H38" s="48">
        <f t="shared" si="2"/>
        <v>12181830</v>
      </c>
      <c r="I38" s="48">
        <f t="shared" si="2"/>
        <v>-4820582</v>
      </c>
      <c r="J38" s="48">
        <f t="shared" si="2"/>
        <v>51020413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-4227164</v>
      </c>
      <c r="Q38" s="48">
        <f t="shared" si="2"/>
        <v>0</v>
      </c>
      <c r="R38" s="48">
        <f t="shared" si="2"/>
        <v>-4227164</v>
      </c>
      <c r="S38" s="48">
        <f t="shared" si="2"/>
        <v>-6403893</v>
      </c>
      <c r="T38" s="48">
        <f t="shared" si="2"/>
        <v>-5092412</v>
      </c>
      <c r="U38" s="48">
        <f t="shared" si="2"/>
        <v>-5677174</v>
      </c>
      <c r="V38" s="48">
        <f t="shared" si="2"/>
        <v>-17173479</v>
      </c>
      <c r="W38" s="48">
        <f t="shared" si="2"/>
        <v>29619770</v>
      </c>
      <c r="X38" s="48">
        <f>IF(F22=F36,0,X22-X36)</f>
        <v>700992</v>
      </c>
      <c r="Y38" s="48">
        <f t="shared" si="2"/>
        <v>28918778</v>
      </c>
      <c r="Z38" s="49">
        <f>+IF(X38&lt;&gt;0,+(Y38/X38)*100,0)</f>
        <v>4125.4077079338995</v>
      </c>
      <c r="AA38" s="46">
        <f>+AA22-AA36</f>
        <v>701379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4257000</v>
      </c>
      <c r="H39" s="8">
        <v>0</v>
      </c>
      <c r="I39" s="8">
        <v>0</v>
      </c>
      <c r="J39" s="8">
        <v>4257000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4257000</v>
      </c>
      <c r="X39" s="8"/>
      <c r="Y39" s="8">
        <v>4257000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701379</v>
      </c>
      <c r="F42" s="57">
        <f t="shared" si="3"/>
        <v>701379</v>
      </c>
      <c r="G42" s="57">
        <f t="shared" si="3"/>
        <v>47916165</v>
      </c>
      <c r="H42" s="57">
        <f t="shared" si="3"/>
        <v>12181830</v>
      </c>
      <c r="I42" s="57">
        <f t="shared" si="3"/>
        <v>-4820582</v>
      </c>
      <c r="J42" s="57">
        <f t="shared" si="3"/>
        <v>55277413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-4227164</v>
      </c>
      <c r="Q42" s="57">
        <f t="shared" si="3"/>
        <v>0</v>
      </c>
      <c r="R42" s="57">
        <f t="shared" si="3"/>
        <v>-4227164</v>
      </c>
      <c r="S42" s="57">
        <f t="shared" si="3"/>
        <v>-6403893</v>
      </c>
      <c r="T42" s="57">
        <f t="shared" si="3"/>
        <v>-5092412</v>
      </c>
      <c r="U42" s="57">
        <f t="shared" si="3"/>
        <v>-5677174</v>
      </c>
      <c r="V42" s="57">
        <f t="shared" si="3"/>
        <v>-17173479</v>
      </c>
      <c r="W42" s="57">
        <f t="shared" si="3"/>
        <v>33876770</v>
      </c>
      <c r="X42" s="57">
        <f t="shared" si="3"/>
        <v>700992</v>
      </c>
      <c r="Y42" s="57">
        <f t="shared" si="3"/>
        <v>33175778</v>
      </c>
      <c r="Z42" s="58">
        <f>+IF(X42&lt;&gt;0,+(Y42/X42)*100,0)</f>
        <v>4732.689959371862</v>
      </c>
      <c r="AA42" s="55">
        <f>SUM(AA38:AA41)</f>
        <v>701379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701379</v>
      </c>
      <c r="F44" s="65">
        <f t="shared" si="4"/>
        <v>701379</v>
      </c>
      <c r="G44" s="65">
        <f t="shared" si="4"/>
        <v>47916165</v>
      </c>
      <c r="H44" s="65">
        <f t="shared" si="4"/>
        <v>12181830</v>
      </c>
      <c r="I44" s="65">
        <f t="shared" si="4"/>
        <v>-4820582</v>
      </c>
      <c r="J44" s="65">
        <f t="shared" si="4"/>
        <v>55277413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-4227164</v>
      </c>
      <c r="Q44" s="65">
        <f t="shared" si="4"/>
        <v>0</v>
      </c>
      <c r="R44" s="65">
        <f t="shared" si="4"/>
        <v>-4227164</v>
      </c>
      <c r="S44" s="65">
        <f t="shared" si="4"/>
        <v>-6403893</v>
      </c>
      <c r="T44" s="65">
        <f t="shared" si="4"/>
        <v>-5092412</v>
      </c>
      <c r="U44" s="65">
        <f t="shared" si="4"/>
        <v>-5677174</v>
      </c>
      <c r="V44" s="65">
        <f t="shared" si="4"/>
        <v>-17173479</v>
      </c>
      <c r="W44" s="65">
        <f t="shared" si="4"/>
        <v>33876770</v>
      </c>
      <c r="X44" s="65">
        <f t="shared" si="4"/>
        <v>700992</v>
      </c>
      <c r="Y44" s="65">
        <f t="shared" si="4"/>
        <v>33175778</v>
      </c>
      <c r="Z44" s="66">
        <f>+IF(X44&lt;&gt;0,+(Y44/X44)*100,0)</f>
        <v>4732.689959371862</v>
      </c>
      <c r="AA44" s="63">
        <f>+AA42-AA43</f>
        <v>701379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701379</v>
      </c>
      <c r="F46" s="57">
        <f t="shared" si="5"/>
        <v>701379</v>
      </c>
      <c r="G46" s="57">
        <f t="shared" si="5"/>
        <v>47916165</v>
      </c>
      <c r="H46" s="57">
        <f t="shared" si="5"/>
        <v>12181830</v>
      </c>
      <c r="I46" s="57">
        <f t="shared" si="5"/>
        <v>-4820582</v>
      </c>
      <c r="J46" s="57">
        <f t="shared" si="5"/>
        <v>55277413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-4227164</v>
      </c>
      <c r="Q46" s="57">
        <f t="shared" si="5"/>
        <v>0</v>
      </c>
      <c r="R46" s="57">
        <f t="shared" si="5"/>
        <v>-4227164</v>
      </c>
      <c r="S46" s="57">
        <f t="shared" si="5"/>
        <v>-6403893</v>
      </c>
      <c r="T46" s="57">
        <f t="shared" si="5"/>
        <v>-5092412</v>
      </c>
      <c r="U46" s="57">
        <f t="shared" si="5"/>
        <v>-5677174</v>
      </c>
      <c r="V46" s="57">
        <f t="shared" si="5"/>
        <v>-17173479</v>
      </c>
      <c r="W46" s="57">
        <f t="shared" si="5"/>
        <v>33876770</v>
      </c>
      <c r="X46" s="57">
        <f t="shared" si="5"/>
        <v>700992</v>
      </c>
      <c r="Y46" s="57">
        <f t="shared" si="5"/>
        <v>33175778</v>
      </c>
      <c r="Z46" s="58">
        <f>+IF(X46&lt;&gt;0,+(Y46/X46)*100,0)</f>
        <v>4732.689959371862</v>
      </c>
      <c r="AA46" s="55">
        <f>SUM(AA44:AA45)</f>
        <v>701379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701379</v>
      </c>
      <c r="F48" s="73">
        <f t="shared" si="6"/>
        <v>701379</v>
      </c>
      <c r="G48" s="73">
        <f t="shared" si="6"/>
        <v>47916165</v>
      </c>
      <c r="H48" s="74">
        <f t="shared" si="6"/>
        <v>12181830</v>
      </c>
      <c r="I48" s="74">
        <f t="shared" si="6"/>
        <v>-4820582</v>
      </c>
      <c r="J48" s="74">
        <f t="shared" si="6"/>
        <v>55277413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-4227164</v>
      </c>
      <c r="Q48" s="74">
        <f t="shared" si="6"/>
        <v>0</v>
      </c>
      <c r="R48" s="74">
        <f t="shared" si="6"/>
        <v>-4227164</v>
      </c>
      <c r="S48" s="74">
        <f t="shared" si="6"/>
        <v>-6403893</v>
      </c>
      <c r="T48" s="73">
        <f t="shared" si="6"/>
        <v>-5092412</v>
      </c>
      <c r="U48" s="73">
        <f t="shared" si="6"/>
        <v>-5677174</v>
      </c>
      <c r="V48" s="74">
        <f t="shared" si="6"/>
        <v>-17173479</v>
      </c>
      <c r="W48" s="74">
        <f t="shared" si="6"/>
        <v>33876770</v>
      </c>
      <c r="X48" s="74">
        <f t="shared" si="6"/>
        <v>700992</v>
      </c>
      <c r="Y48" s="74">
        <f t="shared" si="6"/>
        <v>33175778</v>
      </c>
      <c r="Z48" s="75">
        <f>+IF(X48&lt;&gt;0,+(Y48/X48)*100,0)</f>
        <v>4732.689959371862</v>
      </c>
      <c r="AA48" s="76">
        <f>SUM(AA46:AA47)</f>
        <v>701379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4831384</v>
      </c>
      <c r="D5" s="6">
        <v>0</v>
      </c>
      <c r="E5" s="7">
        <v>5130000</v>
      </c>
      <c r="F5" s="8">
        <v>5130000</v>
      </c>
      <c r="G5" s="8">
        <v>597610</v>
      </c>
      <c r="H5" s="8">
        <v>604049</v>
      </c>
      <c r="I5" s="8">
        <v>636369</v>
      </c>
      <c r="J5" s="8">
        <v>1838028</v>
      </c>
      <c r="K5" s="8">
        <v>637069</v>
      </c>
      <c r="L5" s="8">
        <v>637838</v>
      </c>
      <c r="M5" s="8">
        <v>639108</v>
      </c>
      <c r="N5" s="8">
        <v>1914015</v>
      </c>
      <c r="O5" s="8">
        <v>640105</v>
      </c>
      <c r="P5" s="8">
        <v>640294</v>
      </c>
      <c r="Q5" s="8">
        <v>639451</v>
      </c>
      <c r="R5" s="8">
        <v>1919850</v>
      </c>
      <c r="S5" s="8">
        <v>639768</v>
      </c>
      <c r="T5" s="8">
        <v>640038</v>
      </c>
      <c r="U5" s="8">
        <v>640038</v>
      </c>
      <c r="V5" s="8">
        <v>1919844</v>
      </c>
      <c r="W5" s="8">
        <v>7591737</v>
      </c>
      <c r="X5" s="8">
        <v>5130002</v>
      </c>
      <c r="Y5" s="8">
        <v>2461735</v>
      </c>
      <c r="Z5" s="2">
        <v>47.99</v>
      </c>
      <c r="AA5" s="6">
        <v>5130000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25989356</v>
      </c>
      <c r="D7" s="6">
        <v>0</v>
      </c>
      <c r="E7" s="7">
        <v>32781000</v>
      </c>
      <c r="F7" s="8">
        <v>32781000</v>
      </c>
      <c r="G7" s="8">
        <v>2743028</v>
      </c>
      <c r="H7" s="8">
        <v>3417397</v>
      </c>
      <c r="I7" s="8">
        <v>2563901</v>
      </c>
      <c r="J7" s="8">
        <v>8724326</v>
      </c>
      <c r="K7" s="8">
        <v>2919848</v>
      </c>
      <c r="L7" s="8">
        <v>1022797</v>
      </c>
      <c r="M7" s="8">
        <v>2076244</v>
      </c>
      <c r="N7" s="8">
        <v>6018889</v>
      </c>
      <c r="O7" s="8">
        <v>3713745</v>
      </c>
      <c r="P7" s="8">
        <v>485879</v>
      </c>
      <c r="Q7" s="8">
        <v>2187018</v>
      </c>
      <c r="R7" s="8">
        <v>6386642</v>
      </c>
      <c r="S7" s="8">
        <v>4483413</v>
      </c>
      <c r="T7" s="8">
        <v>-298506</v>
      </c>
      <c r="U7" s="8">
        <v>2286008</v>
      </c>
      <c r="V7" s="8">
        <v>6470915</v>
      </c>
      <c r="W7" s="8">
        <v>27600772</v>
      </c>
      <c r="X7" s="8">
        <v>32781000</v>
      </c>
      <c r="Y7" s="8">
        <v>-5180228</v>
      </c>
      <c r="Z7" s="2">
        <v>-15.8</v>
      </c>
      <c r="AA7" s="6">
        <v>32781000</v>
      </c>
    </row>
    <row r="8" spans="1:27" ht="13.5">
      <c r="A8" s="25" t="s">
        <v>35</v>
      </c>
      <c r="B8" s="24"/>
      <c r="C8" s="6">
        <v>5982587</v>
      </c>
      <c r="D8" s="6">
        <v>0</v>
      </c>
      <c r="E8" s="7">
        <v>8037000</v>
      </c>
      <c r="F8" s="8">
        <v>8037000</v>
      </c>
      <c r="G8" s="8">
        <v>-91418</v>
      </c>
      <c r="H8" s="8">
        <v>474090</v>
      </c>
      <c r="I8" s="8">
        <v>777430</v>
      </c>
      <c r="J8" s="8">
        <v>1160102</v>
      </c>
      <c r="K8" s="8">
        <v>477548</v>
      </c>
      <c r="L8" s="8">
        <v>696930</v>
      </c>
      <c r="M8" s="8">
        <v>480681</v>
      </c>
      <c r="N8" s="8">
        <v>1655159</v>
      </c>
      <c r="O8" s="8">
        <v>764538</v>
      </c>
      <c r="P8" s="8">
        <v>456803</v>
      </c>
      <c r="Q8" s="8">
        <v>729651</v>
      </c>
      <c r="R8" s="8">
        <v>1950992</v>
      </c>
      <c r="S8" s="8">
        <v>337960</v>
      </c>
      <c r="T8" s="8">
        <v>609509</v>
      </c>
      <c r="U8" s="8">
        <v>649162</v>
      </c>
      <c r="V8" s="8">
        <v>1596631</v>
      </c>
      <c r="W8" s="8">
        <v>6362884</v>
      </c>
      <c r="X8" s="8">
        <v>8037004</v>
      </c>
      <c r="Y8" s="8">
        <v>-1674120</v>
      </c>
      <c r="Z8" s="2">
        <v>-20.83</v>
      </c>
      <c r="AA8" s="6">
        <v>8037000</v>
      </c>
    </row>
    <row r="9" spans="1:27" ht="13.5">
      <c r="A9" s="25" t="s">
        <v>36</v>
      </c>
      <c r="B9" s="24"/>
      <c r="C9" s="6">
        <v>3000669</v>
      </c>
      <c r="D9" s="6">
        <v>0</v>
      </c>
      <c r="E9" s="7">
        <v>3626000</v>
      </c>
      <c r="F9" s="8">
        <v>3626000</v>
      </c>
      <c r="G9" s="8">
        <v>266675</v>
      </c>
      <c r="H9" s="8">
        <v>267956</v>
      </c>
      <c r="I9" s="8">
        <v>272917</v>
      </c>
      <c r="J9" s="8">
        <v>807548</v>
      </c>
      <c r="K9" s="8">
        <v>269599</v>
      </c>
      <c r="L9" s="8">
        <v>259342</v>
      </c>
      <c r="M9" s="8">
        <v>268927</v>
      </c>
      <c r="N9" s="8">
        <v>797868</v>
      </c>
      <c r="O9" s="8">
        <v>267865</v>
      </c>
      <c r="P9" s="8">
        <v>260888</v>
      </c>
      <c r="Q9" s="8">
        <v>268886</v>
      </c>
      <c r="R9" s="8">
        <v>797639</v>
      </c>
      <c r="S9" s="8">
        <v>268548</v>
      </c>
      <c r="T9" s="8">
        <v>269015</v>
      </c>
      <c r="U9" s="8">
        <v>264805</v>
      </c>
      <c r="V9" s="8">
        <v>802368</v>
      </c>
      <c r="W9" s="8">
        <v>3205423</v>
      </c>
      <c r="X9" s="8">
        <v>3626000</v>
      </c>
      <c r="Y9" s="8">
        <v>-420577</v>
      </c>
      <c r="Z9" s="2">
        <v>-11.6</v>
      </c>
      <c r="AA9" s="6">
        <v>3626000</v>
      </c>
    </row>
    <row r="10" spans="1:27" ht="13.5">
      <c r="A10" s="25" t="s">
        <v>37</v>
      </c>
      <c r="B10" s="24"/>
      <c r="C10" s="6">
        <v>1600927</v>
      </c>
      <c r="D10" s="6">
        <v>0</v>
      </c>
      <c r="E10" s="7">
        <v>1811925</v>
      </c>
      <c r="F10" s="26">
        <v>1811925</v>
      </c>
      <c r="G10" s="26">
        <v>142378</v>
      </c>
      <c r="H10" s="26">
        <v>143626</v>
      </c>
      <c r="I10" s="26">
        <v>143074</v>
      </c>
      <c r="J10" s="26">
        <v>429078</v>
      </c>
      <c r="K10" s="26">
        <v>142494</v>
      </c>
      <c r="L10" s="26">
        <v>142712</v>
      </c>
      <c r="M10" s="26">
        <v>142998</v>
      </c>
      <c r="N10" s="26">
        <v>428204</v>
      </c>
      <c r="O10" s="26">
        <v>142543</v>
      </c>
      <c r="P10" s="26">
        <v>142614</v>
      </c>
      <c r="Q10" s="26">
        <v>143130</v>
      </c>
      <c r="R10" s="26">
        <v>428287</v>
      </c>
      <c r="S10" s="26">
        <v>140543</v>
      </c>
      <c r="T10" s="26">
        <v>142916</v>
      </c>
      <c r="U10" s="26">
        <v>142348</v>
      </c>
      <c r="V10" s="26">
        <v>425807</v>
      </c>
      <c r="W10" s="26">
        <v>1711376</v>
      </c>
      <c r="X10" s="26">
        <v>1811001</v>
      </c>
      <c r="Y10" s="26">
        <v>-99625</v>
      </c>
      <c r="Z10" s="27">
        <v>-5.5</v>
      </c>
      <c r="AA10" s="28">
        <v>1811925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377000</v>
      </c>
      <c r="F11" s="8">
        <v>377000</v>
      </c>
      <c r="G11" s="8">
        <v>2911</v>
      </c>
      <c r="H11" s="8">
        <v>5467</v>
      </c>
      <c r="I11" s="8">
        <v>3934</v>
      </c>
      <c r="J11" s="8">
        <v>12312</v>
      </c>
      <c r="K11" s="8">
        <v>2525</v>
      </c>
      <c r="L11" s="8">
        <v>3157</v>
      </c>
      <c r="M11" s="8">
        <v>2213</v>
      </c>
      <c r="N11" s="8">
        <v>7895</v>
      </c>
      <c r="O11" s="8">
        <v>1547</v>
      </c>
      <c r="P11" s="8">
        <v>3719</v>
      </c>
      <c r="Q11" s="8">
        <v>1699</v>
      </c>
      <c r="R11" s="8">
        <v>6965</v>
      </c>
      <c r="S11" s="8">
        <v>4108</v>
      </c>
      <c r="T11" s="8">
        <v>1699</v>
      </c>
      <c r="U11" s="8">
        <v>3582</v>
      </c>
      <c r="V11" s="8">
        <v>9389</v>
      </c>
      <c r="W11" s="8">
        <v>36561</v>
      </c>
      <c r="X11" s="8">
        <v>377100</v>
      </c>
      <c r="Y11" s="8">
        <v>-340539</v>
      </c>
      <c r="Z11" s="2">
        <v>-90.3</v>
      </c>
      <c r="AA11" s="6">
        <v>377000</v>
      </c>
    </row>
    <row r="12" spans="1:27" ht="13.5">
      <c r="A12" s="25" t="s">
        <v>39</v>
      </c>
      <c r="B12" s="29"/>
      <c r="C12" s="6">
        <v>61769</v>
      </c>
      <c r="D12" s="6">
        <v>0</v>
      </c>
      <c r="E12" s="7">
        <v>39000</v>
      </c>
      <c r="F12" s="8">
        <v>39000</v>
      </c>
      <c r="G12" s="8">
        <v>212</v>
      </c>
      <c r="H12" s="8">
        <v>0</v>
      </c>
      <c r="I12" s="8">
        <v>1122</v>
      </c>
      <c r="J12" s="8">
        <v>1334</v>
      </c>
      <c r="K12" s="8">
        <v>2243</v>
      </c>
      <c r="L12" s="8">
        <v>224</v>
      </c>
      <c r="M12" s="8">
        <v>0</v>
      </c>
      <c r="N12" s="8">
        <v>2467</v>
      </c>
      <c r="O12" s="8">
        <v>449</v>
      </c>
      <c r="P12" s="8">
        <v>0</v>
      </c>
      <c r="Q12" s="8">
        <v>1164</v>
      </c>
      <c r="R12" s="8">
        <v>1613</v>
      </c>
      <c r="S12" s="8">
        <v>897</v>
      </c>
      <c r="T12" s="8">
        <v>897</v>
      </c>
      <c r="U12" s="8">
        <v>1736</v>
      </c>
      <c r="V12" s="8">
        <v>3530</v>
      </c>
      <c r="W12" s="8">
        <v>8944</v>
      </c>
      <c r="X12" s="8">
        <v>38808</v>
      </c>
      <c r="Y12" s="8">
        <v>-29864</v>
      </c>
      <c r="Z12" s="2">
        <v>-76.95</v>
      </c>
      <c r="AA12" s="6">
        <v>39000</v>
      </c>
    </row>
    <row r="13" spans="1:27" ht="13.5">
      <c r="A13" s="23" t="s">
        <v>40</v>
      </c>
      <c r="B13" s="29"/>
      <c r="C13" s="6">
        <v>453120</v>
      </c>
      <c r="D13" s="6">
        <v>0</v>
      </c>
      <c r="E13" s="7">
        <v>1873428</v>
      </c>
      <c r="F13" s="8">
        <v>1873428</v>
      </c>
      <c r="G13" s="8">
        <v>1134</v>
      </c>
      <c r="H13" s="8">
        <v>2408</v>
      </c>
      <c r="I13" s="8">
        <v>10612</v>
      </c>
      <c r="J13" s="8">
        <v>14154</v>
      </c>
      <c r="K13" s="8">
        <v>1511</v>
      </c>
      <c r="L13" s="8">
        <v>1122</v>
      </c>
      <c r="M13" s="8">
        <v>2204</v>
      </c>
      <c r="N13" s="8">
        <v>4837</v>
      </c>
      <c r="O13" s="8">
        <v>6336</v>
      </c>
      <c r="P13" s="8">
        <v>2796</v>
      </c>
      <c r="Q13" s="8">
        <v>1362</v>
      </c>
      <c r="R13" s="8">
        <v>10494</v>
      </c>
      <c r="S13" s="8">
        <v>4840</v>
      </c>
      <c r="T13" s="8">
        <v>9665</v>
      </c>
      <c r="U13" s="8">
        <v>5973</v>
      </c>
      <c r="V13" s="8">
        <v>20478</v>
      </c>
      <c r="W13" s="8">
        <v>49963</v>
      </c>
      <c r="X13" s="8">
        <v>1873428</v>
      </c>
      <c r="Y13" s="8">
        <v>-1823465</v>
      </c>
      <c r="Z13" s="2">
        <v>-97.33</v>
      </c>
      <c r="AA13" s="6">
        <v>1873428</v>
      </c>
    </row>
    <row r="14" spans="1:27" ht="13.5">
      <c r="A14" s="23" t="s">
        <v>41</v>
      </c>
      <c r="B14" s="29"/>
      <c r="C14" s="6">
        <v>6508097</v>
      </c>
      <c r="D14" s="6">
        <v>0</v>
      </c>
      <c r="E14" s="7">
        <v>4683571</v>
      </c>
      <c r="F14" s="8">
        <v>4683571</v>
      </c>
      <c r="G14" s="8">
        <v>689479</v>
      </c>
      <c r="H14" s="8">
        <v>712977</v>
      </c>
      <c r="I14" s="8">
        <v>724257</v>
      </c>
      <c r="J14" s="8">
        <v>2126713</v>
      </c>
      <c r="K14" s="8">
        <v>728453</v>
      </c>
      <c r="L14" s="8">
        <v>747078</v>
      </c>
      <c r="M14" s="8">
        <v>764852</v>
      </c>
      <c r="N14" s="8">
        <v>2240383</v>
      </c>
      <c r="O14" s="8">
        <v>780274</v>
      </c>
      <c r="P14" s="8">
        <v>646013</v>
      </c>
      <c r="Q14" s="8">
        <v>786379</v>
      </c>
      <c r="R14" s="8">
        <v>2212666</v>
      </c>
      <c r="S14" s="8">
        <v>800959</v>
      </c>
      <c r="T14" s="8">
        <v>820985</v>
      </c>
      <c r="U14" s="8">
        <v>821590</v>
      </c>
      <c r="V14" s="8">
        <v>2443534</v>
      </c>
      <c r="W14" s="8">
        <v>9023296</v>
      </c>
      <c r="X14" s="8">
        <v>4683571</v>
      </c>
      <c r="Y14" s="8">
        <v>4339725</v>
      </c>
      <c r="Z14" s="2">
        <v>92.66</v>
      </c>
      <c r="AA14" s="6">
        <v>4683571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445840</v>
      </c>
      <c r="D16" s="6">
        <v>0</v>
      </c>
      <c r="E16" s="7">
        <v>3880673</v>
      </c>
      <c r="F16" s="8">
        <v>3880673</v>
      </c>
      <c r="G16" s="8">
        <v>479780</v>
      </c>
      <c r="H16" s="8">
        <v>57130</v>
      </c>
      <c r="I16" s="8">
        <v>99700</v>
      </c>
      <c r="J16" s="8">
        <v>636610</v>
      </c>
      <c r="K16" s="8">
        <v>41050</v>
      </c>
      <c r="L16" s="8">
        <v>10500</v>
      </c>
      <c r="M16" s="8">
        <v>8000</v>
      </c>
      <c r="N16" s="8">
        <v>59550</v>
      </c>
      <c r="O16" s="8">
        <v>21420</v>
      </c>
      <c r="P16" s="8">
        <v>8450</v>
      </c>
      <c r="Q16" s="8">
        <v>8530</v>
      </c>
      <c r="R16" s="8">
        <v>38400</v>
      </c>
      <c r="S16" s="8">
        <v>7100</v>
      </c>
      <c r="T16" s="8">
        <v>1150</v>
      </c>
      <c r="U16" s="8">
        <v>1700</v>
      </c>
      <c r="V16" s="8">
        <v>9950</v>
      </c>
      <c r="W16" s="8">
        <v>744510</v>
      </c>
      <c r="X16" s="8">
        <v>3880673</v>
      </c>
      <c r="Y16" s="8">
        <v>-3136163</v>
      </c>
      <c r="Z16" s="2">
        <v>-80.81</v>
      </c>
      <c r="AA16" s="6">
        <v>3880673</v>
      </c>
    </row>
    <row r="17" spans="1:27" ht="13.5">
      <c r="A17" s="23" t="s">
        <v>44</v>
      </c>
      <c r="B17" s="29"/>
      <c r="C17" s="6">
        <v>3926376</v>
      </c>
      <c r="D17" s="6">
        <v>0</v>
      </c>
      <c r="E17" s="7">
        <v>3569641</v>
      </c>
      <c r="F17" s="8">
        <v>3569641</v>
      </c>
      <c r="G17" s="8">
        <v>0</v>
      </c>
      <c r="H17" s="8">
        <v>158798</v>
      </c>
      <c r="I17" s="8">
        <v>679338</v>
      </c>
      <c r="J17" s="8">
        <v>838136</v>
      </c>
      <c r="K17" s="8">
        <v>468232</v>
      </c>
      <c r="L17" s="8">
        <v>0</v>
      </c>
      <c r="M17" s="8">
        <v>195657</v>
      </c>
      <c r="N17" s="8">
        <v>663889</v>
      </c>
      <c r="O17" s="8">
        <v>5833</v>
      </c>
      <c r="P17" s="8">
        <v>899313</v>
      </c>
      <c r="Q17" s="8">
        <v>396734</v>
      </c>
      <c r="R17" s="8">
        <v>1301880</v>
      </c>
      <c r="S17" s="8">
        <v>73459</v>
      </c>
      <c r="T17" s="8">
        <v>768607</v>
      </c>
      <c r="U17" s="8">
        <v>528781</v>
      </c>
      <c r="V17" s="8">
        <v>1370847</v>
      </c>
      <c r="W17" s="8">
        <v>4174752</v>
      </c>
      <c r="X17" s="8">
        <v>3569641</v>
      </c>
      <c r="Y17" s="8">
        <v>605111</v>
      </c>
      <c r="Z17" s="2">
        <v>16.95</v>
      </c>
      <c r="AA17" s="6">
        <v>3569641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71664010</v>
      </c>
      <c r="D19" s="6">
        <v>0</v>
      </c>
      <c r="E19" s="7">
        <v>62974750</v>
      </c>
      <c r="F19" s="8">
        <v>62974750</v>
      </c>
      <c r="G19" s="8">
        <v>19654000</v>
      </c>
      <c r="H19" s="8">
        <v>3714219</v>
      </c>
      <c r="I19" s="8">
        <v>0</v>
      </c>
      <c r="J19" s="8">
        <v>23368219</v>
      </c>
      <c r="K19" s="8">
        <v>0</v>
      </c>
      <c r="L19" s="8">
        <v>18721727</v>
      </c>
      <c r="M19" s="8">
        <v>0</v>
      </c>
      <c r="N19" s="8">
        <v>18721727</v>
      </c>
      <c r="O19" s="8">
        <v>0</v>
      </c>
      <c r="P19" s="8">
        <v>1877959</v>
      </c>
      <c r="Q19" s="8">
        <v>4926154</v>
      </c>
      <c r="R19" s="8">
        <v>6804113</v>
      </c>
      <c r="S19" s="8">
        <v>0</v>
      </c>
      <c r="T19" s="8">
        <v>0</v>
      </c>
      <c r="U19" s="8">
        <v>610980</v>
      </c>
      <c r="V19" s="8">
        <v>610980</v>
      </c>
      <c r="W19" s="8">
        <v>49505039</v>
      </c>
      <c r="X19" s="8">
        <v>62974750</v>
      </c>
      <c r="Y19" s="8">
        <v>-13469711</v>
      </c>
      <c r="Z19" s="2">
        <v>-21.39</v>
      </c>
      <c r="AA19" s="6">
        <v>62974750</v>
      </c>
    </row>
    <row r="20" spans="1:27" ht="13.5">
      <c r="A20" s="23" t="s">
        <v>47</v>
      </c>
      <c r="B20" s="29"/>
      <c r="C20" s="6">
        <v>2976527</v>
      </c>
      <c r="D20" s="6">
        <v>0</v>
      </c>
      <c r="E20" s="7">
        <v>4640161</v>
      </c>
      <c r="F20" s="26">
        <v>4640161</v>
      </c>
      <c r="G20" s="26">
        <v>55986</v>
      </c>
      <c r="H20" s="26">
        <v>18611</v>
      </c>
      <c r="I20" s="26">
        <v>2731138</v>
      </c>
      <c r="J20" s="26">
        <v>2805735</v>
      </c>
      <c r="K20" s="26">
        <v>154037</v>
      </c>
      <c r="L20" s="26">
        <v>1003492</v>
      </c>
      <c r="M20" s="26">
        <v>1966568</v>
      </c>
      <c r="N20" s="26">
        <v>3124097</v>
      </c>
      <c r="O20" s="26">
        <v>4519327</v>
      </c>
      <c r="P20" s="26">
        <v>1279259</v>
      </c>
      <c r="Q20" s="26">
        <v>136395</v>
      </c>
      <c r="R20" s="26">
        <v>5934981</v>
      </c>
      <c r="S20" s="26">
        <v>11387823</v>
      </c>
      <c r="T20" s="26">
        <v>2645697</v>
      </c>
      <c r="U20" s="26">
        <v>3601292</v>
      </c>
      <c r="V20" s="26">
        <v>17634812</v>
      </c>
      <c r="W20" s="26">
        <v>29499625</v>
      </c>
      <c r="X20" s="26">
        <v>4641144</v>
      </c>
      <c r="Y20" s="26">
        <v>24858481</v>
      </c>
      <c r="Z20" s="27">
        <v>535.61</v>
      </c>
      <c r="AA20" s="28">
        <v>4640161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127440662</v>
      </c>
      <c r="D22" s="33">
        <f>SUM(D5:D21)</f>
        <v>0</v>
      </c>
      <c r="E22" s="34">
        <f t="shared" si="0"/>
        <v>133424149</v>
      </c>
      <c r="F22" s="35">
        <f t="shared" si="0"/>
        <v>133424149</v>
      </c>
      <c r="G22" s="35">
        <f t="shared" si="0"/>
        <v>24541775</v>
      </c>
      <c r="H22" s="35">
        <f t="shared" si="0"/>
        <v>9576728</v>
      </c>
      <c r="I22" s="35">
        <f t="shared" si="0"/>
        <v>8643792</v>
      </c>
      <c r="J22" s="35">
        <f t="shared" si="0"/>
        <v>42762295</v>
      </c>
      <c r="K22" s="35">
        <f t="shared" si="0"/>
        <v>5844609</v>
      </c>
      <c r="L22" s="35">
        <f t="shared" si="0"/>
        <v>23246919</v>
      </c>
      <c r="M22" s="35">
        <f t="shared" si="0"/>
        <v>6547452</v>
      </c>
      <c r="N22" s="35">
        <f t="shared" si="0"/>
        <v>35638980</v>
      </c>
      <c r="O22" s="35">
        <f t="shared" si="0"/>
        <v>10863982</v>
      </c>
      <c r="P22" s="35">
        <f t="shared" si="0"/>
        <v>6703987</v>
      </c>
      <c r="Q22" s="35">
        <f t="shared" si="0"/>
        <v>10226553</v>
      </c>
      <c r="R22" s="35">
        <f t="shared" si="0"/>
        <v>27794522</v>
      </c>
      <c r="S22" s="35">
        <f t="shared" si="0"/>
        <v>18149418</v>
      </c>
      <c r="T22" s="35">
        <f t="shared" si="0"/>
        <v>5611672</v>
      </c>
      <c r="U22" s="35">
        <f t="shared" si="0"/>
        <v>9557995</v>
      </c>
      <c r="V22" s="35">
        <f t="shared" si="0"/>
        <v>33319085</v>
      </c>
      <c r="W22" s="35">
        <f t="shared" si="0"/>
        <v>139514882</v>
      </c>
      <c r="X22" s="35">
        <f t="shared" si="0"/>
        <v>133424122</v>
      </c>
      <c r="Y22" s="35">
        <f t="shared" si="0"/>
        <v>6090760</v>
      </c>
      <c r="Z22" s="36">
        <f>+IF(X22&lt;&gt;0,+(Y22/X22)*100,0)</f>
        <v>4.564961649138677</v>
      </c>
      <c r="AA22" s="33">
        <f>SUM(AA5:AA21)</f>
        <v>133424149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38896544</v>
      </c>
      <c r="D25" s="6">
        <v>0</v>
      </c>
      <c r="E25" s="7">
        <v>37395965</v>
      </c>
      <c r="F25" s="8">
        <v>37395965</v>
      </c>
      <c r="G25" s="8">
        <v>3129921</v>
      </c>
      <c r="H25" s="8">
        <v>3575194</v>
      </c>
      <c r="I25" s="8">
        <v>3169712</v>
      </c>
      <c r="J25" s="8">
        <v>9874827</v>
      </c>
      <c r="K25" s="8">
        <v>3487530</v>
      </c>
      <c r="L25" s="8">
        <v>3428639</v>
      </c>
      <c r="M25" s="8">
        <v>3602861</v>
      </c>
      <c r="N25" s="8">
        <v>10519030</v>
      </c>
      <c r="O25" s="8">
        <v>3182679</v>
      </c>
      <c r="P25" s="8">
        <v>3838225</v>
      </c>
      <c r="Q25" s="8">
        <v>3495981</v>
      </c>
      <c r="R25" s="8">
        <v>10516885</v>
      </c>
      <c r="S25" s="8">
        <v>3385081</v>
      </c>
      <c r="T25" s="8">
        <v>3279500</v>
      </c>
      <c r="U25" s="8">
        <v>3300603</v>
      </c>
      <c r="V25" s="8">
        <v>9965184</v>
      </c>
      <c r="W25" s="8">
        <v>40875926</v>
      </c>
      <c r="X25" s="8">
        <v>37395964</v>
      </c>
      <c r="Y25" s="8">
        <v>3479962</v>
      </c>
      <c r="Z25" s="2">
        <v>9.31</v>
      </c>
      <c r="AA25" s="6">
        <v>37395965</v>
      </c>
    </row>
    <row r="26" spans="1:27" ht="13.5">
      <c r="A26" s="25" t="s">
        <v>52</v>
      </c>
      <c r="B26" s="24"/>
      <c r="C26" s="6">
        <v>4161190</v>
      </c>
      <c r="D26" s="6">
        <v>0</v>
      </c>
      <c r="E26" s="7">
        <v>5306274</v>
      </c>
      <c r="F26" s="8">
        <v>5306274</v>
      </c>
      <c r="G26" s="8">
        <v>529068</v>
      </c>
      <c r="H26" s="8">
        <v>258929</v>
      </c>
      <c r="I26" s="8">
        <v>259769</v>
      </c>
      <c r="J26" s="8">
        <v>1047766</v>
      </c>
      <c r="K26" s="8">
        <v>258932</v>
      </c>
      <c r="L26" s="8">
        <v>267343</v>
      </c>
      <c r="M26" s="8">
        <v>258932</v>
      </c>
      <c r="N26" s="8">
        <v>785207</v>
      </c>
      <c r="O26" s="8">
        <v>259260</v>
      </c>
      <c r="P26" s="8">
        <v>259544</v>
      </c>
      <c r="Q26" s="8">
        <v>259260</v>
      </c>
      <c r="R26" s="8">
        <v>778064</v>
      </c>
      <c r="S26" s="8">
        <v>259260</v>
      </c>
      <c r="T26" s="8">
        <v>259260</v>
      </c>
      <c r="U26" s="8">
        <v>877625</v>
      </c>
      <c r="V26" s="8">
        <v>1396145</v>
      </c>
      <c r="W26" s="8">
        <v>4007182</v>
      </c>
      <c r="X26" s="8">
        <v>5306280</v>
      </c>
      <c r="Y26" s="8">
        <v>-1299098</v>
      </c>
      <c r="Z26" s="2">
        <v>-24.48</v>
      </c>
      <c r="AA26" s="6">
        <v>5306274</v>
      </c>
    </row>
    <row r="27" spans="1:27" ht="13.5">
      <c r="A27" s="25" t="s">
        <v>53</v>
      </c>
      <c r="B27" s="24"/>
      <c r="C27" s="6">
        <v>13091720</v>
      </c>
      <c r="D27" s="6">
        <v>0</v>
      </c>
      <c r="E27" s="7">
        <v>3952029</v>
      </c>
      <c r="F27" s="8">
        <v>3952029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3952032</v>
      </c>
      <c r="Y27" s="8">
        <v>-3952032</v>
      </c>
      <c r="Z27" s="2">
        <v>-100</v>
      </c>
      <c r="AA27" s="6">
        <v>3952029</v>
      </c>
    </row>
    <row r="28" spans="1:27" ht="13.5">
      <c r="A28" s="25" t="s">
        <v>54</v>
      </c>
      <c r="B28" s="24"/>
      <c r="C28" s="6">
        <v>16041377</v>
      </c>
      <c r="D28" s="6">
        <v>0</v>
      </c>
      <c r="E28" s="7">
        <v>1723710</v>
      </c>
      <c r="F28" s="8">
        <v>1723710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1723384</v>
      </c>
      <c r="Y28" s="8">
        <v>-1723384</v>
      </c>
      <c r="Z28" s="2">
        <v>-100</v>
      </c>
      <c r="AA28" s="6">
        <v>1723710</v>
      </c>
    </row>
    <row r="29" spans="1:27" ht="13.5">
      <c r="A29" s="25" t="s">
        <v>55</v>
      </c>
      <c r="B29" s="24"/>
      <c r="C29" s="6">
        <v>2265414</v>
      </c>
      <c r="D29" s="6">
        <v>0</v>
      </c>
      <c r="E29" s="7">
        <v>512385</v>
      </c>
      <c r="F29" s="8">
        <v>512385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512388</v>
      </c>
      <c r="Y29" s="8">
        <v>-512388</v>
      </c>
      <c r="Z29" s="2">
        <v>-100</v>
      </c>
      <c r="AA29" s="6">
        <v>512385</v>
      </c>
    </row>
    <row r="30" spans="1:27" ht="13.5">
      <c r="A30" s="25" t="s">
        <v>56</v>
      </c>
      <c r="B30" s="24"/>
      <c r="C30" s="6">
        <v>22564124</v>
      </c>
      <c r="D30" s="6">
        <v>0</v>
      </c>
      <c r="E30" s="7">
        <v>24535740</v>
      </c>
      <c r="F30" s="8">
        <v>24535740</v>
      </c>
      <c r="G30" s="8">
        <v>8000000</v>
      </c>
      <c r="H30" s="8">
        <v>0</v>
      </c>
      <c r="I30" s="8">
        <v>455325</v>
      </c>
      <c r="J30" s="8">
        <v>8455325</v>
      </c>
      <c r="K30" s="8">
        <v>1886929</v>
      </c>
      <c r="L30" s="8">
        <v>0</v>
      </c>
      <c r="M30" s="8">
        <v>1750276</v>
      </c>
      <c r="N30" s="8">
        <v>3637205</v>
      </c>
      <c r="O30" s="8">
        <v>5000000</v>
      </c>
      <c r="P30" s="8">
        <v>0</v>
      </c>
      <c r="Q30" s="8">
        <v>0</v>
      </c>
      <c r="R30" s="8">
        <v>5000000</v>
      </c>
      <c r="S30" s="8">
        <v>0</v>
      </c>
      <c r="T30" s="8">
        <v>0</v>
      </c>
      <c r="U30" s="8">
        <v>0</v>
      </c>
      <c r="V30" s="8">
        <v>0</v>
      </c>
      <c r="W30" s="8">
        <v>17092530</v>
      </c>
      <c r="X30" s="8">
        <v>24535740</v>
      </c>
      <c r="Y30" s="8">
        <v>-7443210</v>
      </c>
      <c r="Z30" s="2">
        <v>-30.34</v>
      </c>
      <c r="AA30" s="6">
        <v>24535740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47857</v>
      </c>
      <c r="F31" s="8">
        <v>47857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1671043</v>
      </c>
      <c r="U31" s="8">
        <v>0</v>
      </c>
      <c r="V31" s="8">
        <v>1671043</v>
      </c>
      <c r="W31" s="8">
        <v>1671043</v>
      </c>
      <c r="X31" s="8">
        <v>47857</v>
      </c>
      <c r="Y31" s="8">
        <v>1623186</v>
      </c>
      <c r="Z31" s="2">
        <v>3391.74</v>
      </c>
      <c r="AA31" s="6">
        <v>47857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4576962</v>
      </c>
      <c r="F32" s="8">
        <v>4576962</v>
      </c>
      <c r="G32" s="8">
        <v>1121918</v>
      </c>
      <c r="H32" s="8">
        <v>0</v>
      </c>
      <c r="I32" s="8">
        <v>60797</v>
      </c>
      <c r="J32" s="8">
        <v>1182715</v>
      </c>
      <c r="K32" s="8">
        <v>38421</v>
      </c>
      <c r="L32" s="8">
        <v>41316</v>
      </c>
      <c r="M32" s="8">
        <v>32729</v>
      </c>
      <c r="N32" s="8">
        <v>112466</v>
      </c>
      <c r="O32" s="8">
        <v>248734</v>
      </c>
      <c r="P32" s="8">
        <v>0</v>
      </c>
      <c r="Q32" s="8">
        <v>578959</v>
      </c>
      <c r="R32" s="8">
        <v>827693</v>
      </c>
      <c r="S32" s="8">
        <v>0</v>
      </c>
      <c r="T32" s="8">
        <v>44342</v>
      </c>
      <c r="U32" s="8">
        <v>74146</v>
      </c>
      <c r="V32" s="8">
        <v>118488</v>
      </c>
      <c r="W32" s="8">
        <v>2241362</v>
      </c>
      <c r="X32" s="8">
        <v>4576968</v>
      </c>
      <c r="Y32" s="8">
        <v>-2335606</v>
      </c>
      <c r="Z32" s="2">
        <v>-51.03</v>
      </c>
      <c r="AA32" s="6">
        <v>4576962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45765</v>
      </c>
      <c r="J33" s="8">
        <v>45765</v>
      </c>
      <c r="K33" s="8">
        <v>46418</v>
      </c>
      <c r="L33" s="8">
        <v>0</v>
      </c>
      <c r="M33" s="8">
        <v>90754</v>
      </c>
      <c r="N33" s="8">
        <v>137172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46296</v>
      </c>
      <c r="V33" s="8">
        <v>46296</v>
      </c>
      <c r="W33" s="8">
        <v>229233</v>
      </c>
      <c r="X33" s="8"/>
      <c r="Y33" s="8">
        <v>229233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70335056</v>
      </c>
      <c r="D34" s="6">
        <v>0</v>
      </c>
      <c r="E34" s="7">
        <v>43149430</v>
      </c>
      <c r="F34" s="8">
        <v>43149430</v>
      </c>
      <c r="G34" s="8">
        <v>3958676</v>
      </c>
      <c r="H34" s="8">
        <v>3768447</v>
      </c>
      <c r="I34" s="8">
        <v>3146678</v>
      </c>
      <c r="J34" s="8">
        <v>10873801</v>
      </c>
      <c r="K34" s="8">
        <v>2631432</v>
      </c>
      <c r="L34" s="8">
        <v>7143974</v>
      </c>
      <c r="M34" s="8">
        <v>2330788</v>
      </c>
      <c r="N34" s="8">
        <v>12106194</v>
      </c>
      <c r="O34" s="8">
        <v>2824204</v>
      </c>
      <c r="P34" s="8">
        <v>4118516</v>
      </c>
      <c r="Q34" s="8">
        <v>7749428</v>
      </c>
      <c r="R34" s="8">
        <v>14692148</v>
      </c>
      <c r="S34" s="8">
        <v>1964244</v>
      </c>
      <c r="T34" s="8">
        <v>3246791</v>
      </c>
      <c r="U34" s="8">
        <v>6606365</v>
      </c>
      <c r="V34" s="8">
        <v>11817400</v>
      </c>
      <c r="W34" s="8">
        <v>49489543</v>
      </c>
      <c r="X34" s="8">
        <v>43149876</v>
      </c>
      <c r="Y34" s="8">
        <v>6339667</v>
      </c>
      <c r="Z34" s="2">
        <v>14.69</v>
      </c>
      <c r="AA34" s="6">
        <v>43149430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75772</v>
      </c>
      <c r="U35" s="8">
        <v>0</v>
      </c>
      <c r="V35" s="8">
        <v>75772</v>
      </c>
      <c r="W35" s="8">
        <v>75772</v>
      </c>
      <c r="X35" s="8"/>
      <c r="Y35" s="8">
        <v>75772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167355425</v>
      </c>
      <c r="D36" s="33">
        <f>SUM(D25:D35)</f>
        <v>0</v>
      </c>
      <c r="E36" s="34">
        <f t="shared" si="1"/>
        <v>121200352</v>
      </c>
      <c r="F36" s="35">
        <f t="shared" si="1"/>
        <v>121200352</v>
      </c>
      <c r="G36" s="35">
        <f t="shared" si="1"/>
        <v>16739583</v>
      </c>
      <c r="H36" s="35">
        <f t="shared" si="1"/>
        <v>7602570</v>
      </c>
      <c r="I36" s="35">
        <f t="shared" si="1"/>
        <v>7138046</v>
      </c>
      <c r="J36" s="35">
        <f t="shared" si="1"/>
        <v>31480199</v>
      </c>
      <c r="K36" s="35">
        <f t="shared" si="1"/>
        <v>8349662</v>
      </c>
      <c r="L36" s="35">
        <f t="shared" si="1"/>
        <v>10881272</v>
      </c>
      <c r="M36" s="35">
        <f t="shared" si="1"/>
        <v>8066340</v>
      </c>
      <c r="N36" s="35">
        <f t="shared" si="1"/>
        <v>27297274</v>
      </c>
      <c r="O36" s="35">
        <f t="shared" si="1"/>
        <v>11514877</v>
      </c>
      <c r="P36" s="35">
        <f t="shared" si="1"/>
        <v>8216285</v>
      </c>
      <c r="Q36" s="35">
        <f t="shared" si="1"/>
        <v>12083628</v>
      </c>
      <c r="R36" s="35">
        <f t="shared" si="1"/>
        <v>31814790</v>
      </c>
      <c r="S36" s="35">
        <f t="shared" si="1"/>
        <v>5608585</v>
      </c>
      <c r="T36" s="35">
        <f t="shared" si="1"/>
        <v>8576708</v>
      </c>
      <c r="U36" s="35">
        <f t="shared" si="1"/>
        <v>10905035</v>
      </c>
      <c r="V36" s="35">
        <f t="shared" si="1"/>
        <v>25090328</v>
      </c>
      <c r="W36" s="35">
        <f t="shared" si="1"/>
        <v>115682591</v>
      </c>
      <c r="X36" s="35">
        <f t="shared" si="1"/>
        <v>121200489</v>
      </c>
      <c r="Y36" s="35">
        <f t="shared" si="1"/>
        <v>-5517898</v>
      </c>
      <c r="Z36" s="36">
        <f>+IF(X36&lt;&gt;0,+(Y36/X36)*100,0)</f>
        <v>-4.55270275353427</v>
      </c>
      <c r="AA36" s="33">
        <f>SUM(AA25:AA35)</f>
        <v>121200352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-39914763</v>
      </c>
      <c r="D38" s="46">
        <f>+D22-D36</f>
        <v>0</v>
      </c>
      <c r="E38" s="47">
        <f t="shared" si="2"/>
        <v>12223797</v>
      </c>
      <c r="F38" s="48">
        <f t="shared" si="2"/>
        <v>12223797</v>
      </c>
      <c r="G38" s="48">
        <f t="shared" si="2"/>
        <v>7802192</v>
      </c>
      <c r="H38" s="48">
        <f t="shared" si="2"/>
        <v>1974158</v>
      </c>
      <c r="I38" s="48">
        <f t="shared" si="2"/>
        <v>1505746</v>
      </c>
      <c r="J38" s="48">
        <f t="shared" si="2"/>
        <v>11282096</v>
      </c>
      <c r="K38" s="48">
        <f t="shared" si="2"/>
        <v>-2505053</v>
      </c>
      <c r="L38" s="48">
        <f t="shared" si="2"/>
        <v>12365647</v>
      </c>
      <c r="M38" s="48">
        <f t="shared" si="2"/>
        <v>-1518888</v>
      </c>
      <c r="N38" s="48">
        <f t="shared" si="2"/>
        <v>8341706</v>
      </c>
      <c r="O38" s="48">
        <f t="shared" si="2"/>
        <v>-650895</v>
      </c>
      <c r="P38" s="48">
        <f t="shared" si="2"/>
        <v>-1512298</v>
      </c>
      <c r="Q38" s="48">
        <f t="shared" si="2"/>
        <v>-1857075</v>
      </c>
      <c r="R38" s="48">
        <f t="shared" si="2"/>
        <v>-4020268</v>
      </c>
      <c r="S38" s="48">
        <f t="shared" si="2"/>
        <v>12540833</v>
      </c>
      <c r="T38" s="48">
        <f t="shared" si="2"/>
        <v>-2965036</v>
      </c>
      <c r="U38" s="48">
        <f t="shared" si="2"/>
        <v>-1347040</v>
      </c>
      <c r="V38" s="48">
        <f t="shared" si="2"/>
        <v>8228757</v>
      </c>
      <c r="W38" s="48">
        <f t="shared" si="2"/>
        <v>23832291</v>
      </c>
      <c r="X38" s="48">
        <f>IF(F22=F36,0,X22-X36)</f>
        <v>12223633</v>
      </c>
      <c r="Y38" s="48">
        <f t="shared" si="2"/>
        <v>11608658</v>
      </c>
      <c r="Z38" s="49">
        <f>+IF(X38&lt;&gt;0,+(Y38/X38)*100,0)</f>
        <v>94.96896708204508</v>
      </c>
      <c r="AA38" s="46">
        <f>+AA22-AA36</f>
        <v>12223797</v>
      </c>
    </row>
    <row r="39" spans="1:27" ht="13.5">
      <c r="A39" s="23" t="s">
        <v>64</v>
      </c>
      <c r="B39" s="29"/>
      <c r="C39" s="6">
        <v>22657614</v>
      </c>
      <c r="D39" s="6">
        <v>0</v>
      </c>
      <c r="E39" s="7">
        <v>0</v>
      </c>
      <c r="F39" s="8">
        <v>0</v>
      </c>
      <c r="G39" s="8">
        <v>700000</v>
      </c>
      <c r="H39" s="8">
        <v>0</v>
      </c>
      <c r="I39" s="8">
        <v>0</v>
      </c>
      <c r="J39" s="8">
        <v>700000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17040000</v>
      </c>
      <c r="R39" s="8">
        <v>17040000</v>
      </c>
      <c r="S39" s="8">
        <v>0</v>
      </c>
      <c r="T39" s="8">
        <v>0</v>
      </c>
      <c r="U39" s="8">
        <v>0</v>
      </c>
      <c r="V39" s="8">
        <v>0</v>
      </c>
      <c r="W39" s="8">
        <v>17740000</v>
      </c>
      <c r="X39" s="8"/>
      <c r="Y39" s="8">
        <v>17740000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-17257149</v>
      </c>
      <c r="D42" s="55">
        <f>SUM(D38:D41)</f>
        <v>0</v>
      </c>
      <c r="E42" s="56">
        <f t="shared" si="3"/>
        <v>12223797</v>
      </c>
      <c r="F42" s="57">
        <f t="shared" si="3"/>
        <v>12223797</v>
      </c>
      <c r="G42" s="57">
        <f t="shared" si="3"/>
        <v>8502192</v>
      </c>
      <c r="H42" s="57">
        <f t="shared" si="3"/>
        <v>1974158</v>
      </c>
      <c r="I42" s="57">
        <f t="shared" si="3"/>
        <v>1505746</v>
      </c>
      <c r="J42" s="57">
        <f t="shared" si="3"/>
        <v>11982096</v>
      </c>
      <c r="K42" s="57">
        <f t="shared" si="3"/>
        <v>-2505053</v>
      </c>
      <c r="L42" s="57">
        <f t="shared" si="3"/>
        <v>12365647</v>
      </c>
      <c r="M42" s="57">
        <f t="shared" si="3"/>
        <v>-1518888</v>
      </c>
      <c r="N42" s="57">
        <f t="shared" si="3"/>
        <v>8341706</v>
      </c>
      <c r="O42" s="57">
        <f t="shared" si="3"/>
        <v>-650895</v>
      </c>
      <c r="P42" s="57">
        <f t="shared" si="3"/>
        <v>-1512298</v>
      </c>
      <c r="Q42" s="57">
        <f t="shared" si="3"/>
        <v>15182925</v>
      </c>
      <c r="R42" s="57">
        <f t="shared" si="3"/>
        <v>13019732</v>
      </c>
      <c r="S42" s="57">
        <f t="shared" si="3"/>
        <v>12540833</v>
      </c>
      <c r="T42" s="57">
        <f t="shared" si="3"/>
        <v>-2965036</v>
      </c>
      <c r="U42" s="57">
        <f t="shared" si="3"/>
        <v>-1347040</v>
      </c>
      <c r="V42" s="57">
        <f t="shared" si="3"/>
        <v>8228757</v>
      </c>
      <c r="W42" s="57">
        <f t="shared" si="3"/>
        <v>41572291</v>
      </c>
      <c r="X42" s="57">
        <f t="shared" si="3"/>
        <v>12223633</v>
      </c>
      <c r="Y42" s="57">
        <f t="shared" si="3"/>
        <v>29348658</v>
      </c>
      <c r="Z42" s="58">
        <f>+IF(X42&lt;&gt;0,+(Y42/X42)*100,0)</f>
        <v>240.09766981714847</v>
      </c>
      <c r="AA42" s="55">
        <f>SUM(AA38:AA41)</f>
        <v>12223797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-17257149</v>
      </c>
      <c r="D44" s="63">
        <f>+D42-D43</f>
        <v>0</v>
      </c>
      <c r="E44" s="64">
        <f t="shared" si="4"/>
        <v>12223797</v>
      </c>
      <c r="F44" s="65">
        <f t="shared" si="4"/>
        <v>12223797</v>
      </c>
      <c r="G44" s="65">
        <f t="shared" si="4"/>
        <v>8502192</v>
      </c>
      <c r="H44" s="65">
        <f t="shared" si="4"/>
        <v>1974158</v>
      </c>
      <c r="I44" s="65">
        <f t="shared" si="4"/>
        <v>1505746</v>
      </c>
      <c r="J44" s="65">
        <f t="shared" si="4"/>
        <v>11982096</v>
      </c>
      <c r="K44" s="65">
        <f t="shared" si="4"/>
        <v>-2505053</v>
      </c>
      <c r="L44" s="65">
        <f t="shared" si="4"/>
        <v>12365647</v>
      </c>
      <c r="M44" s="65">
        <f t="shared" si="4"/>
        <v>-1518888</v>
      </c>
      <c r="N44" s="65">
        <f t="shared" si="4"/>
        <v>8341706</v>
      </c>
      <c r="O44" s="65">
        <f t="shared" si="4"/>
        <v>-650895</v>
      </c>
      <c r="P44" s="65">
        <f t="shared" si="4"/>
        <v>-1512298</v>
      </c>
      <c r="Q44" s="65">
        <f t="shared" si="4"/>
        <v>15182925</v>
      </c>
      <c r="R44" s="65">
        <f t="shared" si="4"/>
        <v>13019732</v>
      </c>
      <c r="S44" s="65">
        <f t="shared" si="4"/>
        <v>12540833</v>
      </c>
      <c r="T44" s="65">
        <f t="shared" si="4"/>
        <v>-2965036</v>
      </c>
      <c r="U44" s="65">
        <f t="shared" si="4"/>
        <v>-1347040</v>
      </c>
      <c r="V44" s="65">
        <f t="shared" si="4"/>
        <v>8228757</v>
      </c>
      <c r="W44" s="65">
        <f t="shared" si="4"/>
        <v>41572291</v>
      </c>
      <c r="X44" s="65">
        <f t="shared" si="4"/>
        <v>12223633</v>
      </c>
      <c r="Y44" s="65">
        <f t="shared" si="4"/>
        <v>29348658</v>
      </c>
      <c r="Z44" s="66">
        <f>+IF(X44&lt;&gt;0,+(Y44/X44)*100,0)</f>
        <v>240.09766981714847</v>
      </c>
      <c r="AA44" s="63">
        <f>+AA42-AA43</f>
        <v>12223797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-17257149</v>
      </c>
      <c r="D46" s="55">
        <f>SUM(D44:D45)</f>
        <v>0</v>
      </c>
      <c r="E46" s="56">
        <f t="shared" si="5"/>
        <v>12223797</v>
      </c>
      <c r="F46" s="57">
        <f t="shared" si="5"/>
        <v>12223797</v>
      </c>
      <c r="G46" s="57">
        <f t="shared" si="5"/>
        <v>8502192</v>
      </c>
      <c r="H46" s="57">
        <f t="shared" si="5"/>
        <v>1974158</v>
      </c>
      <c r="I46" s="57">
        <f t="shared" si="5"/>
        <v>1505746</v>
      </c>
      <c r="J46" s="57">
        <f t="shared" si="5"/>
        <v>11982096</v>
      </c>
      <c r="K46" s="57">
        <f t="shared" si="5"/>
        <v>-2505053</v>
      </c>
      <c r="L46" s="57">
        <f t="shared" si="5"/>
        <v>12365647</v>
      </c>
      <c r="M46" s="57">
        <f t="shared" si="5"/>
        <v>-1518888</v>
      </c>
      <c r="N46" s="57">
        <f t="shared" si="5"/>
        <v>8341706</v>
      </c>
      <c r="O46" s="57">
        <f t="shared" si="5"/>
        <v>-650895</v>
      </c>
      <c r="P46" s="57">
        <f t="shared" si="5"/>
        <v>-1512298</v>
      </c>
      <c r="Q46" s="57">
        <f t="shared" si="5"/>
        <v>15182925</v>
      </c>
      <c r="R46" s="57">
        <f t="shared" si="5"/>
        <v>13019732</v>
      </c>
      <c r="S46" s="57">
        <f t="shared" si="5"/>
        <v>12540833</v>
      </c>
      <c r="T46" s="57">
        <f t="shared" si="5"/>
        <v>-2965036</v>
      </c>
      <c r="U46" s="57">
        <f t="shared" si="5"/>
        <v>-1347040</v>
      </c>
      <c r="V46" s="57">
        <f t="shared" si="5"/>
        <v>8228757</v>
      </c>
      <c r="W46" s="57">
        <f t="shared" si="5"/>
        <v>41572291</v>
      </c>
      <c r="X46" s="57">
        <f t="shared" si="5"/>
        <v>12223633</v>
      </c>
      <c r="Y46" s="57">
        <f t="shared" si="5"/>
        <v>29348658</v>
      </c>
      <c r="Z46" s="58">
        <f>+IF(X46&lt;&gt;0,+(Y46/X46)*100,0)</f>
        <v>240.09766981714847</v>
      </c>
      <c r="AA46" s="55">
        <f>SUM(AA44:AA45)</f>
        <v>12223797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-17257149</v>
      </c>
      <c r="D48" s="71">
        <f>SUM(D46:D47)</f>
        <v>0</v>
      </c>
      <c r="E48" s="72">
        <f t="shared" si="6"/>
        <v>12223797</v>
      </c>
      <c r="F48" s="73">
        <f t="shared" si="6"/>
        <v>12223797</v>
      </c>
      <c r="G48" s="73">
        <f t="shared" si="6"/>
        <v>8502192</v>
      </c>
      <c r="H48" s="74">
        <f t="shared" si="6"/>
        <v>1974158</v>
      </c>
      <c r="I48" s="74">
        <f t="shared" si="6"/>
        <v>1505746</v>
      </c>
      <c r="J48" s="74">
        <f t="shared" si="6"/>
        <v>11982096</v>
      </c>
      <c r="K48" s="74">
        <f t="shared" si="6"/>
        <v>-2505053</v>
      </c>
      <c r="L48" s="74">
        <f t="shared" si="6"/>
        <v>12365647</v>
      </c>
      <c r="M48" s="73">
        <f t="shared" si="6"/>
        <v>-1518888</v>
      </c>
      <c r="N48" s="73">
        <f t="shared" si="6"/>
        <v>8341706</v>
      </c>
      <c r="O48" s="74">
        <f t="shared" si="6"/>
        <v>-650895</v>
      </c>
      <c r="P48" s="74">
        <f t="shared" si="6"/>
        <v>-1512298</v>
      </c>
      <c r="Q48" s="74">
        <f t="shared" si="6"/>
        <v>15182925</v>
      </c>
      <c r="R48" s="74">
        <f t="shared" si="6"/>
        <v>13019732</v>
      </c>
      <c r="S48" s="74">
        <f t="shared" si="6"/>
        <v>12540833</v>
      </c>
      <c r="T48" s="73">
        <f t="shared" si="6"/>
        <v>-2965036</v>
      </c>
      <c r="U48" s="73">
        <f t="shared" si="6"/>
        <v>-1347040</v>
      </c>
      <c r="V48" s="74">
        <f t="shared" si="6"/>
        <v>8228757</v>
      </c>
      <c r="W48" s="74">
        <f t="shared" si="6"/>
        <v>41572291</v>
      </c>
      <c r="X48" s="74">
        <f t="shared" si="6"/>
        <v>12223633</v>
      </c>
      <c r="Y48" s="74">
        <f t="shared" si="6"/>
        <v>29348658</v>
      </c>
      <c r="Z48" s="75">
        <f>+IF(X48&lt;&gt;0,+(Y48/X48)*100,0)</f>
        <v>240.09766981714847</v>
      </c>
      <c r="AA48" s="76">
        <f>SUM(AA46:AA47)</f>
        <v>12223797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2015-08-05T08:57:57Z</dcterms:created>
  <dcterms:modified xsi:type="dcterms:W3CDTF">2015-08-05T08:58:46Z</dcterms:modified>
  <cp:category/>
  <cp:version/>
  <cp:contentType/>
  <cp:contentStatus/>
</cp:coreProperties>
</file>