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JHB" sheetId="5" r:id="rId5"/>
    <sheet name="TSH" sheetId="6" r:id="rId6"/>
    <sheet name="EKU" sheetId="7" r:id="rId7"/>
    <sheet name="ETH" sheetId="8" r:id="rId8"/>
    <sheet name="CPT" sheetId="9" r:id="rId9"/>
  </sheets>
  <definedNames>
    <definedName name="_xlnm.Print_Area" localSheetId="1">'BUF'!$A$1:$AA$57</definedName>
    <definedName name="_xlnm.Print_Area" localSheetId="8">'CPT'!$A$1:$AA$57</definedName>
    <definedName name="_xlnm.Print_Area" localSheetId="6">'EKU'!$A$1:$AA$57</definedName>
    <definedName name="_xlnm.Print_Area" localSheetId="7">'ETH'!$A$1:$AA$57</definedName>
    <definedName name="_xlnm.Print_Area" localSheetId="4">'JHB'!$A$1:$AA$57</definedName>
    <definedName name="_xlnm.Print_Area" localSheetId="3">'MAN'!$A$1:$AA$57</definedName>
    <definedName name="_xlnm.Print_Area" localSheetId="2">'NMA'!$A$1:$AA$57</definedName>
    <definedName name="_xlnm.Print_Area" localSheetId="0">'Summary'!$A$1:$AA$57</definedName>
    <definedName name="_xlnm.Print_Area" localSheetId="5">'TSH'!$A$1:$AA$57</definedName>
  </definedNames>
  <calcPr calcMode="manual" fullCalcOnLoad="1"/>
</workbook>
</file>

<file path=xl/sharedStrings.xml><?xml version="1.0" encoding="utf-8"?>
<sst xmlns="http://schemas.openxmlformats.org/spreadsheetml/2006/main" count="684" uniqueCount="83">
  <si>
    <t>Eastern Cape: Buffalo City(BUF)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</si>
  <si>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</si>
  <si>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</si>
  <si>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</si>
  <si>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</si>
  <si>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</si>
  <si>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</si>
  <si>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</si>
  <si>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</si>
  <si>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</si>
  <si>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</si>
  <si>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</si>
  <si>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</si>
  <si>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</si>
  <si>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</si>
  <si>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</si>
  <si>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</si>
  <si>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</si>
  <si>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</si>
  <si>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</si>
  <si>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</si>
  <si>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</si>
  <si>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</si>
  <si>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</si>
  <si>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</si>
  <si>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</si>
  <si>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</si>
  <si>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</si>
  <si>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</si>
  <si>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</si>
  <si>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</si>
  <si>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</si>
  <si>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</si>
  <si>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</si>
  <si>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</si>
  <si>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</si>
  <si>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</si>
  <si>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</si>
  <si>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</si>
  <si>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</si>
  <si>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</si>
  <si>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</si>
  <si>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</si>
  <si>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</si>
  <si>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</si>
  <si>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</si>
  <si>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</si>
  <si>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</si>
  <si>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</si>
  <si>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</si>
  <si>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</si>
  <si>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</si>
  <si>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</si>
  <si>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</si>
  <si>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</si>
  <si>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</si>
  <si>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</si>
  <si>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</si>
  <si>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</si>
  <si>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</si>
  <si>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</si>
  <si>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</si>
  <si>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</si>
  <si>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</si>
  <si>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</si>
  <si>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</si>
  <si>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</si>
  <si>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</si>
  <si>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</si>
  <si>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</si>
  <si>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</si>
  <si>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</si>
  <si>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</si>
  <si>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</si>
  <si>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(revenue and expenditure) for 4th Quarter ended 30 June 2015 (Figures Finalised as at 2015/07/31)</t>
  </si>
  <si>
    <t>Free State: Mangaung(MAN) - Table C4 Quarterly Budget Statement - Financial Performance (revenue and expenditure) for 4th Quarter ended 30 June 2015 (Figures Finalised as at 2015/07/31)</t>
  </si>
  <si>
    <t>Gauteng: City Of Johannesburg(JHB) - Table C4 Quarterly Budget Statement - Financial Performance (revenue and expenditure) for 4th Quarter ended 30 June 2015 (Figures Finalised as at 2015/07/31)</t>
  </si>
  <si>
    <t>Gauteng: City Of Tshwane(TSH) - Table C4 Quarterly Budget Statement - Financial Performance (revenue and expenditure) for 4th Quarter ended 30 June 2015 (Figures Finalised as at 2015/07/31)</t>
  </si>
  <si>
    <t>Gauteng: Ekurhuleni Metro(EKU) - Table C4 Quarterly Budget Statement - Financial Performance (revenue and expenditure) for 4th Quarter ended 30 June 2015 (Figures Finalised as at 2015/07/31)</t>
  </si>
  <si>
    <t>Kwazulu-Natal: eThekwini(ETH) - Table C4 Quarterly Budget Statement - Financial Performance (revenue and expenditure) for 4th Quarter ended 30 June 2015 (Figures Finalised as at 2015/07/31)</t>
  </si>
  <si>
    <t>Western Cape: Cape Town(CPT)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</si>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</sst>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29103152610</v>
      </c>
      <c r="D5" s="6">
        <v>0</v>
      </c>
      <c r="E5" s="7">
        <v>31074019217</v>
      </c>
      <c r="F5" s="8">
        <v>30971904923</v>
      </c>
      <c r="G5" s="8">
        <v>2418427323</v>
      </c>
      <c r="H5" s="8">
        <v>2611984338</v>
      </c>
      <c r="I5" s="8">
        <v>2468949313</v>
      </c>
      <c r="J5" s="8">
        <v>7499360974</v>
      </c>
      <c r="K5" s="8">
        <v>2526158179</v>
      </c>
      <c r="L5" s="8">
        <v>2597771168</v>
      </c>
      <c r="M5" s="8">
        <v>2650042517</v>
      </c>
      <c r="N5" s="8">
        <v>7773971864</v>
      </c>
      <c r="O5" s="8">
        <v>2875394266</v>
      </c>
      <c r="P5" s="8">
        <v>2462527108</v>
      </c>
      <c r="Q5" s="8">
        <v>3409617736</v>
      </c>
      <c r="R5" s="8">
        <v>8747539110</v>
      </c>
      <c r="S5" s="8">
        <v>2444748217</v>
      </c>
      <c r="T5" s="8">
        <v>2546278182</v>
      </c>
      <c r="U5" s="8">
        <v>2659863942</v>
      </c>
      <c r="V5" s="8">
        <v>7650890341</v>
      </c>
      <c r="W5" s="8">
        <v>31671762289</v>
      </c>
      <c r="X5" s="8">
        <v>31072808966</v>
      </c>
      <c r="Y5" s="8">
        <v>598953323</v>
      </c>
      <c r="Z5" s="2">
        <v>1.93</v>
      </c>
      <c r="AA5" s="6">
        <v>30971904923</v>
      </c>
    </row>
    <row r="6" spans="1:27" ht="13.5">
      <c r="A6" s="23" t="s">
        <v>33</v>
      </c>
      <c r="B6" s="24"/>
      <c r="C6" s="6">
        <v>374464022</v>
      </c>
      <c r="D6" s="6">
        <v>0</v>
      </c>
      <c r="E6" s="7">
        <v>341831909</v>
      </c>
      <c r="F6" s="8">
        <v>348588909</v>
      </c>
      <c r="G6" s="8">
        <v>30674854</v>
      </c>
      <c r="H6" s="8">
        <v>24745569</v>
      </c>
      <c r="I6" s="8">
        <v>22133758</v>
      </c>
      <c r="J6" s="8">
        <v>77554181</v>
      </c>
      <c r="K6" s="8">
        <v>23662815</v>
      </c>
      <c r="L6" s="8">
        <v>27909695</v>
      </c>
      <c r="M6" s="8">
        <v>20038020</v>
      </c>
      <c r="N6" s="8">
        <v>71610530</v>
      </c>
      <c r="O6" s="8">
        <v>30240467</v>
      </c>
      <c r="P6" s="8">
        <v>25093689</v>
      </c>
      <c r="Q6" s="8">
        <v>33215670</v>
      </c>
      <c r="R6" s="8">
        <v>88549826</v>
      </c>
      <c r="S6" s="8">
        <v>29430586</v>
      </c>
      <c r="T6" s="8">
        <v>24085192</v>
      </c>
      <c r="U6" s="8">
        <v>28878795</v>
      </c>
      <c r="V6" s="8">
        <v>82394573</v>
      </c>
      <c r="W6" s="8">
        <v>320109110</v>
      </c>
      <c r="X6" s="8">
        <v>343042152</v>
      </c>
      <c r="Y6" s="8">
        <v>-22933042</v>
      </c>
      <c r="Z6" s="2">
        <v>-6.69</v>
      </c>
      <c r="AA6" s="6">
        <v>348588909</v>
      </c>
    </row>
    <row r="7" spans="1:27" ht="13.5">
      <c r="A7" s="25" t="s">
        <v>34</v>
      </c>
      <c r="B7" s="24"/>
      <c r="C7" s="6">
        <v>55002234096</v>
      </c>
      <c r="D7" s="6">
        <v>0</v>
      </c>
      <c r="E7" s="7">
        <v>62650644099</v>
      </c>
      <c r="F7" s="8">
        <v>62306171964</v>
      </c>
      <c r="G7" s="8">
        <v>5652680777</v>
      </c>
      <c r="H7" s="8">
        <v>5543736863</v>
      </c>
      <c r="I7" s="8">
        <v>5403757439</v>
      </c>
      <c r="J7" s="8">
        <v>16600175079</v>
      </c>
      <c r="K7" s="8">
        <v>4912897390</v>
      </c>
      <c r="L7" s="8">
        <v>4694605109</v>
      </c>
      <c r="M7" s="8">
        <v>4515065233</v>
      </c>
      <c r="N7" s="8">
        <v>14122567732</v>
      </c>
      <c r="O7" s="8">
        <v>4464508461</v>
      </c>
      <c r="P7" s="8">
        <v>3770556931</v>
      </c>
      <c r="Q7" s="8">
        <v>5417327405</v>
      </c>
      <c r="R7" s="8">
        <v>13652392797</v>
      </c>
      <c r="S7" s="8">
        <v>5004892253</v>
      </c>
      <c r="T7" s="8">
        <v>4589579147</v>
      </c>
      <c r="U7" s="8">
        <v>5093258399</v>
      </c>
      <c r="V7" s="8">
        <v>14687729799</v>
      </c>
      <c r="W7" s="8">
        <v>59062865407</v>
      </c>
      <c r="X7" s="8">
        <v>62544546531</v>
      </c>
      <c r="Y7" s="8">
        <v>-3481681124</v>
      </c>
      <c r="Z7" s="2">
        <v>-5.57</v>
      </c>
      <c r="AA7" s="6">
        <v>62306171964</v>
      </c>
    </row>
    <row r="8" spans="1:27" ht="13.5">
      <c r="A8" s="25" t="s">
        <v>35</v>
      </c>
      <c r="B8" s="24"/>
      <c r="C8" s="6">
        <v>15126485390</v>
      </c>
      <c r="D8" s="6">
        <v>0</v>
      </c>
      <c r="E8" s="7">
        <v>17604753111</v>
      </c>
      <c r="F8" s="8">
        <v>17617660032</v>
      </c>
      <c r="G8" s="8">
        <v>1379433733</v>
      </c>
      <c r="H8" s="8">
        <v>1337501915</v>
      </c>
      <c r="I8" s="8">
        <v>1433542269</v>
      </c>
      <c r="J8" s="8">
        <v>4150477917</v>
      </c>
      <c r="K8" s="8">
        <v>1683911043</v>
      </c>
      <c r="L8" s="8">
        <v>1605527537</v>
      </c>
      <c r="M8" s="8">
        <v>1427678263</v>
      </c>
      <c r="N8" s="8">
        <v>4717116843</v>
      </c>
      <c r="O8" s="8">
        <v>1495136882</v>
      </c>
      <c r="P8" s="8">
        <v>1509075456</v>
      </c>
      <c r="Q8" s="8">
        <v>1528365675</v>
      </c>
      <c r="R8" s="8">
        <v>4532578013</v>
      </c>
      <c r="S8" s="8">
        <v>1846004835</v>
      </c>
      <c r="T8" s="8">
        <v>1369045856</v>
      </c>
      <c r="U8" s="8">
        <v>1128797430</v>
      </c>
      <c r="V8" s="8">
        <v>4343848121</v>
      </c>
      <c r="W8" s="8">
        <v>17744020894</v>
      </c>
      <c r="X8" s="8">
        <v>17428629276</v>
      </c>
      <c r="Y8" s="8">
        <v>315391618</v>
      </c>
      <c r="Z8" s="2">
        <v>1.81</v>
      </c>
      <c r="AA8" s="6">
        <v>17617660032</v>
      </c>
    </row>
    <row r="9" spans="1:27" ht="13.5">
      <c r="A9" s="25" t="s">
        <v>36</v>
      </c>
      <c r="B9" s="24"/>
      <c r="C9" s="6">
        <v>6551526937</v>
      </c>
      <c r="D9" s="6">
        <v>0</v>
      </c>
      <c r="E9" s="7">
        <v>7493133208</v>
      </c>
      <c r="F9" s="8">
        <v>7530860134</v>
      </c>
      <c r="G9" s="8">
        <v>520366131</v>
      </c>
      <c r="H9" s="8">
        <v>590481612</v>
      </c>
      <c r="I9" s="8">
        <v>615637987</v>
      </c>
      <c r="J9" s="8">
        <v>1726485730</v>
      </c>
      <c r="K9" s="8">
        <v>726527025</v>
      </c>
      <c r="L9" s="8">
        <v>694950792</v>
      </c>
      <c r="M9" s="8">
        <v>629524300</v>
      </c>
      <c r="N9" s="8">
        <v>2051002117</v>
      </c>
      <c r="O9" s="8">
        <v>681231299</v>
      </c>
      <c r="P9" s="8">
        <v>650411706</v>
      </c>
      <c r="Q9" s="8">
        <v>673446506</v>
      </c>
      <c r="R9" s="8">
        <v>2005089511</v>
      </c>
      <c r="S9" s="8">
        <v>410166051</v>
      </c>
      <c r="T9" s="8">
        <v>620983627</v>
      </c>
      <c r="U9" s="8">
        <v>820370169</v>
      </c>
      <c r="V9" s="8">
        <v>1851519847</v>
      </c>
      <c r="W9" s="8">
        <v>7634097205</v>
      </c>
      <c r="X9" s="8">
        <v>7446020018</v>
      </c>
      <c r="Y9" s="8">
        <v>188077187</v>
      </c>
      <c r="Z9" s="2">
        <v>2.53</v>
      </c>
      <c r="AA9" s="6">
        <v>7530860134</v>
      </c>
    </row>
    <row r="10" spans="1:27" ht="13.5">
      <c r="A10" s="25" t="s">
        <v>37</v>
      </c>
      <c r="B10" s="24"/>
      <c r="C10" s="6">
        <v>4786799587</v>
      </c>
      <c r="D10" s="6">
        <v>0</v>
      </c>
      <c r="E10" s="7">
        <v>5399347015</v>
      </c>
      <c r="F10" s="26">
        <v>5465178171</v>
      </c>
      <c r="G10" s="26">
        <v>438198441</v>
      </c>
      <c r="H10" s="26">
        <v>480605407</v>
      </c>
      <c r="I10" s="26">
        <v>436347979</v>
      </c>
      <c r="J10" s="26">
        <v>1355151827</v>
      </c>
      <c r="K10" s="26">
        <v>435783669</v>
      </c>
      <c r="L10" s="26">
        <v>476198797</v>
      </c>
      <c r="M10" s="26">
        <v>455289081</v>
      </c>
      <c r="N10" s="26">
        <v>1367271547</v>
      </c>
      <c r="O10" s="26">
        <v>469419799</v>
      </c>
      <c r="P10" s="26">
        <v>439485936</v>
      </c>
      <c r="Q10" s="26">
        <v>473040827</v>
      </c>
      <c r="R10" s="26">
        <v>1381946562</v>
      </c>
      <c r="S10" s="26">
        <v>454136125</v>
      </c>
      <c r="T10" s="26">
        <v>464038006</v>
      </c>
      <c r="U10" s="26">
        <v>458791260</v>
      </c>
      <c r="V10" s="26">
        <v>1376965391</v>
      </c>
      <c r="W10" s="26">
        <v>5481335327</v>
      </c>
      <c r="X10" s="26">
        <v>5359523004</v>
      </c>
      <c r="Y10" s="26">
        <v>121812323</v>
      </c>
      <c r="Z10" s="27">
        <v>2.27</v>
      </c>
      <c r="AA10" s="28">
        <v>5465178171</v>
      </c>
    </row>
    <row r="11" spans="1:27" ht="13.5">
      <c r="A11" s="25" t="s">
        <v>38</v>
      </c>
      <c r="B11" s="29"/>
      <c r="C11" s="6">
        <v>762024625</v>
      </c>
      <c r="D11" s="6">
        <v>0</v>
      </c>
      <c r="E11" s="7">
        <v>964671677</v>
      </c>
      <c r="F11" s="8">
        <v>988021562</v>
      </c>
      <c r="G11" s="8">
        <v>84157882</v>
      </c>
      <c r="H11" s="8">
        <v>63583303</v>
      </c>
      <c r="I11" s="8">
        <v>112624406</v>
      </c>
      <c r="J11" s="8">
        <v>260365591</v>
      </c>
      <c r="K11" s="8">
        <v>76200004</v>
      </c>
      <c r="L11" s="8">
        <v>83181240</v>
      </c>
      <c r="M11" s="8">
        <v>96602248</v>
      </c>
      <c r="N11" s="8">
        <v>255983492</v>
      </c>
      <c r="O11" s="8">
        <v>70199237</v>
      </c>
      <c r="P11" s="8">
        <v>69835305</v>
      </c>
      <c r="Q11" s="8">
        <v>112406876</v>
      </c>
      <c r="R11" s="8">
        <v>252441418</v>
      </c>
      <c r="S11" s="8">
        <v>78352664</v>
      </c>
      <c r="T11" s="8">
        <v>21269453</v>
      </c>
      <c r="U11" s="8">
        <v>167271092</v>
      </c>
      <c r="V11" s="8">
        <v>266893209</v>
      </c>
      <c r="W11" s="8">
        <v>1035683710</v>
      </c>
      <c r="X11" s="8">
        <v>1336896808</v>
      </c>
      <c r="Y11" s="8">
        <v>-301213098</v>
      </c>
      <c r="Z11" s="2">
        <v>-22.53</v>
      </c>
      <c r="AA11" s="6">
        <v>988021562</v>
      </c>
    </row>
    <row r="12" spans="1:27" ht="13.5">
      <c r="A12" s="25" t="s">
        <v>39</v>
      </c>
      <c r="B12" s="29"/>
      <c r="C12" s="6">
        <v>1293533835</v>
      </c>
      <c r="D12" s="6">
        <v>0</v>
      </c>
      <c r="E12" s="7">
        <v>1505439149</v>
      </c>
      <c r="F12" s="8">
        <v>1476687145</v>
      </c>
      <c r="G12" s="8">
        <v>92727210</v>
      </c>
      <c r="H12" s="8">
        <v>90386141</v>
      </c>
      <c r="I12" s="8">
        <v>101178574</v>
      </c>
      <c r="J12" s="8">
        <v>284291925</v>
      </c>
      <c r="K12" s="8">
        <v>125036506</v>
      </c>
      <c r="L12" s="8">
        <v>101729937</v>
      </c>
      <c r="M12" s="8">
        <v>107279113</v>
      </c>
      <c r="N12" s="8">
        <v>334045556</v>
      </c>
      <c r="O12" s="8">
        <v>91451881</v>
      </c>
      <c r="P12" s="8">
        <v>101254593</v>
      </c>
      <c r="Q12" s="8">
        <v>104272770</v>
      </c>
      <c r="R12" s="8">
        <v>296979244</v>
      </c>
      <c r="S12" s="8">
        <v>103892281</v>
      </c>
      <c r="T12" s="8">
        <v>120049902</v>
      </c>
      <c r="U12" s="8">
        <v>115280281</v>
      </c>
      <c r="V12" s="8">
        <v>339222464</v>
      </c>
      <c r="W12" s="8">
        <v>1254539189</v>
      </c>
      <c r="X12" s="8">
        <v>1505439153</v>
      </c>
      <c r="Y12" s="8">
        <v>-250899964</v>
      </c>
      <c r="Z12" s="2">
        <v>-16.67</v>
      </c>
      <c r="AA12" s="6">
        <v>1476687145</v>
      </c>
    </row>
    <row r="13" spans="1:27" ht="13.5">
      <c r="A13" s="23" t="s">
        <v>40</v>
      </c>
      <c r="B13" s="29"/>
      <c r="C13" s="6">
        <v>1782286128</v>
      </c>
      <c r="D13" s="6">
        <v>0</v>
      </c>
      <c r="E13" s="7">
        <v>1813801842</v>
      </c>
      <c r="F13" s="8">
        <v>1872899175</v>
      </c>
      <c r="G13" s="8">
        <v>195878053</v>
      </c>
      <c r="H13" s="8">
        <v>183237278</v>
      </c>
      <c r="I13" s="8">
        <v>172566994</v>
      </c>
      <c r="J13" s="8">
        <v>551682325</v>
      </c>
      <c r="K13" s="8">
        <v>77674374</v>
      </c>
      <c r="L13" s="8">
        <v>156903147</v>
      </c>
      <c r="M13" s="8">
        <v>400836046</v>
      </c>
      <c r="N13" s="8">
        <v>635413567</v>
      </c>
      <c r="O13" s="8">
        <v>92584975</v>
      </c>
      <c r="P13" s="8">
        <v>167206461</v>
      </c>
      <c r="Q13" s="8">
        <v>260893798</v>
      </c>
      <c r="R13" s="8">
        <v>520685234</v>
      </c>
      <c r="S13" s="8">
        <v>181114641</v>
      </c>
      <c r="T13" s="8">
        <v>194112438</v>
      </c>
      <c r="U13" s="8">
        <v>261209433</v>
      </c>
      <c r="V13" s="8">
        <v>636436512</v>
      </c>
      <c r="W13" s="8">
        <v>2344217638</v>
      </c>
      <c r="X13" s="8">
        <v>1813801839</v>
      </c>
      <c r="Y13" s="8">
        <v>530415799</v>
      </c>
      <c r="Z13" s="2">
        <v>29.24</v>
      </c>
      <c r="AA13" s="6">
        <v>1872899175</v>
      </c>
    </row>
    <row r="14" spans="1:27" ht="13.5">
      <c r="A14" s="23" t="s">
        <v>41</v>
      </c>
      <c r="B14" s="29"/>
      <c r="C14" s="6">
        <v>1514149124</v>
      </c>
      <c r="D14" s="6">
        <v>0</v>
      </c>
      <c r="E14" s="7">
        <v>1243266012</v>
      </c>
      <c r="F14" s="8">
        <v>1204606971</v>
      </c>
      <c r="G14" s="8">
        <v>129113055</v>
      </c>
      <c r="H14" s="8">
        <v>120070605</v>
      </c>
      <c r="I14" s="8">
        <v>101280097</v>
      </c>
      <c r="J14" s="8">
        <v>350463757</v>
      </c>
      <c r="K14" s="8">
        <v>112150133</v>
      </c>
      <c r="L14" s="8">
        <v>123946440</v>
      </c>
      <c r="M14" s="8">
        <v>128198103</v>
      </c>
      <c r="N14" s="8">
        <v>364294676</v>
      </c>
      <c r="O14" s="8">
        <v>143012233</v>
      </c>
      <c r="P14" s="8">
        <v>126767398</v>
      </c>
      <c r="Q14" s="8">
        <v>141206080</v>
      </c>
      <c r="R14" s="8">
        <v>410985711</v>
      </c>
      <c r="S14" s="8">
        <v>137222193</v>
      </c>
      <c r="T14" s="8">
        <v>138845609</v>
      </c>
      <c r="U14" s="8">
        <v>122756481</v>
      </c>
      <c r="V14" s="8">
        <v>398824283</v>
      </c>
      <c r="W14" s="8">
        <v>1524568427</v>
      </c>
      <c r="X14" s="8">
        <v>1243266010</v>
      </c>
      <c r="Y14" s="8">
        <v>281302417</v>
      </c>
      <c r="Z14" s="2">
        <v>22.63</v>
      </c>
      <c r="AA14" s="6">
        <v>1204606971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16679029</v>
      </c>
      <c r="P15" s="8">
        <v>0</v>
      </c>
      <c r="Q15" s="8">
        <v>-16679000</v>
      </c>
      <c r="R15" s="8">
        <v>29</v>
      </c>
      <c r="S15" s="8">
        <v>0</v>
      </c>
      <c r="T15" s="8">
        <v>0</v>
      </c>
      <c r="U15" s="8">
        <v>0</v>
      </c>
      <c r="V15" s="8">
        <v>0</v>
      </c>
      <c r="W15" s="8">
        <v>29</v>
      </c>
      <c r="X15" s="8"/>
      <c r="Y15" s="8">
        <v>29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1628506046</v>
      </c>
      <c r="D16" s="6">
        <v>0</v>
      </c>
      <c r="E16" s="7">
        <v>1142976588</v>
      </c>
      <c r="F16" s="8">
        <v>2856578151</v>
      </c>
      <c r="G16" s="8">
        <v>47053113</v>
      </c>
      <c r="H16" s="8">
        <v>53844118</v>
      </c>
      <c r="I16" s="8">
        <v>53283723</v>
      </c>
      <c r="J16" s="8">
        <v>154180954</v>
      </c>
      <c r="K16" s="8">
        <v>49538589</v>
      </c>
      <c r="L16" s="8">
        <v>53503225</v>
      </c>
      <c r="M16" s="8">
        <v>625188847</v>
      </c>
      <c r="N16" s="8">
        <v>728230661</v>
      </c>
      <c r="O16" s="8">
        <v>465166325</v>
      </c>
      <c r="P16" s="8">
        <v>454912550</v>
      </c>
      <c r="Q16" s="8">
        <v>422104651</v>
      </c>
      <c r="R16" s="8">
        <v>1342183526</v>
      </c>
      <c r="S16" s="8">
        <v>244594252</v>
      </c>
      <c r="T16" s="8">
        <v>239428681</v>
      </c>
      <c r="U16" s="8">
        <v>140656278</v>
      </c>
      <c r="V16" s="8">
        <v>624679211</v>
      </c>
      <c r="W16" s="8">
        <v>2849274352</v>
      </c>
      <c r="X16" s="8">
        <v>1142976602</v>
      </c>
      <c r="Y16" s="8">
        <v>1706297750</v>
      </c>
      <c r="Z16" s="2">
        <v>149.29</v>
      </c>
      <c r="AA16" s="6">
        <v>2856578151</v>
      </c>
    </row>
    <row r="17" spans="1:27" ht="13.5">
      <c r="A17" s="23" t="s">
        <v>44</v>
      </c>
      <c r="B17" s="29"/>
      <c r="C17" s="6">
        <v>196832750</v>
      </c>
      <c r="D17" s="6">
        <v>0</v>
      </c>
      <c r="E17" s="7">
        <v>202998164</v>
      </c>
      <c r="F17" s="8">
        <v>203598165</v>
      </c>
      <c r="G17" s="8">
        <v>9433960</v>
      </c>
      <c r="H17" s="8">
        <v>19254578</v>
      </c>
      <c r="I17" s="8">
        <v>17527397</v>
      </c>
      <c r="J17" s="8">
        <v>46215935</v>
      </c>
      <c r="K17" s="8">
        <v>15519574</v>
      </c>
      <c r="L17" s="8">
        <v>16011716</v>
      </c>
      <c r="M17" s="8">
        <v>14258262</v>
      </c>
      <c r="N17" s="8">
        <v>45789552</v>
      </c>
      <c r="O17" s="8">
        <v>18855115</v>
      </c>
      <c r="P17" s="8">
        <v>17316379</v>
      </c>
      <c r="Q17" s="8">
        <v>21648097</v>
      </c>
      <c r="R17" s="8">
        <v>57819591</v>
      </c>
      <c r="S17" s="8">
        <v>13185488</v>
      </c>
      <c r="T17" s="8">
        <v>18913623</v>
      </c>
      <c r="U17" s="8">
        <v>23457624</v>
      </c>
      <c r="V17" s="8">
        <v>55556735</v>
      </c>
      <c r="W17" s="8">
        <v>205381813</v>
      </c>
      <c r="X17" s="8">
        <v>202998168</v>
      </c>
      <c r="Y17" s="8">
        <v>2383645</v>
      </c>
      <c r="Z17" s="2">
        <v>1.17</v>
      </c>
      <c r="AA17" s="6">
        <v>203598165</v>
      </c>
    </row>
    <row r="18" spans="1:27" ht="13.5">
      <c r="A18" s="25" t="s">
        <v>45</v>
      </c>
      <c r="B18" s="24"/>
      <c r="C18" s="6">
        <v>918710909</v>
      </c>
      <c r="D18" s="6">
        <v>0</v>
      </c>
      <c r="E18" s="7">
        <v>1011713902</v>
      </c>
      <c r="F18" s="8">
        <v>1048905094</v>
      </c>
      <c r="G18" s="8">
        <v>79852016</v>
      </c>
      <c r="H18" s="8">
        <v>76553641</v>
      </c>
      <c r="I18" s="8">
        <v>83556015</v>
      </c>
      <c r="J18" s="8">
        <v>239961672</v>
      </c>
      <c r="K18" s="8">
        <v>94041209</v>
      </c>
      <c r="L18" s="8">
        <v>83453739</v>
      </c>
      <c r="M18" s="8">
        <v>78442306</v>
      </c>
      <c r="N18" s="8">
        <v>255937254</v>
      </c>
      <c r="O18" s="8">
        <v>77075630</v>
      </c>
      <c r="P18" s="8">
        <v>74472095</v>
      </c>
      <c r="Q18" s="8">
        <v>85739957</v>
      </c>
      <c r="R18" s="8">
        <v>237287682</v>
      </c>
      <c r="S18" s="8">
        <v>77288155</v>
      </c>
      <c r="T18" s="8">
        <v>82832795</v>
      </c>
      <c r="U18" s="8">
        <v>117355732</v>
      </c>
      <c r="V18" s="8">
        <v>277476682</v>
      </c>
      <c r="W18" s="8">
        <v>1010663290</v>
      </c>
      <c r="X18" s="8">
        <v>1011713890</v>
      </c>
      <c r="Y18" s="8">
        <v>-1050600</v>
      </c>
      <c r="Z18" s="2">
        <v>-0.1</v>
      </c>
      <c r="AA18" s="6">
        <v>1048905094</v>
      </c>
    </row>
    <row r="19" spans="1:27" ht="13.5">
      <c r="A19" s="23" t="s">
        <v>46</v>
      </c>
      <c r="B19" s="29"/>
      <c r="C19" s="6">
        <v>19599435552</v>
      </c>
      <c r="D19" s="6">
        <v>0</v>
      </c>
      <c r="E19" s="7">
        <v>20414663764</v>
      </c>
      <c r="F19" s="8">
        <v>21463257736</v>
      </c>
      <c r="G19" s="8">
        <v>3832743760</v>
      </c>
      <c r="H19" s="8">
        <v>760873145</v>
      </c>
      <c r="I19" s="8">
        <v>951302820</v>
      </c>
      <c r="J19" s="8">
        <v>5544919725</v>
      </c>
      <c r="K19" s="8">
        <v>745267510</v>
      </c>
      <c r="L19" s="8">
        <v>2261159574</v>
      </c>
      <c r="M19" s="8">
        <v>2848233768</v>
      </c>
      <c r="N19" s="8">
        <v>5854660852</v>
      </c>
      <c r="O19" s="8">
        <v>520635217</v>
      </c>
      <c r="P19" s="8">
        <v>1137356290</v>
      </c>
      <c r="Q19" s="8">
        <v>4377858185</v>
      </c>
      <c r="R19" s="8">
        <v>6035849692</v>
      </c>
      <c r="S19" s="8">
        <v>549633660</v>
      </c>
      <c r="T19" s="8">
        <v>603957502</v>
      </c>
      <c r="U19" s="8">
        <v>880449756</v>
      </c>
      <c r="V19" s="8">
        <v>2034040918</v>
      </c>
      <c r="W19" s="8">
        <v>19469471187</v>
      </c>
      <c r="X19" s="8">
        <v>20417458718</v>
      </c>
      <c r="Y19" s="8">
        <v>-947987531</v>
      </c>
      <c r="Z19" s="2">
        <v>-4.64</v>
      </c>
      <c r="AA19" s="6">
        <v>21463257736</v>
      </c>
    </row>
    <row r="20" spans="1:27" ht="13.5">
      <c r="A20" s="23" t="s">
        <v>47</v>
      </c>
      <c r="B20" s="29"/>
      <c r="C20" s="6">
        <v>9300527885</v>
      </c>
      <c r="D20" s="6">
        <v>0</v>
      </c>
      <c r="E20" s="7">
        <v>11865742465</v>
      </c>
      <c r="F20" s="26">
        <v>11784333603</v>
      </c>
      <c r="G20" s="26">
        <v>450646083</v>
      </c>
      <c r="H20" s="26">
        <v>2587499726</v>
      </c>
      <c r="I20" s="26">
        <v>431668890</v>
      </c>
      <c r="J20" s="26">
        <v>3469814699</v>
      </c>
      <c r="K20" s="26">
        <v>459638727</v>
      </c>
      <c r="L20" s="26">
        <v>380382215</v>
      </c>
      <c r="M20" s="26">
        <v>2655813515</v>
      </c>
      <c r="N20" s="26">
        <v>3495834457</v>
      </c>
      <c r="O20" s="26">
        <v>63705880</v>
      </c>
      <c r="P20" s="26">
        <v>906809039</v>
      </c>
      <c r="Q20" s="26">
        <v>2614083477</v>
      </c>
      <c r="R20" s="26">
        <v>3584598396</v>
      </c>
      <c r="S20" s="26">
        <v>372101156</v>
      </c>
      <c r="T20" s="26">
        <v>473647852</v>
      </c>
      <c r="U20" s="26">
        <v>866243139</v>
      </c>
      <c r="V20" s="26">
        <v>1711992147</v>
      </c>
      <c r="W20" s="26">
        <v>12262239699</v>
      </c>
      <c r="X20" s="26">
        <v>11315118090</v>
      </c>
      <c r="Y20" s="26">
        <v>947121609</v>
      </c>
      <c r="Z20" s="27">
        <v>8.37</v>
      </c>
      <c r="AA20" s="28">
        <v>11784333603</v>
      </c>
    </row>
    <row r="21" spans="1:27" ht="13.5">
      <c r="A21" s="23" t="s">
        <v>48</v>
      </c>
      <c r="B21" s="29"/>
      <c r="C21" s="6">
        <v>97944732</v>
      </c>
      <c r="D21" s="6">
        <v>0</v>
      </c>
      <c r="E21" s="7">
        <v>180778745</v>
      </c>
      <c r="F21" s="8">
        <v>180778745</v>
      </c>
      <c r="G21" s="8">
        <v>703478</v>
      </c>
      <c r="H21" s="8">
        <v>2060385</v>
      </c>
      <c r="I21" s="30">
        <v>208262</v>
      </c>
      <c r="J21" s="8">
        <v>2972125</v>
      </c>
      <c r="K21" s="8">
        <v>9265478</v>
      </c>
      <c r="L21" s="8">
        <v>21055256</v>
      </c>
      <c r="M21" s="8">
        <v>1799093</v>
      </c>
      <c r="N21" s="8">
        <v>32119827</v>
      </c>
      <c r="O21" s="8">
        <v>347222</v>
      </c>
      <c r="P21" s="30">
        <v>11395978</v>
      </c>
      <c r="Q21" s="8">
        <v>1057855</v>
      </c>
      <c r="R21" s="8">
        <v>12801055</v>
      </c>
      <c r="S21" s="8">
        <v>9584452</v>
      </c>
      <c r="T21" s="8">
        <v>9388990</v>
      </c>
      <c r="U21" s="8">
        <v>13098518</v>
      </c>
      <c r="V21" s="8">
        <v>32071960</v>
      </c>
      <c r="W21" s="30">
        <v>79964967</v>
      </c>
      <c r="X21" s="8">
        <v>180778748</v>
      </c>
      <c r="Y21" s="8">
        <v>-100813781</v>
      </c>
      <c r="Z21" s="2">
        <v>-55.77</v>
      </c>
      <c r="AA21" s="6">
        <v>180778745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148038614228</v>
      </c>
      <c r="D22" s="33">
        <f>SUM(D5:D21)</f>
        <v>0</v>
      </c>
      <c r="E22" s="34">
        <f t="shared" si="0"/>
        <v>164909780867</v>
      </c>
      <c r="F22" s="35">
        <f t="shared" si="0"/>
        <v>167320030480</v>
      </c>
      <c r="G22" s="35">
        <f t="shared" si="0"/>
        <v>15362089869</v>
      </c>
      <c r="H22" s="35">
        <f t="shared" si="0"/>
        <v>14546418624</v>
      </c>
      <c r="I22" s="35">
        <f t="shared" si="0"/>
        <v>12405565923</v>
      </c>
      <c r="J22" s="35">
        <f t="shared" si="0"/>
        <v>42314074416</v>
      </c>
      <c r="K22" s="35">
        <f t="shared" si="0"/>
        <v>12073272225</v>
      </c>
      <c r="L22" s="35">
        <f t="shared" si="0"/>
        <v>13378289587</v>
      </c>
      <c r="M22" s="35">
        <f t="shared" si="0"/>
        <v>16654288715</v>
      </c>
      <c r="N22" s="35">
        <f t="shared" si="0"/>
        <v>42105850527</v>
      </c>
      <c r="O22" s="35">
        <f t="shared" si="0"/>
        <v>11575643918</v>
      </c>
      <c r="P22" s="35">
        <f t="shared" si="0"/>
        <v>11924476914</v>
      </c>
      <c r="Q22" s="35">
        <f t="shared" si="0"/>
        <v>19659606565</v>
      </c>
      <c r="R22" s="35">
        <f t="shared" si="0"/>
        <v>43159727397</v>
      </c>
      <c r="S22" s="35">
        <f t="shared" si="0"/>
        <v>11956347009</v>
      </c>
      <c r="T22" s="35">
        <f t="shared" si="0"/>
        <v>11516456855</v>
      </c>
      <c r="U22" s="35">
        <f t="shared" si="0"/>
        <v>12897738329</v>
      </c>
      <c r="V22" s="35">
        <f t="shared" si="0"/>
        <v>36370542193</v>
      </c>
      <c r="W22" s="35">
        <f t="shared" si="0"/>
        <v>163950194533</v>
      </c>
      <c r="X22" s="35">
        <f t="shared" si="0"/>
        <v>164365017973</v>
      </c>
      <c r="Y22" s="35">
        <f t="shared" si="0"/>
        <v>-414823440</v>
      </c>
      <c r="Z22" s="36">
        <f>+IF(X22&lt;&gt;0,+(Y22/X22)*100,0)</f>
        <v>-0.25237939624606887</v>
      </c>
      <c r="AA22" s="33">
        <f>SUM(AA5:AA21)</f>
        <v>167320030480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38957470424</v>
      </c>
      <c r="D25" s="6">
        <v>0</v>
      </c>
      <c r="E25" s="7">
        <v>41654515391</v>
      </c>
      <c r="F25" s="8">
        <v>41617582051</v>
      </c>
      <c r="G25" s="8">
        <v>3096581787</v>
      </c>
      <c r="H25" s="8">
        <v>3217510672</v>
      </c>
      <c r="I25" s="8">
        <v>3253962736</v>
      </c>
      <c r="J25" s="8">
        <v>9568055195</v>
      </c>
      <c r="K25" s="8">
        <v>3334140048</v>
      </c>
      <c r="L25" s="8">
        <v>4424170700</v>
      </c>
      <c r="M25" s="8">
        <v>3364620885</v>
      </c>
      <c r="N25" s="8">
        <v>11122931633</v>
      </c>
      <c r="O25" s="8">
        <v>3082990564</v>
      </c>
      <c r="P25" s="8">
        <v>3301511899</v>
      </c>
      <c r="Q25" s="8">
        <v>3334838611</v>
      </c>
      <c r="R25" s="8">
        <v>9719341074</v>
      </c>
      <c r="S25" s="8">
        <v>3248909116</v>
      </c>
      <c r="T25" s="8">
        <v>3208435736</v>
      </c>
      <c r="U25" s="8">
        <v>3270242126</v>
      </c>
      <c r="V25" s="8">
        <v>9727586978</v>
      </c>
      <c r="W25" s="8">
        <v>40137914880</v>
      </c>
      <c r="X25" s="8">
        <v>41871673220</v>
      </c>
      <c r="Y25" s="8">
        <v>-1733758340</v>
      </c>
      <c r="Z25" s="2">
        <v>-4.14</v>
      </c>
      <c r="AA25" s="6">
        <v>41617582051</v>
      </c>
    </row>
    <row r="26" spans="1:27" ht="13.5">
      <c r="A26" s="25" t="s">
        <v>52</v>
      </c>
      <c r="B26" s="24"/>
      <c r="C26" s="6">
        <v>673938896</v>
      </c>
      <c r="D26" s="6">
        <v>0</v>
      </c>
      <c r="E26" s="7">
        <v>736829844</v>
      </c>
      <c r="F26" s="8">
        <v>737372217</v>
      </c>
      <c r="G26" s="8">
        <v>56226203</v>
      </c>
      <c r="H26" s="8">
        <v>57260573</v>
      </c>
      <c r="I26" s="8">
        <v>56775620</v>
      </c>
      <c r="J26" s="8">
        <v>170262396</v>
      </c>
      <c r="K26" s="8">
        <v>56438578</v>
      </c>
      <c r="L26" s="8">
        <v>46938746</v>
      </c>
      <c r="M26" s="8">
        <v>67334541</v>
      </c>
      <c r="N26" s="8">
        <v>170711865</v>
      </c>
      <c r="O26" s="8">
        <v>56161019</v>
      </c>
      <c r="P26" s="8">
        <v>56669774</v>
      </c>
      <c r="Q26" s="8">
        <v>56753443</v>
      </c>
      <c r="R26" s="8">
        <v>169584236</v>
      </c>
      <c r="S26" s="8">
        <v>76541382</v>
      </c>
      <c r="T26" s="8">
        <v>67986323</v>
      </c>
      <c r="U26" s="8">
        <v>63603672</v>
      </c>
      <c r="V26" s="8">
        <v>208131377</v>
      </c>
      <c r="W26" s="8">
        <v>718689874</v>
      </c>
      <c r="X26" s="8">
        <v>736829843</v>
      </c>
      <c r="Y26" s="8">
        <v>-18139969</v>
      </c>
      <c r="Z26" s="2">
        <v>-2.46</v>
      </c>
      <c r="AA26" s="6">
        <v>737372217</v>
      </c>
    </row>
    <row r="27" spans="1:27" ht="13.5">
      <c r="A27" s="25" t="s">
        <v>53</v>
      </c>
      <c r="B27" s="24"/>
      <c r="C27" s="6">
        <v>8853863212</v>
      </c>
      <c r="D27" s="6">
        <v>0</v>
      </c>
      <c r="E27" s="7">
        <v>5641469307</v>
      </c>
      <c r="F27" s="8">
        <v>7894633441</v>
      </c>
      <c r="G27" s="8">
        <v>468282600</v>
      </c>
      <c r="H27" s="8">
        <v>396588478</v>
      </c>
      <c r="I27" s="8">
        <v>693881844</v>
      </c>
      <c r="J27" s="8">
        <v>1558752922</v>
      </c>
      <c r="K27" s="8">
        <v>397191464</v>
      </c>
      <c r="L27" s="8">
        <v>1017610941</v>
      </c>
      <c r="M27" s="8">
        <v>577903666</v>
      </c>
      <c r="N27" s="8">
        <v>1992706071</v>
      </c>
      <c r="O27" s="8">
        <v>514932375</v>
      </c>
      <c r="P27" s="8">
        <v>700303276</v>
      </c>
      <c r="Q27" s="8">
        <v>932039733</v>
      </c>
      <c r="R27" s="8">
        <v>2147275384</v>
      </c>
      <c r="S27" s="8">
        <v>566913320</v>
      </c>
      <c r="T27" s="8">
        <v>342452142</v>
      </c>
      <c r="U27" s="8">
        <v>869063848</v>
      </c>
      <c r="V27" s="8">
        <v>1778429310</v>
      </c>
      <c r="W27" s="8">
        <v>7477163687</v>
      </c>
      <c r="X27" s="8">
        <v>5641469303</v>
      </c>
      <c r="Y27" s="8">
        <v>1835694384</v>
      </c>
      <c r="Z27" s="2">
        <v>32.54</v>
      </c>
      <c r="AA27" s="6">
        <v>7894633441</v>
      </c>
    </row>
    <row r="28" spans="1:27" ht="13.5">
      <c r="A28" s="25" t="s">
        <v>54</v>
      </c>
      <c r="B28" s="24"/>
      <c r="C28" s="6">
        <v>11232510194</v>
      </c>
      <c r="D28" s="6">
        <v>0</v>
      </c>
      <c r="E28" s="7">
        <v>11553894902</v>
      </c>
      <c r="F28" s="8">
        <v>11334692928</v>
      </c>
      <c r="G28" s="8">
        <v>671897202</v>
      </c>
      <c r="H28" s="8">
        <v>978885240</v>
      </c>
      <c r="I28" s="8">
        <v>819566804</v>
      </c>
      <c r="J28" s="8">
        <v>2470349246</v>
      </c>
      <c r="K28" s="8">
        <v>939325067</v>
      </c>
      <c r="L28" s="8">
        <v>853593085</v>
      </c>
      <c r="M28" s="8">
        <v>968670389</v>
      </c>
      <c r="N28" s="8">
        <v>2761588541</v>
      </c>
      <c r="O28" s="8">
        <v>881307288</v>
      </c>
      <c r="P28" s="8">
        <v>864581467</v>
      </c>
      <c r="Q28" s="8">
        <v>849785517</v>
      </c>
      <c r="R28" s="8">
        <v>2595674272</v>
      </c>
      <c r="S28" s="8">
        <v>810021276</v>
      </c>
      <c r="T28" s="8">
        <v>918993853</v>
      </c>
      <c r="U28" s="8">
        <v>942488559</v>
      </c>
      <c r="V28" s="8">
        <v>2671503688</v>
      </c>
      <c r="W28" s="8">
        <v>10499115747</v>
      </c>
      <c r="X28" s="8">
        <v>11553894890</v>
      </c>
      <c r="Y28" s="8">
        <v>-1054779143</v>
      </c>
      <c r="Z28" s="2">
        <v>-9.13</v>
      </c>
      <c r="AA28" s="6">
        <v>11334692928</v>
      </c>
    </row>
    <row r="29" spans="1:27" ht="13.5">
      <c r="A29" s="25" t="s">
        <v>55</v>
      </c>
      <c r="B29" s="24"/>
      <c r="C29" s="6">
        <v>4796873679</v>
      </c>
      <c r="D29" s="6">
        <v>0</v>
      </c>
      <c r="E29" s="7">
        <v>5994473435</v>
      </c>
      <c r="F29" s="8">
        <v>5934244831</v>
      </c>
      <c r="G29" s="8">
        <v>382268605</v>
      </c>
      <c r="H29" s="8">
        <v>324516434</v>
      </c>
      <c r="I29" s="8">
        <v>235981973</v>
      </c>
      <c r="J29" s="8">
        <v>942767012</v>
      </c>
      <c r="K29" s="8">
        <v>507127183</v>
      </c>
      <c r="L29" s="8">
        <v>400777907</v>
      </c>
      <c r="M29" s="8">
        <v>663825367</v>
      </c>
      <c r="N29" s="8">
        <v>1571730457</v>
      </c>
      <c r="O29" s="8">
        <v>313885361</v>
      </c>
      <c r="P29" s="8">
        <v>262091107</v>
      </c>
      <c r="Q29" s="8">
        <v>396060160</v>
      </c>
      <c r="R29" s="8">
        <v>972036628</v>
      </c>
      <c r="S29" s="8">
        <v>499853438</v>
      </c>
      <c r="T29" s="8">
        <v>383005158</v>
      </c>
      <c r="U29" s="8">
        <v>667867306</v>
      </c>
      <c r="V29" s="8">
        <v>1550725902</v>
      </c>
      <c r="W29" s="8">
        <v>5037259999</v>
      </c>
      <c r="X29" s="8">
        <v>5994473441</v>
      </c>
      <c r="Y29" s="8">
        <v>-957213442</v>
      </c>
      <c r="Z29" s="2">
        <v>-15.97</v>
      </c>
      <c r="AA29" s="6">
        <v>5934244831</v>
      </c>
    </row>
    <row r="30" spans="1:27" ht="13.5">
      <c r="A30" s="25" t="s">
        <v>56</v>
      </c>
      <c r="B30" s="24"/>
      <c r="C30" s="6">
        <v>47422809290</v>
      </c>
      <c r="D30" s="6">
        <v>0</v>
      </c>
      <c r="E30" s="7">
        <v>51801706510</v>
      </c>
      <c r="F30" s="8">
        <v>51630170550</v>
      </c>
      <c r="G30" s="8">
        <v>4157952960</v>
      </c>
      <c r="H30" s="8">
        <v>6546984776</v>
      </c>
      <c r="I30" s="8">
        <v>4842135578</v>
      </c>
      <c r="J30" s="8">
        <v>15547073314</v>
      </c>
      <c r="K30" s="8">
        <v>4032491559</v>
      </c>
      <c r="L30" s="8">
        <v>3712667728</v>
      </c>
      <c r="M30" s="8">
        <v>3485711502</v>
      </c>
      <c r="N30" s="8">
        <v>11230870789</v>
      </c>
      <c r="O30" s="8">
        <v>3776555260</v>
      </c>
      <c r="P30" s="8">
        <v>3614421118</v>
      </c>
      <c r="Q30" s="8">
        <v>3515540842</v>
      </c>
      <c r="R30" s="8">
        <v>10906517220</v>
      </c>
      <c r="S30" s="8">
        <v>3719853021</v>
      </c>
      <c r="T30" s="8">
        <v>3515833403</v>
      </c>
      <c r="U30" s="8">
        <v>5380946746</v>
      </c>
      <c r="V30" s="8">
        <v>12616633170</v>
      </c>
      <c r="W30" s="8">
        <v>50301094493</v>
      </c>
      <c r="X30" s="8">
        <v>51801706530</v>
      </c>
      <c r="Y30" s="8">
        <v>-1500612037</v>
      </c>
      <c r="Z30" s="2">
        <v>-2.9</v>
      </c>
      <c r="AA30" s="6">
        <v>51630170550</v>
      </c>
    </row>
    <row r="31" spans="1:27" ht="13.5">
      <c r="A31" s="25" t="s">
        <v>57</v>
      </c>
      <c r="B31" s="24"/>
      <c r="C31" s="6">
        <v>2770164434</v>
      </c>
      <c r="D31" s="6">
        <v>0</v>
      </c>
      <c r="E31" s="7">
        <v>4226884455</v>
      </c>
      <c r="F31" s="8">
        <v>4216338406</v>
      </c>
      <c r="G31" s="8">
        <v>115762845</v>
      </c>
      <c r="H31" s="8">
        <v>199874259</v>
      </c>
      <c r="I31" s="8">
        <v>251596842</v>
      </c>
      <c r="J31" s="8">
        <v>567233946</v>
      </c>
      <c r="K31" s="8">
        <v>288949432</v>
      </c>
      <c r="L31" s="8">
        <v>270760037</v>
      </c>
      <c r="M31" s="8">
        <v>304891594</v>
      </c>
      <c r="N31" s="8">
        <v>864601063</v>
      </c>
      <c r="O31" s="8">
        <v>225244028</v>
      </c>
      <c r="P31" s="8">
        <v>256695111</v>
      </c>
      <c r="Q31" s="8">
        <v>324224126</v>
      </c>
      <c r="R31" s="8">
        <v>806163265</v>
      </c>
      <c r="S31" s="8">
        <v>280550880</v>
      </c>
      <c r="T31" s="8">
        <v>315604550</v>
      </c>
      <c r="U31" s="8">
        <v>541452061</v>
      </c>
      <c r="V31" s="8">
        <v>1137607491</v>
      </c>
      <c r="W31" s="8">
        <v>3375605765</v>
      </c>
      <c r="X31" s="8">
        <v>4226884355</v>
      </c>
      <c r="Y31" s="8">
        <v>-851278590</v>
      </c>
      <c r="Z31" s="2">
        <v>-20.14</v>
      </c>
      <c r="AA31" s="6">
        <v>4216338406</v>
      </c>
    </row>
    <row r="32" spans="1:27" ht="13.5">
      <c r="A32" s="25" t="s">
        <v>58</v>
      </c>
      <c r="B32" s="24"/>
      <c r="C32" s="6">
        <v>12745154757</v>
      </c>
      <c r="D32" s="6">
        <v>0</v>
      </c>
      <c r="E32" s="7">
        <v>15402901666</v>
      </c>
      <c r="F32" s="8">
        <v>16133471848</v>
      </c>
      <c r="G32" s="8">
        <v>411012259</v>
      </c>
      <c r="H32" s="8">
        <v>1173507342</v>
      </c>
      <c r="I32" s="8">
        <v>1144768490</v>
      </c>
      <c r="J32" s="8">
        <v>2729288091</v>
      </c>
      <c r="K32" s="8">
        <v>1210545187</v>
      </c>
      <c r="L32" s="8">
        <v>1360913489</v>
      </c>
      <c r="M32" s="8">
        <v>1453457038</v>
      </c>
      <c r="N32" s="8">
        <v>4024915714</v>
      </c>
      <c r="O32" s="8">
        <v>914309636</v>
      </c>
      <c r="P32" s="8">
        <v>1144216284</v>
      </c>
      <c r="Q32" s="8">
        <v>1516627687</v>
      </c>
      <c r="R32" s="8">
        <v>3575153607</v>
      </c>
      <c r="S32" s="8">
        <v>1039603660</v>
      </c>
      <c r="T32" s="8">
        <v>1357603078</v>
      </c>
      <c r="U32" s="8">
        <v>2676820573</v>
      </c>
      <c r="V32" s="8">
        <v>5074027311</v>
      </c>
      <c r="W32" s="8">
        <v>15403384723</v>
      </c>
      <c r="X32" s="8">
        <v>15418651659</v>
      </c>
      <c r="Y32" s="8">
        <v>-15266936</v>
      </c>
      <c r="Z32" s="2">
        <v>-0.1</v>
      </c>
      <c r="AA32" s="6">
        <v>16133471848</v>
      </c>
    </row>
    <row r="33" spans="1:27" ht="13.5">
      <c r="A33" s="25" t="s">
        <v>59</v>
      </c>
      <c r="B33" s="24"/>
      <c r="C33" s="6">
        <v>1857095964</v>
      </c>
      <c r="D33" s="6">
        <v>0</v>
      </c>
      <c r="E33" s="7">
        <v>2682332561</v>
      </c>
      <c r="F33" s="8">
        <v>2728532954</v>
      </c>
      <c r="G33" s="8">
        <v>95918470</v>
      </c>
      <c r="H33" s="8">
        <v>177044747</v>
      </c>
      <c r="I33" s="8">
        <v>187917328</v>
      </c>
      <c r="J33" s="8">
        <v>460880545</v>
      </c>
      <c r="K33" s="8">
        <v>249999222</v>
      </c>
      <c r="L33" s="8">
        <v>244591320</v>
      </c>
      <c r="M33" s="8">
        <v>349480736</v>
      </c>
      <c r="N33" s="8">
        <v>844071278</v>
      </c>
      <c r="O33" s="8">
        <v>162083222</v>
      </c>
      <c r="P33" s="8">
        <v>252914586</v>
      </c>
      <c r="Q33" s="8">
        <v>205694306</v>
      </c>
      <c r="R33" s="8">
        <v>620692114</v>
      </c>
      <c r="S33" s="8">
        <v>181390024</v>
      </c>
      <c r="T33" s="8">
        <v>226292538</v>
      </c>
      <c r="U33" s="8">
        <v>237104194</v>
      </c>
      <c r="V33" s="8">
        <v>644786756</v>
      </c>
      <c r="W33" s="8">
        <v>2570430693</v>
      </c>
      <c r="X33" s="8">
        <v>2682332558</v>
      </c>
      <c r="Y33" s="8">
        <v>-111901865</v>
      </c>
      <c r="Z33" s="2">
        <v>-4.17</v>
      </c>
      <c r="AA33" s="6">
        <v>2728532954</v>
      </c>
    </row>
    <row r="34" spans="1:27" ht="13.5">
      <c r="A34" s="25" t="s">
        <v>60</v>
      </c>
      <c r="B34" s="24"/>
      <c r="C34" s="6">
        <v>17274324374</v>
      </c>
      <c r="D34" s="6">
        <v>0</v>
      </c>
      <c r="E34" s="7">
        <v>21366458033</v>
      </c>
      <c r="F34" s="8">
        <v>23403125092</v>
      </c>
      <c r="G34" s="8">
        <v>929616160</v>
      </c>
      <c r="H34" s="8">
        <v>1809026077</v>
      </c>
      <c r="I34" s="8">
        <v>1498217457</v>
      </c>
      <c r="J34" s="8">
        <v>4236859694</v>
      </c>
      <c r="K34" s="8">
        <v>1599767202</v>
      </c>
      <c r="L34" s="8">
        <v>1759885600</v>
      </c>
      <c r="M34" s="8">
        <v>1709178457</v>
      </c>
      <c r="N34" s="8">
        <v>5068831259</v>
      </c>
      <c r="O34" s="8">
        <v>1083249827</v>
      </c>
      <c r="P34" s="8">
        <v>1362510115</v>
      </c>
      <c r="Q34" s="8">
        <v>1878780095</v>
      </c>
      <c r="R34" s="8">
        <v>4324540037</v>
      </c>
      <c r="S34" s="8">
        <v>1427834732</v>
      </c>
      <c r="T34" s="8">
        <v>1722969081</v>
      </c>
      <c r="U34" s="8">
        <v>2399689480</v>
      </c>
      <c r="V34" s="8">
        <v>5550493293</v>
      </c>
      <c r="W34" s="8">
        <v>19180724283</v>
      </c>
      <c r="X34" s="8">
        <v>21353503090</v>
      </c>
      <c r="Y34" s="8">
        <v>-2172778807</v>
      </c>
      <c r="Z34" s="2">
        <v>-10.18</v>
      </c>
      <c r="AA34" s="6">
        <v>23403125092</v>
      </c>
    </row>
    <row r="35" spans="1:27" ht="13.5">
      <c r="A35" s="23" t="s">
        <v>61</v>
      </c>
      <c r="B35" s="29"/>
      <c r="C35" s="6">
        <v>757248173</v>
      </c>
      <c r="D35" s="6">
        <v>0</v>
      </c>
      <c r="E35" s="7">
        <v>25264607</v>
      </c>
      <c r="F35" s="8">
        <v>25306007</v>
      </c>
      <c r="G35" s="8">
        <v>-10450</v>
      </c>
      <c r="H35" s="8">
        <v>187493</v>
      </c>
      <c r="I35" s="8">
        <v>632983</v>
      </c>
      <c r="J35" s="8">
        <v>810026</v>
      </c>
      <c r="K35" s="8">
        <v>122435</v>
      </c>
      <c r="L35" s="8">
        <v>62269</v>
      </c>
      <c r="M35" s="8">
        <v>566668</v>
      </c>
      <c r="N35" s="8">
        <v>751372</v>
      </c>
      <c r="O35" s="8">
        <v>578294</v>
      </c>
      <c r="P35" s="8">
        <v>14570002</v>
      </c>
      <c r="Q35" s="8">
        <v>-11469013</v>
      </c>
      <c r="R35" s="8">
        <v>3679283</v>
      </c>
      <c r="S35" s="8">
        <v>3635056</v>
      </c>
      <c r="T35" s="8">
        <v>447563</v>
      </c>
      <c r="U35" s="8">
        <v>824046559</v>
      </c>
      <c r="V35" s="8">
        <v>828129178</v>
      </c>
      <c r="W35" s="8">
        <v>833369859</v>
      </c>
      <c r="X35" s="8">
        <v>25264607</v>
      </c>
      <c r="Y35" s="8">
        <v>808105252</v>
      </c>
      <c r="Z35" s="2">
        <v>3198.57</v>
      </c>
      <c r="AA35" s="6">
        <v>25306007</v>
      </c>
    </row>
    <row r="36" spans="1:27" ht="12.75">
      <c r="A36" s="40" t="s">
        <v>62</v>
      </c>
      <c r="B36" s="32"/>
      <c r="C36" s="33">
        <f aca="true" t="shared" si="1" ref="C36:Y36">SUM(C25:C35)</f>
        <v>147341453397</v>
      </c>
      <c r="D36" s="33">
        <f>SUM(D25:D35)</f>
        <v>0</v>
      </c>
      <c r="E36" s="34">
        <f t="shared" si="1"/>
        <v>161086730711</v>
      </c>
      <c r="F36" s="35">
        <f t="shared" si="1"/>
        <v>165655470325</v>
      </c>
      <c r="G36" s="35">
        <f t="shared" si="1"/>
        <v>10385508641</v>
      </c>
      <c r="H36" s="35">
        <f t="shared" si="1"/>
        <v>14881386091</v>
      </c>
      <c r="I36" s="35">
        <f t="shared" si="1"/>
        <v>12985437655</v>
      </c>
      <c r="J36" s="35">
        <f t="shared" si="1"/>
        <v>38252332387</v>
      </c>
      <c r="K36" s="35">
        <f t="shared" si="1"/>
        <v>12616097377</v>
      </c>
      <c r="L36" s="35">
        <f t="shared" si="1"/>
        <v>14091971822</v>
      </c>
      <c r="M36" s="35">
        <f t="shared" si="1"/>
        <v>12945640843</v>
      </c>
      <c r="N36" s="35">
        <f t="shared" si="1"/>
        <v>39653710042</v>
      </c>
      <c r="O36" s="35">
        <f t="shared" si="1"/>
        <v>11011296874</v>
      </c>
      <c r="P36" s="35">
        <f t="shared" si="1"/>
        <v>11830484739</v>
      </c>
      <c r="Q36" s="35">
        <f t="shared" si="1"/>
        <v>12998875507</v>
      </c>
      <c r="R36" s="35">
        <f t="shared" si="1"/>
        <v>35840657120</v>
      </c>
      <c r="S36" s="35">
        <f t="shared" si="1"/>
        <v>11855105905</v>
      </c>
      <c r="T36" s="35">
        <f t="shared" si="1"/>
        <v>12059623425</v>
      </c>
      <c r="U36" s="35">
        <f t="shared" si="1"/>
        <v>17873325124</v>
      </c>
      <c r="V36" s="35">
        <f t="shared" si="1"/>
        <v>41788054454</v>
      </c>
      <c r="W36" s="35">
        <f t="shared" si="1"/>
        <v>155534754003</v>
      </c>
      <c r="X36" s="35">
        <f t="shared" si="1"/>
        <v>161306683496</v>
      </c>
      <c r="Y36" s="35">
        <f t="shared" si="1"/>
        <v>-5771929493</v>
      </c>
      <c r="Z36" s="36">
        <f>+IF(X36&lt;&gt;0,+(Y36/X36)*100,0)</f>
        <v>-3.5782333179909</v>
      </c>
      <c r="AA36" s="33">
        <f>SUM(AA25:AA35)</f>
        <v>165655470325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697160831</v>
      </c>
      <c r="D38" s="46">
        <f>+D22-D36</f>
        <v>0</v>
      </c>
      <c r="E38" s="47">
        <f t="shared" si="2"/>
        <v>3823050156</v>
      </c>
      <c r="F38" s="48">
        <f t="shared" si="2"/>
        <v>1664560155</v>
      </c>
      <c r="G38" s="48">
        <f t="shared" si="2"/>
        <v>4976581228</v>
      </c>
      <c r="H38" s="48">
        <f t="shared" si="2"/>
        <v>-334967467</v>
      </c>
      <c r="I38" s="48">
        <f t="shared" si="2"/>
        <v>-579871732</v>
      </c>
      <c r="J38" s="48">
        <f t="shared" si="2"/>
        <v>4061742029</v>
      </c>
      <c r="K38" s="48">
        <f t="shared" si="2"/>
        <v>-542825152</v>
      </c>
      <c r="L38" s="48">
        <f t="shared" si="2"/>
        <v>-713682235</v>
      </c>
      <c r="M38" s="48">
        <f t="shared" si="2"/>
        <v>3708647872</v>
      </c>
      <c r="N38" s="48">
        <f t="shared" si="2"/>
        <v>2452140485</v>
      </c>
      <c r="O38" s="48">
        <f t="shared" si="2"/>
        <v>564347044</v>
      </c>
      <c r="P38" s="48">
        <f t="shared" si="2"/>
        <v>93992175</v>
      </c>
      <c r="Q38" s="48">
        <f t="shared" si="2"/>
        <v>6660731058</v>
      </c>
      <c r="R38" s="48">
        <f t="shared" si="2"/>
        <v>7319070277</v>
      </c>
      <c r="S38" s="48">
        <f t="shared" si="2"/>
        <v>101241104</v>
      </c>
      <c r="T38" s="48">
        <f t="shared" si="2"/>
        <v>-543166570</v>
      </c>
      <c r="U38" s="48">
        <f t="shared" si="2"/>
        <v>-4975586795</v>
      </c>
      <c r="V38" s="48">
        <f t="shared" si="2"/>
        <v>-5417512261</v>
      </c>
      <c r="W38" s="48">
        <f t="shared" si="2"/>
        <v>8415440530</v>
      </c>
      <c r="X38" s="48">
        <f>IF(F22=F36,0,X22-X36)</f>
        <v>3058334477</v>
      </c>
      <c r="Y38" s="48">
        <f t="shared" si="2"/>
        <v>5357106053</v>
      </c>
      <c r="Z38" s="49">
        <f>+IF(X38&lt;&gt;0,+(Y38/X38)*100,0)</f>
        <v>175.1641651129972</v>
      </c>
      <c r="AA38" s="46">
        <f>+AA22-AA36</f>
        <v>1664560155</v>
      </c>
    </row>
    <row r="39" spans="1:27" ht="13.5">
      <c r="A39" s="23" t="s">
        <v>64</v>
      </c>
      <c r="B39" s="29"/>
      <c r="C39" s="6">
        <v>12938011919</v>
      </c>
      <c r="D39" s="6">
        <v>0</v>
      </c>
      <c r="E39" s="7">
        <v>15701856715</v>
      </c>
      <c r="F39" s="8">
        <v>16404324952</v>
      </c>
      <c r="G39" s="8">
        <v>-249781548</v>
      </c>
      <c r="H39" s="8">
        <v>809599284</v>
      </c>
      <c r="I39" s="8">
        <v>1457265400</v>
      </c>
      <c r="J39" s="8">
        <v>2017083136</v>
      </c>
      <c r="K39" s="8">
        <v>920513890</v>
      </c>
      <c r="L39" s="8">
        <v>928041013</v>
      </c>
      <c r="M39" s="8">
        <v>1649106253</v>
      </c>
      <c r="N39" s="8">
        <v>3497661156</v>
      </c>
      <c r="O39" s="8">
        <v>521624374</v>
      </c>
      <c r="P39" s="8">
        <v>649201834</v>
      </c>
      <c r="Q39" s="8">
        <v>1596968252</v>
      </c>
      <c r="R39" s="8">
        <v>2767794460</v>
      </c>
      <c r="S39" s="8">
        <v>649887081</v>
      </c>
      <c r="T39" s="8">
        <v>1009212978</v>
      </c>
      <c r="U39" s="8">
        <v>1968016102</v>
      </c>
      <c r="V39" s="8">
        <v>3627116161</v>
      </c>
      <c r="W39" s="8">
        <v>11909654913</v>
      </c>
      <c r="X39" s="8">
        <v>15701856590</v>
      </c>
      <c r="Y39" s="8">
        <v>-3792201677</v>
      </c>
      <c r="Z39" s="2">
        <v>-24.15</v>
      </c>
      <c r="AA39" s="6">
        <v>16404324952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547557920</v>
      </c>
      <c r="Y40" s="26">
        <v>-547557920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-33386521</v>
      </c>
      <c r="D41" s="50">
        <v>0</v>
      </c>
      <c r="E41" s="7">
        <v>-113000000</v>
      </c>
      <c r="F41" s="8">
        <v>-112541140</v>
      </c>
      <c r="G41" s="51">
        <v>-9416667</v>
      </c>
      <c r="H41" s="51">
        <v>-9416667</v>
      </c>
      <c r="I41" s="51">
        <v>-9416667</v>
      </c>
      <c r="J41" s="8">
        <v>-28250001</v>
      </c>
      <c r="K41" s="51">
        <v>0</v>
      </c>
      <c r="L41" s="51">
        <v>-18902149</v>
      </c>
      <c r="M41" s="8">
        <v>-10847852</v>
      </c>
      <c r="N41" s="51">
        <v>-29750001</v>
      </c>
      <c r="O41" s="51">
        <v>-9416667</v>
      </c>
      <c r="P41" s="51">
        <v>-12834667</v>
      </c>
      <c r="Q41" s="8">
        <v>-9441667</v>
      </c>
      <c r="R41" s="51">
        <v>-31693001</v>
      </c>
      <c r="S41" s="51">
        <v>-9416667</v>
      </c>
      <c r="T41" s="8">
        <v>-2167978</v>
      </c>
      <c r="U41" s="51">
        <v>-2340612</v>
      </c>
      <c r="V41" s="51">
        <v>-13925257</v>
      </c>
      <c r="W41" s="51">
        <v>-103618260</v>
      </c>
      <c r="X41" s="8">
        <v>-113000000</v>
      </c>
      <c r="Y41" s="51">
        <v>9381740</v>
      </c>
      <c r="Z41" s="52">
        <v>-8.3</v>
      </c>
      <c r="AA41" s="53">
        <v>-112541140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13601786229</v>
      </c>
      <c r="D42" s="55">
        <f>SUM(D38:D41)</f>
        <v>0</v>
      </c>
      <c r="E42" s="56">
        <f t="shared" si="3"/>
        <v>19411906871</v>
      </c>
      <c r="F42" s="57">
        <f t="shared" si="3"/>
        <v>17956343967</v>
      </c>
      <c r="G42" s="57">
        <f t="shared" si="3"/>
        <v>4717383013</v>
      </c>
      <c r="H42" s="57">
        <f t="shared" si="3"/>
        <v>465215150</v>
      </c>
      <c r="I42" s="57">
        <f t="shared" si="3"/>
        <v>867977001</v>
      </c>
      <c r="J42" s="57">
        <f t="shared" si="3"/>
        <v>6050575164</v>
      </c>
      <c r="K42" s="57">
        <f t="shared" si="3"/>
        <v>377688738</v>
      </c>
      <c r="L42" s="57">
        <f t="shared" si="3"/>
        <v>195456629</v>
      </c>
      <c r="M42" s="57">
        <f t="shared" si="3"/>
        <v>5346906273</v>
      </c>
      <c r="N42" s="57">
        <f t="shared" si="3"/>
        <v>5920051640</v>
      </c>
      <c r="O42" s="57">
        <f t="shared" si="3"/>
        <v>1076554751</v>
      </c>
      <c r="P42" s="57">
        <f t="shared" si="3"/>
        <v>730359342</v>
      </c>
      <c r="Q42" s="57">
        <f t="shared" si="3"/>
        <v>8248257643</v>
      </c>
      <c r="R42" s="57">
        <f t="shared" si="3"/>
        <v>10055171736</v>
      </c>
      <c r="S42" s="57">
        <f t="shared" si="3"/>
        <v>741711518</v>
      </c>
      <c r="T42" s="57">
        <f t="shared" si="3"/>
        <v>463878430</v>
      </c>
      <c r="U42" s="57">
        <f t="shared" si="3"/>
        <v>-3009911305</v>
      </c>
      <c r="V42" s="57">
        <f t="shared" si="3"/>
        <v>-1804321357</v>
      </c>
      <c r="W42" s="57">
        <f t="shared" si="3"/>
        <v>20221477183</v>
      </c>
      <c r="X42" s="57">
        <f t="shared" si="3"/>
        <v>19194748987</v>
      </c>
      <c r="Y42" s="57">
        <f t="shared" si="3"/>
        <v>1026728196</v>
      </c>
      <c r="Z42" s="58">
        <f>+IF(X42&lt;&gt;0,+(Y42/X42)*100,0)</f>
        <v>5.349005588431351</v>
      </c>
      <c r="AA42" s="55">
        <f>SUM(AA38:AA41)</f>
        <v>17956343967</v>
      </c>
    </row>
    <row r="43" spans="1:27" ht="13.5">
      <c r="A43" s="23" t="s">
        <v>68</v>
      </c>
      <c r="B43" s="29"/>
      <c r="C43" s="50">
        <v>390554079</v>
      </c>
      <c r="D43" s="50">
        <v>0</v>
      </c>
      <c r="E43" s="59">
        <v>528805000</v>
      </c>
      <c r="F43" s="60">
        <v>358437000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2450587</v>
      </c>
      <c r="P43" s="60">
        <v>1906929</v>
      </c>
      <c r="Q43" s="60">
        <v>234486388</v>
      </c>
      <c r="R43" s="60">
        <v>238843904</v>
      </c>
      <c r="S43" s="60">
        <v>5918000</v>
      </c>
      <c r="T43" s="60">
        <v>8437371</v>
      </c>
      <c r="U43" s="60">
        <v>12325356</v>
      </c>
      <c r="V43" s="60">
        <v>26680727</v>
      </c>
      <c r="W43" s="60">
        <v>282607318</v>
      </c>
      <c r="X43" s="60">
        <v>528805004</v>
      </c>
      <c r="Y43" s="60">
        <v>-246197686</v>
      </c>
      <c r="Z43" s="61">
        <v>-46.56</v>
      </c>
      <c r="AA43" s="50">
        <v>358437000</v>
      </c>
    </row>
    <row r="44" spans="1:27" ht="13.5">
      <c r="A44" s="62" t="s">
        <v>69</v>
      </c>
      <c r="B44" s="29"/>
      <c r="C44" s="63">
        <f aca="true" t="shared" si="4" ref="C44:Y44">+C42-C43</f>
        <v>13211232150</v>
      </c>
      <c r="D44" s="63">
        <f>+D42-D43</f>
        <v>0</v>
      </c>
      <c r="E44" s="64">
        <f t="shared" si="4"/>
        <v>18883101871</v>
      </c>
      <c r="F44" s="65">
        <f t="shared" si="4"/>
        <v>17597906967</v>
      </c>
      <c r="G44" s="65">
        <f t="shared" si="4"/>
        <v>4714062723</v>
      </c>
      <c r="H44" s="65">
        <f t="shared" si="4"/>
        <v>462854274</v>
      </c>
      <c r="I44" s="65">
        <f t="shared" si="4"/>
        <v>865350143</v>
      </c>
      <c r="J44" s="65">
        <f t="shared" si="4"/>
        <v>6042267140</v>
      </c>
      <c r="K44" s="65">
        <f t="shared" si="4"/>
        <v>373905815</v>
      </c>
      <c r="L44" s="65">
        <f t="shared" si="4"/>
        <v>193245623</v>
      </c>
      <c r="M44" s="65">
        <f t="shared" si="4"/>
        <v>5344125539</v>
      </c>
      <c r="N44" s="65">
        <f t="shared" si="4"/>
        <v>5911276977</v>
      </c>
      <c r="O44" s="65">
        <f t="shared" si="4"/>
        <v>1074104164</v>
      </c>
      <c r="P44" s="65">
        <f t="shared" si="4"/>
        <v>728452413</v>
      </c>
      <c r="Q44" s="65">
        <f t="shared" si="4"/>
        <v>8013771255</v>
      </c>
      <c r="R44" s="65">
        <f t="shared" si="4"/>
        <v>9816327832</v>
      </c>
      <c r="S44" s="65">
        <f t="shared" si="4"/>
        <v>735793518</v>
      </c>
      <c r="T44" s="65">
        <f t="shared" si="4"/>
        <v>455441059</v>
      </c>
      <c r="U44" s="65">
        <f t="shared" si="4"/>
        <v>-3022236661</v>
      </c>
      <c r="V44" s="65">
        <f t="shared" si="4"/>
        <v>-1831002084</v>
      </c>
      <c r="W44" s="65">
        <f t="shared" si="4"/>
        <v>19938869865</v>
      </c>
      <c r="X44" s="65">
        <f t="shared" si="4"/>
        <v>18665943983</v>
      </c>
      <c r="Y44" s="65">
        <f t="shared" si="4"/>
        <v>1272925882</v>
      </c>
      <c r="Z44" s="66">
        <f>+IF(X44&lt;&gt;0,+(Y44/X44)*100,0)</f>
        <v>6.819509815090609</v>
      </c>
      <c r="AA44" s="63">
        <f>+AA42-AA43</f>
        <v>17597906967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13211232150</v>
      </c>
      <c r="D46" s="55">
        <f>SUM(D44:D45)</f>
        <v>0</v>
      </c>
      <c r="E46" s="56">
        <f t="shared" si="5"/>
        <v>18883101871</v>
      </c>
      <c r="F46" s="57">
        <f t="shared" si="5"/>
        <v>17597906967</v>
      </c>
      <c r="G46" s="57">
        <f t="shared" si="5"/>
        <v>4714062723</v>
      </c>
      <c r="H46" s="57">
        <f t="shared" si="5"/>
        <v>462854274</v>
      </c>
      <c r="I46" s="57">
        <f t="shared" si="5"/>
        <v>865350143</v>
      </c>
      <c r="J46" s="57">
        <f t="shared" si="5"/>
        <v>6042267140</v>
      </c>
      <c r="K46" s="57">
        <f t="shared" si="5"/>
        <v>373905815</v>
      </c>
      <c r="L46" s="57">
        <f t="shared" si="5"/>
        <v>193245623</v>
      </c>
      <c r="M46" s="57">
        <f t="shared" si="5"/>
        <v>5344125539</v>
      </c>
      <c r="N46" s="57">
        <f t="shared" si="5"/>
        <v>5911276977</v>
      </c>
      <c r="O46" s="57">
        <f t="shared" si="5"/>
        <v>1074104164</v>
      </c>
      <c r="P46" s="57">
        <f t="shared" si="5"/>
        <v>728452413</v>
      </c>
      <c r="Q46" s="57">
        <f t="shared" si="5"/>
        <v>8013771255</v>
      </c>
      <c r="R46" s="57">
        <f t="shared" si="5"/>
        <v>9816327832</v>
      </c>
      <c r="S46" s="57">
        <f t="shared" si="5"/>
        <v>735793518</v>
      </c>
      <c r="T46" s="57">
        <f t="shared" si="5"/>
        <v>455441059</v>
      </c>
      <c r="U46" s="57">
        <f t="shared" si="5"/>
        <v>-3022236661</v>
      </c>
      <c r="V46" s="57">
        <f t="shared" si="5"/>
        <v>-1831002084</v>
      </c>
      <c r="W46" s="57">
        <f t="shared" si="5"/>
        <v>19938869865</v>
      </c>
      <c r="X46" s="57">
        <f t="shared" si="5"/>
        <v>18665943983</v>
      </c>
      <c r="Y46" s="57">
        <f t="shared" si="5"/>
        <v>1272925882</v>
      </c>
      <c r="Z46" s="58">
        <f>+IF(X46&lt;&gt;0,+(Y46/X46)*100,0)</f>
        <v>6.819509815090609</v>
      </c>
      <c r="AA46" s="55">
        <f>SUM(AA44:AA45)</f>
        <v>17597906967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-1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-1</v>
      </c>
      <c r="P47" s="30">
        <v>-1</v>
      </c>
      <c r="Q47" s="8">
        <v>7</v>
      </c>
      <c r="R47" s="8">
        <v>5</v>
      </c>
      <c r="S47" s="8">
        <v>-1</v>
      </c>
      <c r="T47" s="60">
        <v>-1</v>
      </c>
      <c r="U47" s="8">
        <v>-1</v>
      </c>
      <c r="V47" s="8">
        <v>-3</v>
      </c>
      <c r="W47" s="30">
        <v>-4</v>
      </c>
      <c r="X47" s="8"/>
      <c r="Y47" s="8">
        <v>-4</v>
      </c>
      <c r="Z47" s="2">
        <v>0</v>
      </c>
      <c r="AA47" s="6">
        <v>-1</v>
      </c>
    </row>
    <row r="48" spans="1:27" ht="13.5">
      <c r="A48" s="69" t="s">
        <v>73</v>
      </c>
      <c r="B48" s="70"/>
      <c r="C48" s="71">
        <f aca="true" t="shared" si="6" ref="C48:Y48">SUM(C46:C47)</f>
        <v>13211232151</v>
      </c>
      <c r="D48" s="71">
        <f>SUM(D46:D47)</f>
        <v>0</v>
      </c>
      <c r="E48" s="72">
        <f t="shared" si="6"/>
        <v>18883101871</v>
      </c>
      <c r="F48" s="73">
        <f t="shared" si="6"/>
        <v>17597906966</v>
      </c>
      <c r="G48" s="73">
        <f t="shared" si="6"/>
        <v>4714062722</v>
      </c>
      <c r="H48" s="74">
        <f t="shared" si="6"/>
        <v>462854273</v>
      </c>
      <c r="I48" s="74">
        <f t="shared" si="6"/>
        <v>865350142</v>
      </c>
      <c r="J48" s="74">
        <f t="shared" si="6"/>
        <v>6042267137</v>
      </c>
      <c r="K48" s="74">
        <f t="shared" si="6"/>
        <v>373905814</v>
      </c>
      <c r="L48" s="74">
        <f t="shared" si="6"/>
        <v>193245622</v>
      </c>
      <c r="M48" s="73">
        <f t="shared" si="6"/>
        <v>5344125538</v>
      </c>
      <c r="N48" s="73">
        <f t="shared" si="6"/>
        <v>5911276974</v>
      </c>
      <c r="O48" s="74">
        <f t="shared" si="6"/>
        <v>1074104163</v>
      </c>
      <c r="P48" s="74">
        <f t="shared" si="6"/>
        <v>728452412</v>
      </c>
      <c r="Q48" s="74">
        <f t="shared" si="6"/>
        <v>8013771262</v>
      </c>
      <c r="R48" s="74">
        <f t="shared" si="6"/>
        <v>9816327837</v>
      </c>
      <c r="S48" s="74">
        <f t="shared" si="6"/>
        <v>735793517</v>
      </c>
      <c r="T48" s="73">
        <f t="shared" si="6"/>
        <v>455441058</v>
      </c>
      <c r="U48" s="73">
        <f t="shared" si="6"/>
        <v>-3022236662</v>
      </c>
      <c r="V48" s="74">
        <f t="shared" si="6"/>
        <v>-1831002087</v>
      </c>
      <c r="W48" s="74">
        <f t="shared" si="6"/>
        <v>19938869861</v>
      </c>
      <c r="X48" s="74">
        <f t="shared" si="6"/>
        <v>18665943983</v>
      </c>
      <c r="Y48" s="74">
        <f t="shared" si="6"/>
        <v>1272925878</v>
      </c>
      <c r="Z48" s="75">
        <f>+IF(X48&lt;&gt;0,+(Y48/X48)*100,0)</f>
        <v>6.819509793661208</v>
      </c>
      <c r="AA48" s="76">
        <f>SUM(AA46:AA47)</f>
        <v>17597906966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672956899</v>
      </c>
      <c r="D5" s="6">
        <v>0</v>
      </c>
      <c r="E5" s="7">
        <v>796667651</v>
      </c>
      <c r="F5" s="8">
        <v>813298302</v>
      </c>
      <c r="G5" s="8">
        <v>47589632</v>
      </c>
      <c r="H5" s="8">
        <v>77109166</v>
      </c>
      <c r="I5" s="8">
        <v>72284674</v>
      </c>
      <c r="J5" s="8">
        <v>196983472</v>
      </c>
      <c r="K5" s="8">
        <v>70850568</v>
      </c>
      <c r="L5" s="8">
        <v>69150777</v>
      </c>
      <c r="M5" s="8">
        <v>69413405</v>
      </c>
      <c r="N5" s="8">
        <v>209414750</v>
      </c>
      <c r="O5" s="8">
        <v>69449854</v>
      </c>
      <c r="P5" s="8">
        <v>68516051</v>
      </c>
      <c r="Q5" s="8">
        <v>68371486</v>
      </c>
      <c r="R5" s="8">
        <v>206337391</v>
      </c>
      <c r="S5" s="8">
        <v>53000183</v>
      </c>
      <c r="T5" s="8">
        <v>69199156</v>
      </c>
      <c r="U5" s="8">
        <v>70691139</v>
      </c>
      <c r="V5" s="8">
        <v>192890478</v>
      </c>
      <c r="W5" s="8">
        <v>805626091</v>
      </c>
      <c r="X5" s="8">
        <v>795457401</v>
      </c>
      <c r="Y5" s="8">
        <v>10168690</v>
      </c>
      <c r="Z5" s="2">
        <v>1.28</v>
      </c>
      <c r="AA5" s="6">
        <v>813298302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512260</v>
      </c>
      <c r="F6" s="8">
        <v>512260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1722510</v>
      </c>
      <c r="Y6" s="8">
        <v>-1722510</v>
      </c>
      <c r="Z6" s="2">
        <v>-100</v>
      </c>
      <c r="AA6" s="6">
        <v>512260</v>
      </c>
    </row>
    <row r="7" spans="1:27" ht="13.5">
      <c r="A7" s="25" t="s">
        <v>34</v>
      </c>
      <c r="B7" s="24"/>
      <c r="C7" s="6">
        <v>1383883601</v>
      </c>
      <c r="D7" s="6">
        <v>0</v>
      </c>
      <c r="E7" s="7">
        <v>1511514216</v>
      </c>
      <c r="F7" s="8">
        <v>1478314550</v>
      </c>
      <c r="G7" s="8">
        <v>136344000</v>
      </c>
      <c r="H7" s="8">
        <v>117701847</v>
      </c>
      <c r="I7" s="8">
        <v>136605632</v>
      </c>
      <c r="J7" s="8">
        <v>390651479</v>
      </c>
      <c r="K7" s="8">
        <v>134736397</v>
      </c>
      <c r="L7" s="8">
        <v>114858498</v>
      </c>
      <c r="M7" s="8">
        <v>107071525</v>
      </c>
      <c r="N7" s="8">
        <v>356666420</v>
      </c>
      <c r="O7" s="8">
        <v>130712677</v>
      </c>
      <c r="P7" s="8">
        <v>110401934</v>
      </c>
      <c r="Q7" s="8">
        <v>125423210</v>
      </c>
      <c r="R7" s="8">
        <v>366537821</v>
      </c>
      <c r="S7" s="8">
        <v>126333954</v>
      </c>
      <c r="T7" s="8">
        <v>141512118</v>
      </c>
      <c r="U7" s="8">
        <v>92537397</v>
      </c>
      <c r="V7" s="8">
        <v>360383469</v>
      </c>
      <c r="W7" s="8">
        <v>1474239189</v>
      </c>
      <c r="X7" s="8">
        <v>1511514215</v>
      </c>
      <c r="Y7" s="8">
        <v>-37275026</v>
      </c>
      <c r="Z7" s="2">
        <v>-2.47</v>
      </c>
      <c r="AA7" s="6">
        <v>1478314550</v>
      </c>
    </row>
    <row r="8" spans="1:27" ht="13.5">
      <c r="A8" s="25" t="s">
        <v>35</v>
      </c>
      <c r="B8" s="24"/>
      <c r="C8" s="6">
        <v>325359981</v>
      </c>
      <c r="D8" s="6">
        <v>0</v>
      </c>
      <c r="E8" s="7">
        <v>370613268</v>
      </c>
      <c r="F8" s="8">
        <v>370613268</v>
      </c>
      <c r="G8" s="8">
        <v>39967189</v>
      </c>
      <c r="H8" s="8">
        <v>30241093</v>
      </c>
      <c r="I8" s="8">
        <v>33451416</v>
      </c>
      <c r="J8" s="8">
        <v>103659698</v>
      </c>
      <c r="K8" s="8">
        <v>33413117</v>
      </c>
      <c r="L8" s="8">
        <v>43061878</v>
      </c>
      <c r="M8" s="8">
        <v>44658491</v>
      </c>
      <c r="N8" s="8">
        <v>121133486</v>
      </c>
      <c r="O8" s="8">
        <v>6317626</v>
      </c>
      <c r="P8" s="8">
        <v>33430793</v>
      </c>
      <c r="Q8" s="8">
        <v>33273351</v>
      </c>
      <c r="R8" s="8">
        <v>73021770</v>
      </c>
      <c r="S8" s="8">
        <v>61930434</v>
      </c>
      <c r="T8" s="8">
        <v>38597690</v>
      </c>
      <c r="U8" s="8">
        <v>-2466301</v>
      </c>
      <c r="V8" s="8">
        <v>98061823</v>
      </c>
      <c r="W8" s="8">
        <v>395876777</v>
      </c>
      <c r="X8" s="8">
        <v>370613269</v>
      </c>
      <c r="Y8" s="8">
        <v>25263508</v>
      </c>
      <c r="Z8" s="2">
        <v>6.82</v>
      </c>
      <c r="AA8" s="6">
        <v>370613268</v>
      </c>
    </row>
    <row r="9" spans="1:27" ht="13.5">
      <c r="A9" s="25" t="s">
        <v>36</v>
      </c>
      <c r="B9" s="24"/>
      <c r="C9" s="6">
        <v>248672891</v>
      </c>
      <c r="D9" s="6">
        <v>0</v>
      </c>
      <c r="E9" s="7">
        <v>271994620</v>
      </c>
      <c r="F9" s="8">
        <v>287271932</v>
      </c>
      <c r="G9" s="8">
        <v>21427632</v>
      </c>
      <c r="H9" s="8">
        <v>20252349</v>
      </c>
      <c r="I9" s="8">
        <v>34706540</v>
      </c>
      <c r="J9" s="8">
        <v>76386521</v>
      </c>
      <c r="K9" s="8">
        <v>26270817</v>
      </c>
      <c r="L9" s="8">
        <v>25085137</v>
      </c>
      <c r="M9" s="8">
        <v>27421468</v>
      </c>
      <c r="N9" s="8">
        <v>78777422</v>
      </c>
      <c r="O9" s="8">
        <v>26359745</v>
      </c>
      <c r="P9" s="8">
        <v>26413233</v>
      </c>
      <c r="Q9" s="8">
        <v>11979540</v>
      </c>
      <c r="R9" s="8">
        <v>64752518</v>
      </c>
      <c r="S9" s="8">
        <v>26652978</v>
      </c>
      <c r="T9" s="8">
        <v>26879732</v>
      </c>
      <c r="U9" s="8">
        <v>2597483</v>
      </c>
      <c r="V9" s="8">
        <v>56130193</v>
      </c>
      <c r="W9" s="8">
        <v>276046654</v>
      </c>
      <c r="X9" s="8">
        <v>252868652</v>
      </c>
      <c r="Y9" s="8">
        <v>23178002</v>
      </c>
      <c r="Z9" s="2">
        <v>9.17</v>
      </c>
      <c r="AA9" s="6">
        <v>287271932</v>
      </c>
    </row>
    <row r="10" spans="1:27" ht="13.5">
      <c r="A10" s="25" t="s">
        <v>37</v>
      </c>
      <c r="B10" s="24"/>
      <c r="C10" s="6">
        <v>228894570</v>
      </c>
      <c r="D10" s="6">
        <v>0</v>
      </c>
      <c r="E10" s="7">
        <v>251704249</v>
      </c>
      <c r="F10" s="26">
        <v>261244311</v>
      </c>
      <c r="G10" s="26">
        <v>22100710</v>
      </c>
      <c r="H10" s="26">
        <v>21670606</v>
      </c>
      <c r="I10" s="26">
        <v>21845606</v>
      </c>
      <c r="J10" s="26">
        <v>65616922</v>
      </c>
      <c r="K10" s="26">
        <v>21963076</v>
      </c>
      <c r="L10" s="26">
        <v>21910072</v>
      </c>
      <c r="M10" s="26">
        <v>21966110</v>
      </c>
      <c r="N10" s="26">
        <v>65839258</v>
      </c>
      <c r="O10" s="26">
        <v>21821309</v>
      </c>
      <c r="P10" s="26">
        <v>21571938</v>
      </c>
      <c r="Q10" s="26">
        <v>21528149</v>
      </c>
      <c r="R10" s="26">
        <v>64921396</v>
      </c>
      <c r="S10" s="26">
        <v>21694875</v>
      </c>
      <c r="T10" s="26">
        <v>21670026</v>
      </c>
      <c r="U10" s="26">
        <v>21867044</v>
      </c>
      <c r="V10" s="26">
        <v>65231945</v>
      </c>
      <c r="W10" s="26">
        <v>261609521</v>
      </c>
      <c r="X10" s="26">
        <v>251704248</v>
      </c>
      <c r="Y10" s="26">
        <v>9905273</v>
      </c>
      <c r="Z10" s="27">
        <v>3.94</v>
      </c>
      <c r="AA10" s="28">
        <v>261244311</v>
      </c>
    </row>
    <row r="11" spans="1:27" ht="13.5">
      <c r="A11" s="25" t="s">
        <v>38</v>
      </c>
      <c r="B11" s="29"/>
      <c r="C11" s="6">
        <v>12149255</v>
      </c>
      <c r="D11" s="6">
        <v>0</v>
      </c>
      <c r="E11" s="7">
        <v>14261283</v>
      </c>
      <c r="F11" s="8">
        <v>14261282</v>
      </c>
      <c r="G11" s="8">
        <v>5229377</v>
      </c>
      <c r="H11" s="8">
        <v>3012302</v>
      </c>
      <c r="I11" s="8">
        <v>1785028</v>
      </c>
      <c r="J11" s="8">
        <v>10026707</v>
      </c>
      <c r="K11" s="8">
        <v>1780073</v>
      </c>
      <c r="L11" s="8">
        <v>1463813</v>
      </c>
      <c r="M11" s="8">
        <v>1624829</v>
      </c>
      <c r="N11" s="8">
        <v>4868715</v>
      </c>
      <c r="O11" s="8">
        <v>1528636</v>
      </c>
      <c r="P11" s="8">
        <v>65717</v>
      </c>
      <c r="Q11" s="8">
        <v>244033</v>
      </c>
      <c r="R11" s="8">
        <v>1838386</v>
      </c>
      <c r="S11" s="8">
        <v>82654</v>
      </c>
      <c r="T11" s="8">
        <v>16815</v>
      </c>
      <c r="U11" s="8">
        <v>232819</v>
      </c>
      <c r="V11" s="8">
        <v>332288</v>
      </c>
      <c r="W11" s="8">
        <v>17066096</v>
      </c>
      <c r="X11" s="8">
        <v>36453786</v>
      </c>
      <c r="Y11" s="8">
        <v>-19387690</v>
      </c>
      <c r="Z11" s="2">
        <v>-53.18</v>
      </c>
      <c r="AA11" s="6">
        <v>14261282</v>
      </c>
    </row>
    <row r="12" spans="1:27" ht="13.5">
      <c r="A12" s="25" t="s">
        <v>39</v>
      </c>
      <c r="B12" s="29"/>
      <c r="C12" s="6">
        <v>15017944</v>
      </c>
      <c r="D12" s="6">
        <v>0</v>
      </c>
      <c r="E12" s="7">
        <v>17013023</v>
      </c>
      <c r="F12" s="8">
        <v>17013023</v>
      </c>
      <c r="G12" s="8">
        <v>756946</v>
      </c>
      <c r="H12" s="8">
        <v>1543941</v>
      </c>
      <c r="I12" s="8">
        <v>857855</v>
      </c>
      <c r="J12" s="8">
        <v>3158742</v>
      </c>
      <c r="K12" s="8">
        <v>1039779</v>
      </c>
      <c r="L12" s="8">
        <v>887691</v>
      </c>
      <c r="M12" s="8">
        <v>888968</v>
      </c>
      <c r="N12" s="8">
        <v>2816438</v>
      </c>
      <c r="O12" s="8">
        <v>2040046</v>
      </c>
      <c r="P12" s="8">
        <v>821044</v>
      </c>
      <c r="Q12" s="8">
        <v>1093282</v>
      </c>
      <c r="R12" s="8">
        <v>3954372</v>
      </c>
      <c r="S12" s="8">
        <v>1378311</v>
      </c>
      <c r="T12" s="8">
        <v>1122163</v>
      </c>
      <c r="U12" s="8">
        <v>2143217</v>
      </c>
      <c r="V12" s="8">
        <v>4643691</v>
      </c>
      <c r="W12" s="8">
        <v>14573243</v>
      </c>
      <c r="X12" s="8">
        <v>17013026</v>
      </c>
      <c r="Y12" s="8">
        <v>-2439783</v>
      </c>
      <c r="Z12" s="2">
        <v>-14.34</v>
      </c>
      <c r="AA12" s="6">
        <v>17013023</v>
      </c>
    </row>
    <row r="13" spans="1:27" ht="13.5">
      <c r="A13" s="23" t="s">
        <v>40</v>
      </c>
      <c r="B13" s="29"/>
      <c r="C13" s="6">
        <v>96476422</v>
      </c>
      <c r="D13" s="6">
        <v>0</v>
      </c>
      <c r="E13" s="7">
        <v>77490885</v>
      </c>
      <c r="F13" s="8">
        <v>77490885</v>
      </c>
      <c r="G13" s="8">
        <v>793442</v>
      </c>
      <c r="H13" s="8">
        <v>17827257</v>
      </c>
      <c r="I13" s="8">
        <v>10517351</v>
      </c>
      <c r="J13" s="8">
        <v>29138050</v>
      </c>
      <c r="K13" s="8">
        <v>9429557</v>
      </c>
      <c r="L13" s="8">
        <v>9180097</v>
      </c>
      <c r="M13" s="8">
        <v>8592123</v>
      </c>
      <c r="N13" s="8">
        <v>27201777</v>
      </c>
      <c r="O13" s="8">
        <v>10645462</v>
      </c>
      <c r="P13" s="8">
        <v>10540668</v>
      </c>
      <c r="Q13" s="8">
        <v>8437579</v>
      </c>
      <c r="R13" s="8">
        <v>29623709</v>
      </c>
      <c r="S13" s="8">
        <v>12519114</v>
      </c>
      <c r="T13" s="8">
        <v>11602281</v>
      </c>
      <c r="U13" s="8">
        <v>10021010</v>
      </c>
      <c r="V13" s="8">
        <v>34142405</v>
      </c>
      <c r="W13" s="8">
        <v>120105941</v>
      </c>
      <c r="X13" s="8">
        <v>77490885</v>
      </c>
      <c r="Y13" s="8">
        <v>42615056</v>
      </c>
      <c r="Z13" s="2">
        <v>54.99</v>
      </c>
      <c r="AA13" s="6">
        <v>77490885</v>
      </c>
    </row>
    <row r="14" spans="1:27" ht="13.5">
      <c r="A14" s="23" t="s">
        <v>41</v>
      </c>
      <c r="B14" s="29"/>
      <c r="C14" s="6">
        <v>27177505</v>
      </c>
      <c r="D14" s="6">
        <v>0</v>
      </c>
      <c r="E14" s="7">
        <v>29383152</v>
      </c>
      <c r="F14" s="8">
        <v>29383152</v>
      </c>
      <c r="G14" s="8">
        <v>2484726</v>
      </c>
      <c r="H14" s="8">
        <v>2561990</v>
      </c>
      <c r="I14" s="8">
        <v>2778292</v>
      </c>
      <c r="J14" s="8">
        <v>7825008</v>
      </c>
      <c r="K14" s="8">
        <v>2844346</v>
      </c>
      <c r="L14" s="8">
        <v>2897925</v>
      </c>
      <c r="M14" s="8">
        <v>3005360</v>
      </c>
      <c r="N14" s="8">
        <v>8747631</v>
      </c>
      <c r="O14" s="8">
        <v>3221245</v>
      </c>
      <c r="P14" s="8">
        <v>3097013</v>
      </c>
      <c r="Q14" s="8">
        <v>3066187</v>
      </c>
      <c r="R14" s="8">
        <v>9384445</v>
      </c>
      <c r="S14" s="8">
        <v>3030320</v>
      </c>
      <c r="T14" s="8">
        <v>3102220</v>
      </c>
      <c r="U14" s="8">
        <v>2909370</v>
      </c>
      <c r="V14" s="8">
        <v>9041910</v>
      </c>
      <c r="W14" s="8">
        <v>34998994</v>
      </c>
      <c r="X14" s="8">
        <v>29383151</v>
      </c>
      <c r="Y14" s="8">
        <v>5615843</v>
      </c>
      <c r="Z14" s="2">
        <v>19.11</v>
      </c>
      <c r="AA14" s="6">
        <v>29383152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5909971</v>
      </c>
      <c r="D16" s="6">
        <v>0</v>
      </c>
      <c r="E16" s="7">
        <v>9400009</v>
      </c>
      <c r="F16" s="8">
        <v>9400009</v>
      </c>
      <c r="G16" s="8">
        <v>147873</v>
      </c>
      <c r="H16" s="8">
        <v>626146</v>
      </c>
      <c r="I16" s="8">
        <v>461000</v>
      </c>
      <c r="J16" s="8">
        <v>1235019</v>
      </c>
      <c r="K16" s="8">
        <v>224734</v>
      </c>
      <c r="L16" s="8">
        <v>313732</v>
      </c>
      <c r="M16" s="8">
        <v>259855</v>
      </c>
      <c r="N16" s="8">
        <v>798321</v>
      </c>
      <c r="O16" s="8">
        <v>197158</v>
      </c>
      <c r="P16" s="8">
        <v>230557</v>
      </c>
      <c r="Q16" s="8">
        <v>1022401</v>
      </c>
      <c r="R16" s="8">
        <v>1450116</v>
      </c>
      <c r="S16" s="8">
        <v>547812</v>
      </c>
      <c r="T16" s="8">
        <v>294288</v>
      </c>
      <c r="U16" s="8">
        <v>356919</v>
      </c>
      <c r="V16" s="8">
        <v>1199019</v>
      </c>
      <c r="W16" s="8">
        <v>4682475</v>
      </c>
      <c r="X16" s="8">
        <v>9400008</v>
      </c>
      <c r="Y16" s="8">
        <v>-4717533</v>
      </c>
      <c r="Z16" s="2">
        <v>-50.19</v>
      </c>
      <c r="AA16" s="6">
        <v>9400009</v>
      </c>
    </row>
    <row r="17" spans="1:27" ht="13.5">
      <c r="A17" s="23" t="s">
        <v>44</v>
      </c>
      <c r="B17" s="29"/>
      <c r="C17" s="6">
        <v>14160877</v>
      </c>
      <c r="D17" s="6">
        <v>0</v>
      </c>
      <c r="E17" s="7">
        <v>20522708</v>
      </c>
      <c r="F17" s="8">
        <v>20522708</v>
      </c>
      <c r="G17" s="8">
        <v>860876</v>
      </c>
      <c r="H17" s="8">
        <v>1445853</v>
      </c>
      <c r="I17" s="8">
        <v>1408541</v>
      </c>
      <c r="J17" s="8">
        <v>3715270</v>
      </c>
      <c r="K17" s="8">
        <v>1218821</v>
      </c>
      <c r="L17" s="8">
        <v>999967</v>
      </c>
      <c r="M17" s="8">
        <v>936014</v>
      </c>
      <c r="N17" s="8">
        <v>3154802</v>
      </c>
      <c r="O17" s="8">
        <v>1257136</v>
      </c>
      <c r="P17" s="8">
        <v>1287799</v>
      </c>
      <c r="Q17" s="8">
        <v>1203301</v>
      </c>
      <c r="R17" s="8">
        <v>3748236</v>
      </c>
      <c r="S17" s="8">
        <v>875713</v>
      </c>
      <c r="T17" s="8">
        <v>1104777</v>
      </c>
      <c r="U17" s="8">
        <v>1533209</v>
      </c>
      <c r="V17" s="8">
        <v>3513699</v>
      </c>
      <c r="W17" s="8">
        <v>14132007</v>
      </c>
      <c r="X17" s="8">
        <v>20522711</v>
      </c>
      <c r="Y17" s="8">
        <v>-6390704</v>
      </c>
      <c r="Z17" s="2">
        <v>-31.14</v>
      </c>
      <c r="AA17" s="6">
        <v>20522708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-1</v>
      </c>
      <c r="Y18" s="8">
        <v>1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812166736</v>
      </c>
      <c r="D19" s="6">
        <v>0</v>
      </c>
      <c r="E19" s="7">
        <v>825736122</v>
      </c>
      <c r="F19" s="8">
        <v>929300680</v>
      </c>
      <c r="G19" s="8">
        <v>259901336</v>
      </c>
      <c r="H19" s="8">
        <v>25559883</v>
      </c>
      <c r="I19" s="8">
        <v>-27482</v>
      </c>
      <c r="J19" s="8">
        <v>285433737</v>
      </c>
      <c r="K19" s="8">
        <v>16399041</v>
      </c>
      <c r="L19" s="8">
        <v>17156553</v>
      </c>
      <c r="M19" s="8">
        <v>235525268</v>
      </c>
      <c r="N19" s="8">
        <v>269080862</v>
      </c>
      <c r="O19" s="8">
        <v>23973411</v>
      </c>
      <c r="P19" s="8">
        <v>4010532</v>
      </c>
      <c r="Q19" s="8">
        <v>179801000</v>
      </c>
      <c r="R19" s="8">
        <v>207784943</v>
      </c>
      <c r="S19" s="8">
        <v>44195810</v>
      </c>
      <c r="T19" s="8">
        <v>22180602</v>
      </c>
      <c r="U19" s="8">
        <v>26644936</v>
      </c>
      <c r="V19" s="8">
        <v>93021348</v>
      </c>
      <c r="W19" s="8">
        <v>855320890</v>
      </c>
      <c r="X19" s="8">
        <v>828531073</v>
      </c>
      <c r="Y19" s="8">
        <v>26789817</v>
      </c>
      <c r="Z19" s="2">
        <v>3.23</v>
      </c>
      <c r="AA19" s="6">
        <v>929300680</v>
      </c>
    </row>
    <row r="20" spans="1:27" ht="13.5">
      <c r="A20" s="23" t="s">
        <v>47</v>
      </c>
      <c r="B20" s="29"/>
      <c r="C20" s="6">
        <v>586988178</v>
      </c>
      <c r="D20" s="6">
        <v>0</v>
      </c>
      <c r="E20" s="7">
        <v>561732183</v>
      </c>
      <c r="F20" s="26">
        <v>563131284</v>
      </c>
      <c r="G20" s="26">
        <v>18023716</v>
      </c>
      <c r="H20" s="26">
        <v>135184039</v>
      </c>
      <c r="I20" s="26">
        <v>13644590</v>
      </c>
      <c r="J20" s="26">
        <v>166852345</v>
      </c>
      <c r="K20" s="26">
        <v>14192901</v>
      </c>
      <c r="L20" s="26">
        <v>7152982</v>
      </c>
      <c r="M20" s="26">
        <v>138197056</v>
      </c>
      <c r="N20" s="26">
        <v>159542939</v>
      </c>
      <c r="O20" s="26">
        <v>7623610</v>
      </c>
      <c r="P20" s="26">
        <v>11325178</v>
      </c>
      <c r="Q20" s="26">
        <v>171823105</v>
      </c>
      <c r="R20" s="26">
        <v>190771893</v>
      </c>
      <c r="S20" s="26">
        <v>32927829</v>
      </c>
      <c r="T20" s="26">
        <v>16184975</v>
      </c>
      <c r="U20" s="26">
        <v>13684126</v>
      </c>
      <c r="V20" s="26">
        <v>62796930</v>
      </c>
      <c r="W20" s="26">
        <v>579964107</v>
      </c>
      <c r="X20" s="26">
        <v>558665714</v>
      </c>
      <c r="Y20" s="26">
        <v>21298393</v>
      </c>
      <c r="Z20" s="27">
        <v>3.81</v>
      </c>
      <c r="AA20" s="28">
        <v>563131284</v>
      </c>
    </row>
    <row r="21" spans="1:27" ht="13.5">
      <c r="A21" s="23" t="s">
        <v>48</v>
      </c>
      <c r="B21" s="29"/>
      <c r="C21" s="6">
        <v>12083819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27630</v>
      </c>
      <c r="R21" s="8">
        <v>27630</v>
      </c>
      <c r="S21" s="8">
        <v>0</v>
      </c>
      <c r="T21" s="8">
        <v>965625</v>
      </c>
      <c r="U21" s="8">
        <v>0</v>
      </c>
      <c r="V21" s="8">
        <v>965625</v>
      </c>
      <c r="W21" s="30">
        <v>993255</v>
      </c>
      <c r="X21" s="8"/>
      <c r="Y21" s="8">
        <v>993255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4441898649</v>
      </c>
      <c r="D22" s="33">
        <f>SUM(D5:D21)</f>
        <v>0</v>
      </c>
      <c r="E22" s="34">
        <f t="shared" si="0"/>
        <v>4758545629</v>
      </c>
      <c r="F22" s="35">
        <f t="shared" si="0"/>
        <v>4871757646</v>
      </c>
      <c r="G22" s="35">
        <f t="shared" si="0"/>
        <v>555627455</v>
      </c>
      <c r="H22" s="35">
        <f t="shared" si="0"/>
        <v>454736472</v>
      </c>
      <c r="I22" s="35">
        <f t="shared" si="0"/>
        <v>330319043</v>
      </c>
      <c r="J22" s="35">
        <f t="shared" si="0"/>
        <v>1340682970</v>
      </c>
      <c r="K22" s="35">
        <f t="shared" si="0"/>
        <v>334363227</v>
      </c>
      <c r="L22" s="35">
        <f t="shared" si="0"/>
        <v>314119122</v>
      </c>
      <c r="M22" s="35">
        <f t="shared" si="0"/>
        <v>659560472</v>
      </c>
      <c r="N22" s="35">
        <f t="shared" si="0"/>
        <v>1308042821</v>
      </c>
      <c r="O22" s="35">
        <f t="shared" si="0"/>
        <v>305147915</v>
      </c>
      <c r="P22" s="35">
        <f t="shared" si="0"/>
        <v>291712457</v>
      </c>
      <c r="Q22" s="35">
        <f t="shared" si="0"/>
        <v>627294254</v>
      </c>
      <c r="R22" s="35">
        <f t="shared" si="0"/>
        <v>1224154626</v>
      </c>
      <c r="S22" s="35">
        <f t="shared" si="0"/>
        <v>385169987</v>
      </c>
      <c r="T22" s="35">
        <f t="shared" si="0"/>
        <v>354432468</v>
      </c>
      <c r="U22" s="35">
        <f t="shared" si="0"/>
        <v>242752368</v>
      </c>
      <c r="V22" s="35">
        <f t="shared" si="0"/>
        <v>982354823</v>
      </c>
      <c r="W22" s="35">
        <f t="shared" si="0"/>
        <v>4855235240</v>
      </c>
      <c r="X22" s="35">
        <f t="shared" si="0"/>
        <v>4761340648</v>
      </c>
      <c r="Y22" s="35">
        <f t="shared" si="0"/>
        <v>93894592</v>
      </c>
      <c r="Z22" s="36">
        <f>+IF(X22&lt;&gt;0,+(Y22/X22)*100,0)</f>
        <v>1.972020045224876</v>
      </c>
      <c r="AA22" s="33">
        <f>SUM(AA5:AA21)</f>
        <v>4871757646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1129245614</v>
      </c>
      <c r="D25" s="6">
        <v>0</v>
      </c>
      <c r="E25" s="7">
        <v>1237215012</v>
      </c>
      <c r="F25" s="8">
        <v>1241125002</v>
      </c>
      <c r="G25" s="8">
        <v>88196022</v>
      </c>
      <c r="H25" s="8">
        <v>93500071</v>
      </c>
      <c r="I25" s="8">
        <v>96390932</v>
      </c>
      <c r="J25" s="8">
        <v>278087025</v>
      </c>
      <c r="K25" s="8">
        <v>96325564</v>
      </c>
      <c r="L25" s="8">
        <v>110260218</v>
      </c>
      <c r="M25" s="8">
        <v>99390919</v>
      </c>
      <c r="N25" s="8">
        <v>305976701</v>
      </c>
      <c r="O25" s="8">
        <v>122660959</v>
      </c>
      <c r="P25" s="8">
        <v>97111660</v>
      </c>
      <c r="Q25" s="8">
        <v>97734706</v>
      </c>
      <c r="R25" s="8">
        <v>317507325</v>
      </c>
      <c r="S25" s="8">
        <v>96294992</v>
      </c>
      <c r="T25" s="8">
        <v>96774764</v>
      </c>
      <c r="U25" s="8">
        <v>98037412</v>
      </c>
      <c r="V25" s="8">
        <v>291107168</v>
      </c>
      <c r="W25" s="8">
        <v>1192678219</v>
      </c>
      <c r="X25" s="8">
        <v>1237215013</v>
      </c>
      <c r="Y25" s="8">
        <v>-44536794</v>
      </c>
      <c r="Z25" s="2">
        <v>-3.6</v>
      </c>
      <c r="AA25" s="6">
        <v>1241125002</v>
      </c>
    </row>
    <row r="26" spans="1:27" ht="13.5">
      <c r="A26" s="25" t="s">
        <v>52</v>
      </c>
      <c r="B26" s="24"/>
      <c r="C26" s="6">
        <v>45261267</v>
      </c>
      <c r="D26" s="6">
        <v>0</v>
      </c>
      <c r="E26" s="7">
        <v>52254295</v>
      </c>
      <c r="F26" s="8">
        <v>52254295</v>
      </c>
      <c r="G26" s="8">
        <v>3783085</v>
      </c>
      <c r="H26" s="8">
        <v>3752553</v>
      </c>
      <c r="I26" s="8">
        <v>3752553</v>
      </c>
      <c r="J26" s="8">
        <v>11288191</v>
      </c>
      <c r="K26" s="8">
        <v>3809878</v>
      </c>
      <c r="L26" s="8">
        <v>3789939</v>
      </c>
      <c r="M26" s="8">
        <v>3766261</v>
      </c>
      <c r="N26" s="8">
        <v>11366078</v>
      </c>
      <c r="O26" s="8">
        <v>3752553</v>
      </c>
      <c r="P26" s="8">
        <v>3719841</v>
      </c>
      <c r="Q26" s="8">
        <v>3768382</v>
      </c>
      <c r="R26" s="8">
        <v>11240776</v>
      </c>
      <c r="S26" s="8">
        <v>6021204</v>
      </c>
      <c r="T26" s="8">
        <v>3976766</v>
      </c>
      <c r="U26" s="8">
        <v>3789172</v>
      </c>
      <c r="V26" s="8">
        <v>13787142</v>
      </c>
      <c r="W26" s="8">
        <v>47682187</v>
      </c>
      <c r="X26" s="8">
        <v>52254295</v>
      </c>
      <c r="Y26" s="8">
        <v>-4572108</v>
      </c>
      <c r="Z26" s="2">
        <v>-8.75</v>
      </c>
      <c r="AA26" s="6">
        <v>52254295</v>
      </c>
    </row>
    <row r="27" spans="1:27" ht="13.5">
      <c r="A27" s="25" t="s">
        <v>53</v>
      </c>
      <c r="B27" s="24"/>
      <c r="C27" s="6">
        <v>241010581</v>
      </c>
      <c r="D27" s="6">
        <v>0</v>
      </c>
      <c r="E27" s="7">
        <v>203074221</v>
      </c>
      <c r="F27" s="8">
        <v>187074221</v>
      </c>
      <c r="G27" s="8">
        <v>16922852</v>
      </c>
      <c r="H27" s="8">
        <v>16922852</v>
      </c>
      <c r="I27" s="8">
        <v>16922852</v>
      </c>
      <c r="J27" s="8">
        <v>50768556</v>
      </c>
      <c r="K27" s="8">
        <v>16922852</v>
      </c>
      <c r="L27" s="8">
        <v>16922852</v>
      </c>
      <c r="M27" s="8">
        <v>16922852</v>
      </c>
      <c r="N27" s="8">
        <v>50768556</v>
      </c>
      <c r="O27" s="8">
        <v>16922852</v>
      </c>
      <c r="P27" s="8">
        <v>6256185</v>
      </c>
      <c r="Q27" s="8">
        <v>13382790</v>
      </c>
      <c r="R27" s="8">
        <v>36561827</v>
      </c>
      <c r="S27" s="8">
        <v>17796248</v>
      </c>
      <c r="T27" s="8">
        <v>15589519</v>
      </c>
      <c r="U27" s="8">
        <v>15589519</v>
      </c>
      <c r="V27" s="8">
        <v>48975286</v>
      </c>
      <c r="W27" s="8">
        <v>187074225</v>
      </c>
      <c r="X27" s="8">
        <v>203074220</v>
      </c>
      <c r="Y27" s="8">
        <v>-15999995</v>
      </c>
      <c r="Z27" s="2">
        <v>-7.88</v>
      </c>
      <c r="AA27" s="6">
        <v>187074221</v>
      </c>
    </row>
    <row r="28" spans="1:27" ht="13.5">
      <c r="A28" s="25" t="s">
        <v>54</v>
      </c>
      <c r="B28" s="24"/>
      <c r="C28" s="6">
        <v>644162569</v>
      </c>
      <c r="D28" s="6">
        <v>0</v>
      </c>
      <c r="E28" s="7">
        <v>709999995</v>
      </c>
      <c r="F28" s="8">
        <v>709999995</v>
      </c>
      <c r="G28" s="8">
        <v>59166667</v>
      </c>
      <c r="H28" s="8">
        <v>59166667</v>
      </c>
      <c r="I28" s="8">
        <v>59166668</v>
      </c>
      <c r="J28" s="8">
        <v>177500002</v>
      </c>
      <c r="K28" s="8">
        <v>59166666</v>
      </c>
      <c r="L28" s="8">
        <v>59166667</v>
      </c>
      <c r="M28" s="8">
        <v>59166666</v>
      </c>
      <c r="N28" s="8">
        <v>177499999</v>
      </c>
      <c r="O28" s="8">
        <v>59166666</v>
      </c>
      <c r="P28" s="8">
        <v>59185140</v>
      </c>
      <c r="Q28" s="8">
        <v>59166666</v>
      </c>
      <c r="R28" s="8">
        <v>177518472</v>
      </c>
      <c r="S28" s="8">
        <v>59166666</v>
      </c>
      <c r="T28" s="8">
        <v>59191554</v>
      </c>
      <c r="U28" s="8">
        <v>59166666</v>
      </c>
      <c r="V28" s="8">
        <v>177524886</v>
      </c>
      <c r="W28" s="8">
        <v>710043359</v>
      </c>
      <c r="X28" s="8">
        <v>710000001</v>
      </c>
      <c r="Y28" s="8">
        <v>43358</v>
      </c>
      <c r="Z28" s="2">
        <v>0.01</v>
      </c>
      <c r="AA28" s="6">
        <v>709999995</v>
      </c>
    </row>
    <row r="29" spans="1:27" ht="13.5">
      <c r="A29" s="25" t="s">
        <v>55</v>
      </c>
      <c r="B29" s="24"/>
      <c r="C29" s="6">
        <v>65775074</v>
      </c>
      <c r="D29" s="6">
        <v>0</v>
      </c>
      <c r="E29" s="7">
        <v>59248068</v>
      </c>
      <c r="F29" s="8">
        <v>59248068</v>
      </c>
      <c r="G29" s="8">
        <v>4937339</v>
      </c>
      <c r="H29" s="8">
        <v>4937339</v>
      </c>
      <c r="I29" s="8">
        <v>4603490</v>
      </c>
      <c r="J29" s="8">
        <v>14478168</v>
      </c>
      <c r="K29" s="8">
        <v>5370309</v>
      </c>
      <c r="L29" s="8">
        <v>5370309</v>
      </c>
      <c r="M29" s="8">
        <v>5370312</v>
      </c>
      <c r="N29" s="8">
        <v>16110930</v>
      </c>
      <c r="O29" s="8">
        <v>4568340</v>
      </c>
      <c r="P29" s="8">
        <v>4568340</v>
      </c>
      <c r="Q29" s="8">
        <v>4568340</v>
      </c>
      <c r="R29" s="8">
        <v>13705020</v>
      </c>
      <c r="S29" s="8">
        <v>5066932</v>
      </c>
      <c r="T29" s="8">
        <v>5066932</v>
      </c>
      <c r="U29" s="8">
        <v>5112263</v>
      </c>
      <c r="V29" s="8">
        <v>15246127</v>
      </c>
      <c r="W29" s="8">
        <v>59540245</v>
      </c>
      <c r="X29" s="8">
        <v>59248069</v>
      </c>
      <c r="Y29" s="8">
        <v>292176</v>
      </c>
      <c r="Z29" s="2">
        <v>0.49</v>
      </c>
      <c r="AA29" s="6">
        <v>59248068</v>
      </c>
    </row>
    <row r="30" spans="1:27" ht="13.5">
      <c r="A30" s="25" t="s">
        <v>56</v>
      </c>
      <c r="B30" s="24"/>
      <c r="C30" s="6">
        <v>1110464178</v>
      </c>
      <c r="D30" s="6">
        <v>0</v>
      </c>
      <c r="E30" s="7">
        <v>1201856097</v>
      </c>
      <c r="F30" s="8">
        <v>1214784417</v>
      </c>
      <c r="G30" s="8">
        <v>143484067</v>
      </c>
      <c r="H30" s="8">
        <v>136354897</v>
      </c>
      <c r="I30" s="8">
        <v>90152749</v>
      </c>
      <c r="J30" s="8">
        <v>369991713</v>
      </c>
      <c r="K30" s="8">
        <v>96974011</v>
      </c>
      <c r="L30" s="8">
        <v>90092922</v>
      </c>
      <c r="M30" s="8">
        <v>82811701</v>
      </c>
      <c r="N30" s="8">
        <v>269878634</v>
      </c>
      <c r="O30" s="8">
        <v>89217198</v>
      </c>
      <c r="P30" s="8">
        <v>85147587</v>
      </c>
      <c r="Q30" s="8">
        <v>86331379</v>
      </c>
      <c r="R30" s="8">
        <v>260696164</v>
      </c>
      <c r="S30" s="8">
        <v>89323905</v>
      </c>
      <c r="T30" s="8">
        <v>88336275</v>
      </c>
      <c r="U30" s="8">
        <v>136249912</v>
      </c>
      <c r="V30" s="8">
        <v>313910092</v>
      </c>
      <c r="W30" s="8">
        <v>1214476603</v>
      </c>
      <c r="X30" s="8">
        <v>1201856097</v>
      </c>
      <c r="Y30" s="8">
        <v>12620506</v>
      </c>
      <c r="Z30" s="2">
        <v>1.05</v>
      </c>
      <c r="AA30" s="6">
        <v>1214784417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-1</v>
      </c>
      <c r="Y31" s="8">
        <v>1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9742995</v>
      </c>
      <c r="D32" s="6">
        <v>0</v>
      </c>
      <c r="E32" s="7">
        <v>19909389</v>
      </c>
      <c r="F32" s="8">
        <v>14943726</v>
      </c>
      <c r="G32" s="8">
        <v>255697</v>
      </c>
      <c r="H32" s="8">
        <v>1574949</v>
      </c>
      <c r="I32" s="8">
        <v>894725</v>
      </c>
      <c r="J32" s="8">
        <v>2725371</v>
      </c>
      <c r="K32" s="8">
        <v>1694187</v>
      </c>
      <c r="L32" s="8">
        <v>1443212</v>
      </c>
      <c r="M32" s="8">
        <v>2768352</v>
      </c>
      <c r="N32" s="8">
        <v>5905751</v>
      </c>
      <c r="O32" s="8">
        <v>1210636</v>
      </c>
      <c r="P32" s="8">
        <v>1531870</v>
      </c>
      <c r="Q32" s="8">
        <v>1312683</v>
      </c>
      <c r="R32" s="8">
        <v>4055189</v>
      </c>
      <c r="S32" s="8">
        <v>725873</v>
      </c>
      <c r="T32" s="8">
        <v>448783</v>
      </c>
      <c r="U32" s="8">
        <v>739625</v>
      </c>
      <c r="V32" s="8">
        <v>1914281</v>
      </c>
      <c r="W32" s="8">
        <v>14600592</v>
      </c>
      <c r="X32" s="8">
        <v>19909387</v>
      </c>
      <c r="Y32" s="8">
        <v>-5308795</v>
      </c>
      <c r="Z32" s="2">
        <v>-26.66</v>
      </c>
      <c r="AA32" s="6">
        <v>14943726</v>
      </c>
    </row>
    <row r="33" spans="1:27" ht="13.5">
      <c r="A33" s="25" t="s">
        <v>59</v>
      </c>
      <c r="B33" s="24"/>
      <c r="C33" s="6">
        <v>144957216</v>
      </c>
      <c r="D33" s="6">
        <v>0</v>
      </c>
      <c r="E33" s="7">
        <v>204012958</v>
      </c>
      <c r="F33" s="8">
        <v>195637940</v>
      </c>
      <c r="G33" s="8">
        <v>611791</v>
      </c>
      <c r="H33" s="8">
        <v>13263267</v>
      </c>
      <c r="I33" s="8">
        <v>18013249</v>
      </c>
      <c r="J33" s="8">
        <v>31888307</v>
      </c>
      <c r="K33" s="8">
        <v>14962217</v>
      </c>
      <c r="L33" s="8">
        <v>26004261</v>
      </c>
      <c r="M33" s="8">
        <v>22169648</v>
      </c>
      <c r="N33" s="8">
        <v>63136126</v>
      </c>
      <c r="O33" s="8">
        <v>27788067</v>
      </c>
      <c r="P33" s="8">
        <v>20002312</v>
      </c>
      <c r="Q33" s="8">
        <v>11093837</v>
      </c>
      <c r="R33" s="8">
        <v>58884216</v>
      </c>
      <c r="S33" s="8">
        <v>17174313</v>
      </c>
      <c r="T33" s="8">
        <v>20646073</v>
      </c>
      <c r="U33" s="8">
        <v>19245051</v>
      </c>
      <c r="V33" s="8">
        <v>57065437</v>
      </c>
      <c r="W33" s="8">
        <v>210974086</v>
      </c>
      <c r="X33" s="8">
        <v>204012958</v>
      </c>
      <c r="Y33" s="8">
        <v>6961128</v>
      </c>
      <c r="Z33" s="2">
        <v>3.41</v>
      </c>
      <c r="AA33" s="6">
        <v>195637940</v>
      </c>
    </row>
    <row r="34" spans="1:27" ht="13.5">
      <c r="A34" s="25" t="s">
        <v>60</v>
      </c>
      <c r="B34" s="24"/>
      <c r="C34" s="6">
        <v>1096167658</v>
      </c>
      <c r="D34" s="6">
        <v>0</v>
      </c>
      <c r="E34" s="7">
        <v>1059335429</v>
      </c>
      <c r="F34" s="8">
        <v>1215361552</v>
      </c>
      <c r="G34" s="8">
        <v>52541386</v>
      </c>
      <c r="H34" s="8">
        <v>83004571</v>
      </c>
      <c r="I34" s="8">
        <v>86835706</v>
      </c>
      <c r="J34" s="8">
        <v>222381663</v>
      </c>
      <c r="K34" s="8">
        <v>116925613</v>
      </c>
      <c r="L34" s="8">
        <v>90689507</v>
      </c>
      <c r="M34" s="8">
        <v>109332265</v>
      </c>
      <c r="N34" s="8">
        <v>316947385</v>
      </c>
      <c r="O34" s="8">
        <v>58254343</v>
      </c>
      <c r="P34" s="8">
        <v>79034546</v>
      </c>
      <c r="Q34" s="8">
        <v>104645079</v>
      </c>
      <c r="R34" s="8">
        <v>241933968</v>
      </c>
      <c r="S34" s="8">
        <v>78623862</v>
      </c>
      <c r="T34" s="8">
        <v>78476421</v>
      </c>
      <c r="U34" s="8">
        <v>-13993707</v>
      </c>
      <c r="V34" s="8">
        <v>143106576</v>
      </c>
      <c r="W34" s="8">
        <v>924369592</v>
      </c>
      <c r="X34" s="8">
        <v>1062130404</v>
      </c>
      <c r="Y34" s="8">
        <v>-137760812</v>
      </c>
      <c r="Z34" s="2">
        <v>-12.97</v>
      </c>
      <c r="AA34" s="6">
        <v>1215361552</v>
      </c>
    </row>
    <row r="35" spans="1:27" ht="13.5">
      <c r="A35" s="23" t="s">
        <v>61</v>
      </c>
      <c r="B35" s="29"/>
      <c r="C35" s="6">
        <v>11041337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-1</v>
      </c>
      <c r="Y35" s="8">
        <v>1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4497828489</v>
      </c>
      <c r="D36" s="33">
        <f>SUM(D25:D35)</f>
        <v>0</v>
      </c>
      <c r="E36" s="34">
        <f t="shared" si="1"/>
        <v>4746905464</v>
      </c>
      <c r="F36" s="35">
        <f t="shared" si="1"/>
        <v>4890429216</v>
      </c>
      <c r="G36" s="35">
        <f t="shared" si="1"/>
        <v>369898906</v>
      </c>
      <c r="H36" s="35">
        <f t="shared" si="1"/>
        <v>412477166</v>
      </c>
      <c r="I36" s="35">
        <f t="shared" si="1"/>
        <v>376732924</v>
      </c>
      <c r="J36" s="35">
        <f t="shared" si="1"/>
        <v>1159108996</v>
      </c>
      <c r="K36" s="35">
        <f t="shared" si="1"/>
        <v>412151297</v>
      </c>
      <c r="L36" s="35">
        <f t="shared" si="1"/>
        <v>403739887</v>
      </c>
      <c r="M36" s="35">
        <f t="shared" si="1"/>
        <v>401698976</v>
      </c>
      <c r="N36" s="35">
        <f t="shared" si="1"/>
        <v>1217590160</v>
      </c>
      <c r="O36" s="35">
        <f t="shared" si="1"/>
        <v>383541614</v>
      </c>
      <c r="P36" s="35">
        <f t="shared" si="1"/>
        <v>356557481</v>
      </c>
      <c r="Q36" s="35">
        <f t="shared" si="1"/>
        <v>382003862</v>
      </c>
      <c r="R36" s="35">
        <f t="shared" si="1"/>
        <v>1122102957</v>
      </c>
      <c r="S36" s="35">
        <f t="shared" si="1"/>
        <v>370193995</v>
      </c>
      <c r="T36" s="35">
        <f t="shared" si="1"/>
        <v>368507087</v>
      </c>
      <c r="U36" s="35">
        <f t="shared" si="1"/>
        <v>323935913</v>
      </c>
      <c r="V36" s="35">
        <f t="shared" si="1"/>
        <v>1062636995</v>
      </c>
      <c r="W36" s="35">
        <f t="shared" si="1"/>
        <v>4561439108</v>
      </c>
      <c r="X36" s="35">
        <f t="shared" si="1"/>
        <v>4749700442</v>
      </c>
      <c r="Y36" s="35">
        <f t="shared" si="1"/>
        <v>-188261334</v>
      </c>
      <c r="Z36" s="36">
        <f>+IF(X36&lt;&gt;0,+(Y36/X36)*100,0)</f>
        <v>-3.9636464720020754</v>
      </c>
      <c r="AA36" s="33">
        <f>SUM(AA25:AA35)</f>
        <v>4890429216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-55929840</v>
      </c>
      <c r="D38" s="46">
        <f>+D22-D36</f>
        <v>0</v>
      </c>
      <c r="E38" s="47">
        <f t="shared" si="2"/>
        <v>11640165</v>
      </c>
      <c r="F38" s="48">
        <f t="shared" si="2"/>
        <v>-18671570</v>
      </c>
      <c r="G38" s="48">
        <f t="shared" si="2"/>
        <v>185728549</v>
      </c>
      <c r="H38" s="48">
        <f t="shared" si="2"/>
        <v>42259306</v>
      </c>
      <c r="I38" s="48">
        <f t="shared" si="2"/>
        <v>-46413881</v>
      </c>
      <c r="J38" s="48">
        <f t="shared" si="2"/>
        <v>181573974</v>
      </c>
      <c r="K38" s="48">
        <f t="shared" si="2"/>
        <v>-77788070</v>
      </c>
      <c r="L38" s="48">
        <f t="shared" si="2"/>
        <v>-89620765</v>
      </c>
      <c r="M38" s="48">
        <f t="shared" si="2"/>
        <v>257861496</v>
      </c>
      <c r="N38" s="48">
        <f t="shared" si="2"/>
        <v>90452661</v>
      </c>
      <c r="O38" s="48">
        <f t="shared" si="2"/>
        <v>-78393699</v>
      </c>
      <c r="P38" s="48">
        <f t="shared" si="2"/>
        <v>-64845024</v>
      </c>
      <c r="Q38" s="48">
        <f t="shared" si="2"/>
        <v>245290392</v>
      </c>
      <c r="R38" s="48">
        <f t="shared" si="2"/>
        <v>102051669</v>
      </c>
      <c r="S38" s="48">
        <f t="shared" si="2"/>
        <v>14975992</v>
      </c>
      <c r="T38" s="48">
        <f t="shared" si="2"/>
        <v>-14074619</v>
      </c>
      <c r="U38" s="48">
        <f t="shared" si="2"/>
        <v>-81183545</v>
      </c>
      <c r="V38" s="48">
        <f t="shared" si="2"/>
        <v>-80282172</v>
      </c>
      <c r="W38" s="48">
        <f t="shared" si="2"/>
        <v>293796132</v>
      </c>
      <c r="X38" s="48">
        <f>IF(F22=F36,0,X22-X36)</f>
        <v>11640206</v>
      </c>
      <c r="Y38" s="48">
        <f t="shared" si="2"/>
        <v>282155926</v>
      </c>
      <c r="Z38" s="49">
        <f>+IF(X38&lt;&gt;0,+(Y38/X38)*100,0)</f>
        <v>2423.9770842543508</v>
      </c>
      <c r="AA38" s="46">
        <f>+AA22-AA36</f>
        <v>-18671570</v>
      </c>
    </row>
    <row r="39" spans="1:27" ht="13.5">
      <c r="A39" s="23" t="s">
        <v>64</v>
      </c>
      <c r="B39" s="29"/>
      <c r="C39" s="6">
        <v>734502788</v>
      </c>
      <c r="D39" s="6">
        <v>0</v>
      </c>
      <c r="E39" s="7">
        <v>700781834</v>
      </c>
      <c r="F39" s="8">
        <v>720399854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700781726</v>
      </c>
      <c r="Y39" s="8">
        <v>-700781726</v>
      </c>
      <c r="Z39" s="2">
        <v>-100</v>
      </c>
      <c r="AA39" s="6">
        <v>720399854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458860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458860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678572948</v>
      </c>
      <c r="D42" s="55">
        <f>SUM(D38:D41)</f>
        <v>0</v>
      </c>
      <c r="E42" s="56">
        <f t="shared" si="3"/>
        <v>712421999</v>
      </c>
      <c r="F42" s="57">
        <f t="shared" si="3"/>
        <v>702187144</v>
      </c>
      <c r="G42" s="57">
        <f t="shared" si="3"/>
        <v>185728549</v>
      </c>
      <c r="H42" s="57">
        <f t="shared" si="3"/>
        <v>42259306</v>
      </c>
      <c r="I42" s="57">
        <f t="shared" si="3"/>
        <v>-46413881</v>
      </c>
      <c r="J42" s="57">
        <f t="shared" si="3"/>
        <v>181573974</v>
      </c>
      <c r="K42" s="57">
        <f t="shared" si="3"/>
        <v>-77788070</v>
      </c>
      <c r="L42" s="57">
        <f t="shared" si="3"/>
        <v>-89620765</v>
      </c>
      <c r="M42" s="57">
        <f t="shared" si="3"/>
        <v>257861496</v>
      </c>
      <c r="N42" s="57">
        <f t="shared" si="3"/>
        <v>90452661</v>
      </c>
      <c r="O42" s="57">
        <f t="shared" si="3"/>
        <v>-78393699</v>
      </c>
      <c r="P42" s="57">
        <f t="shared" si="3"/>
        <v>-64845024</v>
      </c>
      <c r="Q42" s="57">
        <f t="shared" si="3"/>
        <v>245290392</v>
      </c>
      <c r="R42" s="57">
        <f t="shared" si="3"/>
        <v>102051669</v>
      </c>
      <c r="S42" s="57">
        <f t="shared" si="3"/>
        <v>14975992</v>
      </c>
      <c r="T42" s="57">
        <f t="shared" si="3"/>
        <v>-14074619</v>
      </c>
      <c r="U42" s="57">
        <f t="shared" si="3"/>
        <v>-81183545</v>
      </c>
      <c r="V42" s="57">
        <f t="shared" si="3"/>
        <v>-80282172</v>
      </c>
      <c r="W42" s="57">
        <f t="shared" si="3"/>
        <v>293796132</v>
      </c>
      <c r="X42" s="57">
        <f t="shared" si="3"/>
        <v>712421932</v>
      </c>
      <c r="Y42" s="57">
        <f t="shared" si="3"/>
        <v>-418625800</v>
      </c>
      <c r="Z42" s="58">
        <f>+IF(X42&lt;&gt;0,+(Y42/X42)*100,0)</f>
        <v>-58.76093662989589</v>
      </c>
      <c r="AA42" s="55">
        <f>SUM(AA38:AA41)</f>
        <v>702187144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678572948</v>
      </c>
      <c r="D44" s="63">
        <f>+D42-D43</f>
        <v>0</v>
      </c>
      <c r="E44" s="64">
        <f t="shared" si="4"/>
        <v>712421999</v>
      </c>
      <c r="F44" s="65">
        <f t="shared" si="4"/>
        <v>702187144</v>
      </c>
      <c r="G44" s="65">
        <f t="shared" si="4"/>
        <v>185728549</v>
      </c>
      <c r="H44" s="65">
        <f t="shared" si="4"/>
        <v>42259306</v>
      </c>
      <c r="I44" s="65">
        <f t="shared" si="4"/>
        <v>-46413881</v>
      </c>
      <c r="J44" s="65">
        <f t="shared" si="4"/>
        <v>181573974</v>
      </c>
      <c r="K44" s="65">
        <f t="shared" si="4"/>
        <v>-77788070</v>
      </c>
      <c r="L44" s="65">
        <f t="shared" si="4"/>
        <v>-89620765</v>
      </c>
      <c r="M44" s="65">
        <f t="shared" si="4"/>
        <v>257861496</v>
      </c>
      <c r="N44" s="65">
        <f t="shared" si="4"/>
        <v>90452661</v>
      </c>
      <c r="O44" s="65">
        <f t="shared" si="4"/>
        <v>-78393699</v>
      </c>
      <c r="P44" s="65">
        <f t="shared" si="4"/>
        <v>-64845024</v>
      </c>
      <c r="Q44" s="65">
        <f t="shared" si="4"/>
        <v>245290392</v>
      </c>
      <c r="R44" s="65">
        <f t="shared" si="4"/>
        <v>102051669</v>
      </c>
      <c r="S44" s="65">
        <f t="shared" si="4"/>
        <v>14975992</v>
      </c>
      <c r="T44" s="65">
        <f t="shared" si="4"/>
        <v>-14074619</v>
      </c>
      <c r="U44" s="65">
        <f t="shared" si="4"/>
        <v>-81183545</v>
      </c>
      <c r="V44" s="65">
        <f t="shared" si="4"/>
        <v>-80282172</v>
      </c>
      <c r="W44" s="65">
        <f t="shared" si="4"/>
        <v>293796132</v>
      </c>
      <c r="X44" s="65">
        <f t="shared" si="4"/>
        <v>712421932</v>
      </c>
      <c r="Y44" s="65">
        <f t="shared" si="4"/>
        <v>-418625800</v>
      </c>
      <c r="Z44" s="66">
        <f>+IF(X44&lt;&gt;0,+(Y44/X44)*100,0)</f>
        <v>-58.76093662989589</v>
      </c>
      <c r="AA44" s="63">
        <f>+AA42-AA43</f>
        <v>702187144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678572948</v>
      </c>
      <c r="D46" s="55">
        <f>SUM(D44:D45)</f>
        <v>0</v>
      </c>
      <c r="E46" s="56">
        <f t="shared" si="5"/>
        <v>712421999</v>
      </c>
      <c r="F46" s="57">
        <f t="shared" si="5"/>
        <v>702187144</v>
      </c>
      <c r="G46" s="57">
        <f t="shared" si="5"/>
        <v>185728549</v>
      </c>
      <c r="H46" s="57">
        <f t="shared" si="5"/>
        <v>42259306</v>
      </c>
      <c r="I46" s="57">
        <f t="shared" si="5"/>
        <v>-46413881</v>
      </c>
      <c r="J46" s="57">
        <f t="shared" si="5"/>
        <v>181573974</v>
      </c>
      <c r="K46" s="57">
        <f t="shared" si="5"/>
        <v>-77788070</v>
      </c>
      <c r="L46" s="57">
        <f t="shared" si="5"/>
        <v>-89620765</v>
      </c>
      <c r="M46" s="57">
        <f t="shared" si="5"/>
        <v>257861496</v>
      </c>
      <c r="N46" s="57">
        <f t="shared" si="5"/>
        <v>90452661</v>
      </c>
      <c r="O46" s="57">
        <f t="shared" si="5"/>
        <v>-78393699</v>
      </c>
      <c r="P46" s="57">
        <f t="shared" si="5"/>
        <v>-64845024</v>
      </c>
      <c r="Q46" s="57">
        <f t="shared" si="5"/>
        <v>245290392</v>
      </c>
      <c r="R46" s="57">
        <f t="shared" si="5"/>
        <v>102051669</v>
      </c>
      <c r="S46" s="57">
        <f t="shared" si="5"/>
        <v>14975992</v>
      </c>
      <c r="T46" s="57">
        <f t="shared" si="5"/>
        <v>-14074619</v>
      </c>
      <c r="U46" s="57">
        <f t="shared" si="5"/>
        <v>-81183545</v>
      </c>
      <c r="V46" s="57">
        <f t="shared" si="5"/>
        <v>-80282172</v>
      </c>
      <c r="W46" s="57">
        <f t="shared" si="5"/>
        <v>293796132</v>
      </c>
      <c r="X46" s="57">
        <f t="shared" si="5"/>
        <v>712421932</v>
      </c>
      <c r="Y46" s="57">
        <f t="shared" si="5"/>
        <v>-418625800</v>
      </c>
      <c r="Z46" s="58">
        <f>+IF(X46&lt;&gt;0,+(Y46/X46)*100,0)</f>
        <v>-58.76093662989589</v>
      </c>
      <c r="AA46" s="55">
        <f>SUM(AA44:AA45)</f>
        <v>702187144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678572948</v>
      </c>
      <c r="D48" s="71">
        <f>SUM(D46:D47)</f>
        <v>0</v>
      </c>
      <c r="E48" s="72">
        <f t="shared" si="6"/>
        <v>712421999</v>
      </c>
      <c r="F48" s="73">
        <f t="shared" si="6"/>
        <v>702187144</v>
      </c>
      <c r="G48" s="73">
        <f t="shared" si="6"/>
        <v>185728549</v>
      </c>
      <c r="H48" s="74">
        <f t="shared" si="6"/>
        <v>42259306</v>
      </c>
      <c r="I48" s="74">
        <f t="shared" si="6"/>
        <v>-46413881</v>
      </c>
      <c r="J48" s="74">
        <f t="shared" si="6"/>
        <v>181573974</v>
      </c>
      <c r="K48" s="74">
        <f t="shared" si="6"/>
        <v>-77788070</v>
      </c>
      <c r="L48" s="74">
        <f t="shared" si="6"/>
        <v>-89620765</v>
      </c>
      <c r="M48" s="73">
        <f t="shared" si="6"/>
        <v>257861496</v>
      </c>
      <c r="N48" s="73">
        <f t="shared" si="6"/>
        <v>90452661</v>
      </c>
      <c r="O48" s="74">
        <f t="shared" si="6"/>
        <v>-78393699</v>
      </c>
      <c r="P48" s="74">
        <f t="shared" si="6"/>
        <v>-64845024</v>
      </c>
      <c r="Q48" s="74">
        <f t="shared" si="6"/>
        <v>245290392</v>
      </c>
      <c r="R48" s="74">
        <f t="shared" si="6"/>
        <v>102051669</v>
      </c>
      <c r="S48" s="74">
        <f t="shared" si="6"/>
        <v>14975992</v>
      </c>
      <c r="T48" s="73">
        <f t="shared" si="6"/>
        <v>-14074619</v>
      </c>
      <c r="U48" s="73">
        <f t="shared" si="6"/>
        <v>-81183545</v>
      </c>
      <c r="V48" s="74">
        <f t="shared" si="6"/>
        <v>-80282172</v>
      </c>
      <c r="W48" s="74">
        <f t="shared" si="6"/>
        <v>293796132</v>
      </c>
      <c r="X48" s="74">
        <f t="shared" si="6"/>
        <v>712421932</v>
      </c>
      <c r="Y48" s="74">
        <f t="shared" si="6"/>
        <v>-418625800</v>
      </c>
      <c r="Z48" s="75">
        <f>+IF(X48&lt;&gt;0,+(Y48/X48)*100,0)</f>
        <v>-58.76093662989589</v>
      </c>
      <c r="AA48" s="76">
        <f>SUM(AA46:AA47)</f>
        <v>702187144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1205525500</v>
      </c>
      <c r="D5" s="6">
        <v>0</v>
      </c>
      <c r="E5" s="7">
        <v>1373532540</v>
      </c>
      <c r="F5" s="8">
        <v>1373532540</v>
      </c>
      <c r="G5" s="8">
        <v>118065623</v>
      </c>
      <c r="H5" s="8">
        <v>113588861</v>
      </c>
      <c r="I5" s="8">
        <v>111848824</v>
      </c>
      <c r="J5" s="8">
        <v>343503308</v>
      </c>
      <c r="K5" s="8">
        <v>114386949</v>
      </c>
      <c r="L5" s="8">
        <v>115541904</v>
      </c>
      <c r="M5" s="8">
        <v>117280912</v>
      </c>
      <c r="N5" s="8">
        <v>347209765</v>
      </c>
      <c r="O5" s="8">
        <v>131910928</v>
      </c>
      <c r="P5" s="8">
        <v>110731343</v>
      </c>
      <c r="Q5" s="8">
        <v>119525735</v>
      </c>
      <c r="R5" s="8">
        <v>362168006</v>
      </c>
      <c r="S5" s="8">
        <v>119643183</v>
      </c>
      <c r="T5" s="8">
        <v>95246431</v>
      </c>
      <c r="U5" s="8">
        <v>143492968</v>
      </c>
      <c r="V5" s="8">
        <v>358382582</v>
      </c>
      <c r="W5" s="8">
        <v>1411263661</v>
      </c>
      <c r="X5" s="8">
        <v>1373532540</v>
      </c>
      <c r="Y5" s="8">
        <v>37731121</v>
      </c>
      <c r="Z5" s="2">
        <v>2.75</v>
      </c>
      <c r="AA5" s="6">
        <v>1373532540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2872412701</v>
      </c>
      <c r="D7" s="6">
        <v>0</v>
      </c>
      <c r="E7" s="7">
        <v>3182151220</v>
      </c>
      <c r="F7" s="8">
        <v>3127151280</v>
      </c>
      <c r="G7" s="8">
        <v>311162204</v>
      </c>
      <c r="H7" s="8">
        <v>135186767</v>
      </c>
      <c r="I7" s="8">
        <v>308630224</v>
      </c>
      <c r="J7" s="8">
        <v>754979195</v>
      </c>
      <c r="K7" s="8">
        <v>220693839</v>
      </c>
      <c r="L7" s="8">
        <v>245880882</v>
      </c>
      <c r="M7" s="8">
        <v>256722127</v>
      </c>
      <c r="N7" s="8">
        <v>723296848</v>
      </c>
      <c r="O7" s="8">
        <v>210373922</v>
      </c>
      <c r="P7" s="8">
        <v>222598448</v>
      </c>
      <c r="Q7" s="8">
        <v>247890135</v>
      </c>
      <c r="R7" s="8">
        <v>680862505</v>
      </c>
      <c r="S7" s="8">
        <v>227591107</v>
      </c>
      <c r="T7" s="8">
        <v>236087249</v>
      </c>
      <c r="U7" s="8">
        <v>235473830</v>
      </c>
      <c r="V7" s="8">
        <v>699152186</v>
      </c>
      <c r="W7" s="8">
        <v>2858290734</v>
      </c>
      <c r="X7" s="8">
        <v>3182151220</v>
      </c>
      <c r="Y7" s="8">
        <v>-323860486</v>
      </c>
      <c r="Z7" s="2">
        <v>-10.18</v>
      </c>
      <c r="AA7" s="6">
        <v>3127151280</v>
      </c>
    </row>
    <row r="8" spans="1:27" ht="13.5">
      <c r="A8" s="25" t="s">
        <v>35</v>
      </c>
      <c r="B8" s="24"/>
      <c r="C8" s="6">
        <v>505420422</v>
      </c>
      <c r="D8" s="6">
        <v>0</v>
      </c>
      <c r="E8" s="7">
        <v>558220370</v>
      </c>
      <c r="F8" s="8">
        <v>565220370</v>
      </c>
      <c r="G8" s="8">
        <v>35339312</v>
      </c>
      <c r="H8" s="8">
        <v>50480997</v>
      </c>
      <c r="I8" s="8">
        <v>27487247</v>
      </c>
      <c r="J8" s="8">
        <v>113307556</v>
      </c>
      <c r="K8" s="8">
        <v>53027729</v>
      </c>
      <c r="L8" s="8">
        <v>54450483</v>
      </c>
      <c r="M8" s="8">
        <v>46079957</v>
      </c>
      <c r="N8" s="8">
        <v>153558169</v>
      </c>
      <c r="O8" s="8">
        <v>65568577</v>
      </c>
      <c r="P8" s="8">
        <v>53948629</v>
      </c>
      <c r="Q8" s="8">
        <v>53586235</v>
      </c>
      <c r="R8" s="8">
        <v>173103441</v>
      </c>
      <c r="S8" s="8">
        <v>41460276</v>
      </c>
      <c r="T8" s="8">
        <v>51193509</v>
      </c>
      <c r="U8" s="8">
        <v>45402733</v>
      </c>
      <c r="V8" s="8">
        <v>138056518</v>
      </c>
      <c r="W8" s="8">
        <v>578025684</v>
      </c>
      <c r="X8" s="8">
        <v>558220370</v>
      </c>
      <c r="Y8" s="8">
        <v>19805314</v>
      </c>
      <c r="Z8" s="2">
        <v>3.55</v>
      </c>
      <c r="AA8" s="6">
        <v>565220370</v>
      </c>
    </row>
    <row r="9" spans="1:27" ht="13.5">
      <c r="A9" s="25" t="s">
        <v>36</v>
      </c>
      <c r="B9" s="24"/>
      <c r="C9" s="6">
        <v>308364986</v>
      </c>
      <c r="D9" s="6">
        <v>0</v>
      </c>
      <c r="E9" s="7">
        <v>384587160</v>
      </c>
      <c r="F9" s="8">
        <v>389587160</v>
      </c>
      <c r="G9" s="8">
        <v>24024532</v>
      </c>
      <c r="H9" s="8">
        <v>29068725</v>
      </c>
      <c r="I9" s="8">
        <v>29371184</v>
      </c>
      <c r="J9" s="8">
        <v>82464441</v>
      </c>
      <c r="K9" s="8">
        <v>31504616</v>
      </c>
      <c r="L9" s="8">
        <v>38318465</v>
      </c>
      <c r="M9" s="8">
        <v>34415763</v>
      </c>
      <c r="N9" s="8">
        <v>104238844</v>
      </c>
      <c r="O9" s="8">
        <v>34889678</v>
      </c>
      <c r="P9" s="8">
        <v>39473192</v>
      </c>
      <c r="Q9" s="8">
        <v>34952626</v>
      </c>
      <c r="R9" s="8">
        <v>109315496</v>
      </c>
      <c r="S9" s="8">
        <v>27778000</v>
      </c>
      <c r="T9" s="8">
        <v>33209833</v>
      </c>
      <c r="U9" s="8">
        <v>30037781</v>
      </c>
      <c r="V9" s="8">
        <v>91025614</v>
      </c>
      <c r="W9" s="8">
        <v>387044395</v>
      </c>
      <c r="X9" s="8">
        <v>384587160</v>
      </c>
      <c r="Y9" s="8">
        <v>2457235</v>
      </c>
      <c r="Z9" s="2">
        <v>0.64</v>
      </c>
      <c r="AA9" s="6">
        <v>389587160</v>
      </c>
    </row>
    <row r="10" spans="1:27" ht="13.5">
      <c r="A10" s="25" t="s">
        <v>37</v>
      </c>
      <c r="B10" s="24"/>
      <c r="C10" s="6">
        <v>124745381</v>
      </c>
      <c r="D10" s="6">
        <v>0</v>
      </c>
      <c r="E10" s="7">
        <v>200068270</v>
      </c>
      <c r="F10" s="26">
        <v>200068270</v>
      </c>
      <c r="G10" s="26">
        <v>16773947</v>
      </c>
      <c r="H10" s="26">
        <v>17139868</v>
      </c>
      <c r="I10" s="26">
        <v>17094548</v>
      </c>
      <c r="J10" s="26">
        <v>51008363</v>
      </c>
      <c r="K10" s="26">
        <v>16724382</v>
      </c>
      <c r="L10" s="26">
        <v>16836806</v>
      </c>
      <c r="M10" s="26">
        <v>16827944</v>
      </c>
      <c r="N10" s="26">
        <v>50389132</v>
      </c>
      <c r="O10" s="26">
        <v>16803935</v>
      </c>
      <c r="P10" s="26">
        <v>16894029</v>
      </c>
      <c r="Q10" s="26">
        <v>16806002</v>
      </c>
      <c r="R10" s="26">
        <v>50503966</v>
      </c>
      <c r="S10" s="26">
        <v>16834509</v>
      </c>
      <c r="T10" s="26">
        <v>16894748</v>
      </c>
      <c r="U10" s="26">
        <v>16508210</v>
      </c>
      <c r="V10" s="26">
        <v>50237467</v>
      </c>
      <c r="W10" s="26">
        <v>202138928</v>
      </c>
      <c r="X10" s="26">
        <v>200068270</v>
      </c>
      <c r="Y10" s="26">
        <v>2070658</v>
      </c>
      <c r="Z10" s="27">
        <v>1.03</v>
      </c>
      <c r="AA10" s="28">
        <v>200068270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17906720</v>
      </c>
      <c r="D12" s="6">
        <v>0</v>
      </c>
      <c r="E12" s="7">
        <v>22327400</v>
      </c>
      <c r="F12" s="8">
        <v>22228670</v>
      </c>
      <c r="G12" s="8">
        <v>1721927</v>
      </c>
      <c r="H12" s="8">
        <v>1499237</v>
      </c>
      <c r="I12" s="8">
        <v>1789171</v>
      </c>
      <c r="J12" s="8">
        <v>5010335</v>
      </c>
      <c r="K12" s="8">
        <v>813804</v>
      </c>
      <c r="L12" s="8">
        <v>1466277</v>
      </c>
      <c r="M12" s="8">
        <v>1254073</v>
      </c>
      <c r="N12" s="8">
        <v>3534154</v>
      </c>
      <c r="O12" s="8">
        <v>1479900</v>
      </c>
      <c r="P12" s="8">
        <v>1560823</v>
      </c>
      <c r="Q12" s="8">
        <v>2321516</v>
      </c>
      <c r="R12" s="8">
        <v>5362239</v>
      </c>
      <c r="S12" s="8">
        <v>1404870</v>
      </c>
      <c r="T12" s="8">
        <v>1399938</v>
      </c>
      <c r="U12" s="8">
        <v>1413140</v>
      </c>
      <c r="V12" s="8">
        <v>4217948</v>
      </c>
      <c r="W12" s="8">
        <v>18124676</v>
      </c>
      <c r="X12" s="8">
        <v>22327400</v>
      </c>
      <c r="Y12" s="8">
        <v>-4202724</v>
      </c>
      <c r="Z12" s="2">
        <v>-18.82</v>
      </c>
      <c r="AA12" s="6">
        <v>22228670</v>
      </c>
    </row>
    <row r="13" spans="1:27" ht="13.5">
      <c r="A13" s="23" t="s">
        <v>40</v>
      </c>
      <c r="B13" s="29"/>
      <c r="C13" s="6">
        <v>83222028</v>
      </c>
      <c r="D13" s="6">
        <v>0</v>
      </c>
      <c r="E13" s="7">
        <v>65792430</v>
      </c>
      <c r="F13" s="8">
        <v>66492430</v>
      </c>
      <c r="G13" s="8">
        <v>12561446</v>
      </c>
      <c r="H13" s="8">
        <v>-6925340</v>
      </c>
      <c r="I13" s="8">
        <v>7417980</v>
      </c>
      <c r="J13" s="8">
        <v>13054086</v>
      </c>
      <c r="K13" s="8">
        <v>6991214</v>
      </c>
      <c r="L13" s="8">
        <v>5333357</v>
      </c>
      <c r="M13" s="8">
        <v>5016401</v>
      </c>
      <c r="N13" s="8">
        <v>17340972</v>
      </c>
      <c r="O13" s="8">
        <v>4944547</v>
      </c>
      <c r="P13" s="8">
        <v>6100357</v>
      </c>
      <c r="Q13" s="8">
        <v>6113596</v>
      </c>
      <c r="R13" s="8">
        <v>17158500</v>
      </c>
      <c r="S13" s="8">
        <v>6830687</v>
      </c>
      <c r="T13" s="8">
        <v>6000392</v>
      </c>
      <c r="U13" s="8">
        <v>11553323</v>
      </c>
      <c r="V13" s="8">
        <v>24384402</v>
      </c>
      <c r="W13" s="8">
        <v>71937960</v>
      </c>
      <c r="X13" s="8">
        <v>65792430</v>
      </c>
      <c r="Y13" s="8">
        <v>6145530</v>
      </c>
      <c r="Z13" s="2">
        <v>9.34</v>
      </c>
      <c r="AA13" s="6">
        <v>66492430</v>
      </c>
    </row>
    <row r="14" spans="1:27" ht="13.5">
      <c r="A14" s="23" t="s">
        <v>41</v>
      </c>
      <c r="B14" s="29"/>
      <c r="C14" s="6">
        <v>217462732</v>
      </c>
      <c r="D14" s="6">
        <v>0</v>
      </c>
      <c r="E14" s="7">
        <v>182999070</v>
      </c>
      <c r="F14" s="8">
        <v>143689980</v>
      </c>
      <c r="G14" s="8">
        <v>17790020</v>
      </c>
      <c r="H14" s="8">
        <v>11265474</v>
      </c>
      <c r="I14" s="8">
        <v>12437451</v>
      </c>
      <c r="J14" s="8">
        <v>41492945</v>
      </c>
      <c r="K14" s="8">
        <v>5273472</v>
      </c>
      <c r="L14" s="8">
        <v>11376281</v>
      </c>
      <c r="M14" s="8">
        <v>12723392</v>
      </c>
      <c r="N14" s="8">
        <v>29373145</v>
      </c>
      <c r="O14" s="8">
        <v>12565756</v>
      </c>
      <c r="P14" s="8">
        <v>12440701</v>
      </c>
      <c r="Q14" s="8">
        <v>11945526</v>
      </c>
      <c r="R14" s="8">
        <v>36951983</v>
      </c>
      <c r="S14" s="8">
        <v>12726576</v>
      </c>
      <c r="T14" s="8">
        <v>18341593</v>
      </c>
      <c r="U14" s="8">
        <v>11459505</v>
      </c>
      <c r="V14" s="8">
        <v>42527674</v>
      </c>
      <c r="W14" s="8">
        <v>150345747</v>
      </c>
      <c r="X14" s="8">
        <v>182999070</v>
      </c>
      <c r="Y14" s="8">
        <v>-32653323</v>
      </c>
      <c r="Z14" s="2">
        <v>-17.84</v>
      </c>
      <c r="AA14" s="6">
        <v>143689980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12808381</v>
      </c>
      <c r="D16" s="6">
        <v>0</v>
      </c>
      <c r="E16" s="7">
        <v>36836270</v>
      </c>
      <c r="F16" s="8">
        <v>10796850</v>
      </c>
      <c r="G16" s="8">
        <v>1882866</v>
      </c>
      <c r="H16" s="8">
        <v>-611381</v>
      </c>
      <c r="I16" s="8">
        <v>2065204</v>
      </c>
      <c r="J16" s="8">
        <v>3336689</v>
      </c>
      <c r="K16" s="8">
        <v>1050783</v>
      </c>
      <c r="L16" s="8">
        <v>1036371</v>
      </c>
      <c r="M16" s="8">
        <v>594320</v>
      </c>
      <c r="N16" s="8">
        <v>2681474</v>
      </c>
      <c r="O16" s="8">
        <v>476421</v>
      </c>
      <c r="P16" s="8">
        <v>509464</v>
      </c>
      <c r="Q16" s="8">
        <v>836204</v>
      </c>
      <c r="R16" s="8">
        <v>1822089</v>
      </c>
      <c r="S16" s="8">
        <v>899570</v>
      </c>
      <c r="T16" s="8">
        <v>693790</v>
      </c>
      <c r="U16" s="8">
        <v>1233181</v>
      </c>
      <c r="V16" s="8">
        <v>2826541</v>
      </c>
      <c r="W16" s="8">
        <v>10666793</v>
      </c>
      <c r="X16" s="8">
        <v>36836270</v>
      </c>
      <c r="Y16" s="8">
        <v>-26169477</v>
      </c>
      <c r="Z16" s="2">
        <v>-71.04</v>
      </c>
      <c r="AA16" s="6">
        <v>10796850</v>
      </c>
    </row>
    <row r="17" spans="1:27" ht="13.5">
      <c r="A17" s="23" t="s">
        <v>44</v>
      </c>
      <c r="B17" s="29"/>
      <c r="C17" s="6">
        <v>9328146</v>
      </c>
      <c r="D17" s="6">
        <v>0</v>
      </c>
      <c r="E17" s="7">
        <v>11364580</v>
      </c>
      <c r="F17" s="8">
        <v>11364580</v>
      </c>
      <c r="G17" s="8">
        <v>819026</v>
      </c>
      <c r="H17" s="8">
        <v>728098</v>
      </c>
      <c r="I17" s="8">
        <v>798222</v>
      </c>
      <c r="J17" s="8">
        <v>2345346</v>
      </c>
      <c r="K17" s="8">
        <v>796862</v>
      </c>
      <c r="L17" s="8">
        <v>868410</v>
      </c>
      <c r="M17" s="8">
        <v>858739</v>
      </c>
      <c r="N17" s="8">
        <v>2524011</v>
      </c>
      <c r="O17" s="8">
        <v>804915</v>
      </c>
      <c r="P17" s="8">
        <v>882464</v>
      </c>
      <c r="Q17" s="8">
        <v>889770</v>
      </c>
      <c r="R17" s="8">
        <v>2577149</v>
      </c>
      <c r="S17" s="8">
        <v>663353</v>
      </c>
      <c r="T17" s="8">
        <v>734463</v>
      </c>
      <c r="U17" s="8">
        <v>851088</v>
      </c>
      <c r="V17" s="8">
        <v>2248904</v>
      </c>
      <c r="W17" s="8">
        <v>9695410</v>
      </c>
      <c r="X17" s="8">
        <v>11364580</v>
      </c>
      <c r="Y17" s="8">
        <v>-1669170</v>
      </c>
      <c r="Z17" s="2">
        <v>-14.69</v>
      </c>
      <c r="AA17" s="6">
        <v>11364580</v>
      </c>
    </row>
    <row r="18" spans="1:27" ht="13.5">
      <c r="A18" s="25" t="s">
        <v>45</v>
      </c>
      <c r="B18" s="24"/>
      <c r="C18" s="6">
        <v>2094655</v>
      </c>
      <c r="D18" s="6">
        <v>0</v>
      </c>
      <c r="E18" s="7">
        <v>1574540</v>
      </c>
      <c r="F18" s="8">
        <v>2201500</v>
      </c>
      <c r="G18" s="8">
        <v>183562</v>
      </c>
      <c r="H18" s="8">
        <v>183051</v>
      </c>
      <c r="I18" s="8">
        <v>184492</v>
      </c>
      <c r="J18" s="8">
        <v>551105</v>
      </c>
      <c r="K18" s="8">
        <v>186271</v>
      </c>
      <c r="L18" s="8">
        <v>188293</v>
      </c>
      <c r="M18" s="8">
        <v>188202</v>
      </c>
      <c r="N18" s="8">
        <v>562766</v>
      </c>
      <c r="O18" s="8">
        <v>187680</v>
      </c>
      <c r="P18" s="8">
        <v>187344</v>
      </c>
      <c r="Q18" s="8">
        <v>187635</v>
      </c>
      <c r="R18" s="8">
        <v>562659</v>
      </c>
      <c r="S18" s="8">
        <v>188079</v>
      </c>
      <c r="T18" s="8">
        <v>188436</v>
      </c>
      <c r="U18" s="8">
        <v>192685</v>
      </c>
      <c r="V18" s="8">
        <v>569200</v>
      </c>
      <c r="W18" s="8">
        <v>2245730</v>
      </c>
      <c r="X18" s="8">
        <v>1574540</v>
      </c>
      <c r="Y18" s="8">
        <v>671190</v>
      </c>
      <c r="Z18" s="2">
        <v>42.63</v>
      </c>
      <c r="AA18" s="6">
        <v>2201500</v>
      </c>
    </row>
    <row r="19" spans="1:27" ht="13.5">
      <c r="A19" s="23" t="s">
        <v>46</v>
      </c>
      <c r="B19" s="29"/>
      <c r="C19" s="6">
        <v>1300058389</v>
      </c>
      <c r="D19" s="6">
        <v>0</v>
      </c>
      <c r="E19" s="7">
        <v>1340738649</v>
      </c>
      <c r="F19" s="8">
        <v>1570615386</v>
      </c>
      <c r="G19" s="8">
        <v>331598360</v>
      </c>
      <c r="H19" s="8">
        <v>-141971681</v>
      </c>
      <c r="I19" s="8">
        <v>31340258</v>
      </c>
      <c r="J19" s="8">
        <v>220966937</v>
      </c>
      <c r="K19" s="8">
        <v>66215651</v>
      </c>
      <c r="L19" s="8">
        <v>37057008</v>
      </c>
      <c r="M19" s="8">
        <v>413714793</v>
      </c>
      <c r="N19" s="8">
        <v>516987452</v>
      </c>
      <c r="O19" s="8">
        <v>20012824</v>
      </c>
      <c r="P19" s="8">
        <v>46715297</v>
      </c>
      <c r="Q19" s="8">
        <v>318324816</v>
      </c>
      <c r="R19" s="8">
        <v>385052937</v>
      </c>
      <c r="S19" s="8">
        <v>137188207</v>
      </c>
      <c r="T19" s="8">
        <v>36008601</v>
      </c>
      <c r="U19" s="8">
        <v>20285096</v>
      </c>
      <c r="V19" s="8">
        <v>193481904</v>
      </c>
      <c r="W19" s="8">
        <v>1316489230</v>
      </c>
      <c r="X19" s="8">
        <v>1340738649</v>
      </c>
      <c r="Y19" s="8">
        <v>-24249419</v>
      </c>
      <c r="Z19" s="2">
        <v>-1.81</v>
      </c>
      <c r="AA19" s="6">
        <v>1570615386</v>
      </c>
    </row>
    <row r="20" spans="1:27" ht="13.5">
      <c r="A20" s="23" t="s">
        <v>47</v>
      </c>
      <c r="B20" s="29"/>
      <c r="C20" s="6">
        <v>814598437</v>
      </c>
      <c r="D20" s="6">
        <v>0</v>
      </c>
      <c r="E20" s="7">
        <v>759395240</v>
      </c>
      <c r="F20" s="26">
        <v>808319210</v>
      </c>
      <c r="G20" s="26">
        <v>19283850</v>
      </c>
      <c r="H20" s="26">
        <v>161907395</v>
      </c>
      <c r="I20" s="26">
        <v>14906757</v>
      </c>
      <c r="J20" s="26">
        <v>196098002</v>
      </c>
      <c r="K20" s="26">
        <v>62573611</v>
      </c>
      <c r="L20" s="26">
        <v>25613544</v>
      </c>
      <c r="M20" s="26">
        <v>173248052</v>
      </c>
      <c r="N20" s="26">
        <v>261435207</v>
      </c>
      <c r="O20" s="26">
        <v>19081774</v>
      </c>
      <c r="P20" s="26">
        <v>22442811</v>
      </c>
      <c r="Q20" s="26">
        <v>175870360</v>
      </c>
      <c r="R20" s="26">
        <v>217394945</v>
      </c>
      <c r="S20" s="26">
        <v>14067769</v>
      </c>
      <c r="T20" s="26">
        <v>26763912</v>
      </c>
      <c r="U20" s="26">
        <v>86117917</v>
      </c>
      <c r="V20" s="26">
        <v>126949598</v>
      </c>
      <c r="W20" s="26">
        <v>801877752</v>
      </c>
      <c r="X20" s="26">
        <v>759395240</v>
      </c>
      <c r="Y20" s="26">
        <v>42482512</v>
      </c>
      <c r="Z20" s="27">
        <v>5.59</v>
      </c>
      <c r="AA20" s="28">
        <v>808319210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4879</v>
      </c>
      <c r="J21" s="8">
        <v>4879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765699</v>
      </c>
      <c r="R21" s="8">
        <v>765699</v>
      </c>
      <c r="S21" s="8">
        <v>0</v>
      </c>
      <c r="T21" s="8">
        <v>0</v>
      </c>
      <c r="U21" s="8">
        <v>46386</v>
      </c>
      <c r="V21" s="8">
        <v>46386</v>
      </c>
      <c r="W21" s="30">
        <v>816964</v>
      </c>
      <c r="X21" s="8"/>
      <c r="Y21" s="8">
        <v>816964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7473948478</v>
      </c>
      <c r="D22" s="33">
        <f>SUM(D5:D21)</f>
        <v>0</v>
      </c>
      <c r="E22" s="34">
        <f t="shared" si="0"/>
        <v>8119587739</v>
      </c>
      <c r="F22" s="35">
        <f t="shared" si="0"/>
        <v>8291268226</v>
      </c>
      <c r="G22" s="35">
        <f t="shared" si="0"/>
        <v>891206675</v>
      </c>
      <c r="H22" s="35">
        <f t="shared" si="0"/>
        <v>371540071</v>
      </c>
      <c r="I22" s="35">
        <f t="shared" si="0"/>
        <v>565376441</v>
      </c>
      <c r="J22" s="35">
        <f t="shared" si="0"/>
        <v>1828123187</v>
      </c>
      <c r="K22" s="35">
        <f t="shared" si="0"/>
        <v>580239183</v>
      </c>
      <c r="L22" s="35">
        <f t="shared" si="0"/>
        <v>553968081</v>
      </c>
      <c r="M22" s="35">
        <f t="shared" si="0"/>
        <v>1078924675</v>
      </c>
      <c r="N22" s="35">
        <f t="shared" si="0"/>
        <v>2213131939</v>
      </c>
      <c r="O22" s="35">
        <f t="shared" si="0"/>
        <v>519100857</v>
      </c>
      <c r="P22" s="35">
        <f t="shared" si="0"/>
        <v>534484902</v>
      </c>
      <c r="Q22" s="35">
        <f t="shared" si="0"/>
        <v>990015855</v>
      </c>
      <c r="R22" s="35">
        <f t="shared" si="0"/>
        <v>2043601614</v>
      </c>
      <c r="S22" s="35">
        <f t="shared" si="0"/>
        <v>607276186</v>
      </c>
      <c r="T22" s="35">
        <f t="shared" si="0"/>
        <v>522762895</v>
      </c>
      <c r="U22" s="35">
        <f t="shared" si="0"/>
        <v>604067843</v>
      </c>
      <c r="V22" s="35">
        <f t="shared" si="0"/>
        <v>1734106924</v>
      </c>
      <c r="W22" s="35">
        <f t="shared" si="0"/>
        <v>7818963664</v>
      </c>
      <c r="X22" s="35">
        <f t="shared" si="0"/>
        <v>8119587739</v>
      </c>
      <c r="Y22" s="35">
        <f t="shared" si="0"/>
        <v>-300624075</v>
      </c>
      <c r="Z22" s="36">
        <f>+IF(X22&lt;&gt;0,+(Y22/X22)*100,0)</f>
        <v>-3.7024549110546903</v>
      </c>
      <c r="AA22" s="33">
        <f>SUM(AA5:AA21)</f>
        <v>8291268226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1761421078</v>
      </c>
      <c r="D25" s="6">
        <v>0</v>
      </c>
      <c r="E25" s="7">
        <v>2196693034</v>
      </c>
      <c r="F25" s="8">
        <v>2190435474</v>
      </c>
      <c r="G25" s="8">
        <v>156401218</v>
      </c>
      <c r="H25" s="8">
        <v>150798259</v>
      </c>
      <c r="I25" s="8">
        <v>161395380</v>
      </c>
      <c r="J25" s="8">
        <v>468594857</v>
      </c>
      <c r="K25" s="8">
        <v>160300300</v>
      </c>
      <c r="L25" s="8">
        <v>223286908</v>
      </c>
      <c r="M25" s="8">
        <v>165405357</v>
      </c>
      <c r="N25" s="8">
        <v>548992565</v>
      </c>
      <c r="O25" s="8">
        <v>163256971</v>
      </c>
      <c r="P25" s="8">
        <v>162274488</v>
      </c>
      <c r="Q25" s="8">
        <v>165446552</v>
      </c>
      <c r="R25" s="8">
        <v>490978011</v>
      </c>
      <c r="S25" s="8">
        <v>170919888</v>
      </c>
      <c r="T25" s="8">
        <v>161242749</v>
      </c>
      <c r="U25" s="8">
        <v>157621939</v>
      </c>
      <c r="V25" s="8">
        <v>489784576</v>
      </c>
      <c r="W25" s="8">
        <v>1998350009</v>
      </c>
      <c r="X25" s="8">
        <v>2196693034</v>
      </c>
      <c r="Y25" s="8">
        <v>-198343025</v>
      </c>
      <c r="Z25" s="2">
        <v>-9.03</v>
      </c>
      <c r="AA25" s="6">
        <v>2190435474</v>
      </c>
    </row>
    <row r="26" spans="1:27" ht="13.5">
      <c r="A26" s="25" t="s">
        <v>52</v>
      </c>
      <c r="B26" s="24"/>
      <c r="C26" s="6">
        <v>55572269</v>
      </c>
      <c r="D26" s="6">
        <v>0</v>
      </c>
      <c r="E26" s="7">
        <v>60975910</v>
      </c>
      <c r="F26" s="8">
        <v>60975910</v>
      </c>
      <c r="G26" s="8">
        <v>4638673</v>
      </c>
      <c r="H26" s="8">
        <v>4560499</v>
      </c>
      <c r="I26" s="8">
        <v>4482248</v>
      </c>
      <c r="J26" s="8">
        <v>13681420</v>
      </c>
      <c r="K26" s="8">
        <v>4524102</v>
      </c>
      <c r="L26" s="8">
        <v>4606892</v>
      </c>
      <c r="M26" s="8">
        <v>4620289</v>
      </c>
      <c r="N26" s="8">
        <v>13751283</v>
      </c>
      <c r="O26" s="8">
        <v>4620289</v>
      </c>
      <c r="P26" s="8">
        <v>4620289</v>
      </c>
      <c r="Q26" s="8">
        <v>4620887</v>
      </c>
      <c r="R26" s="8">
        <v>13861465</v>
      </c>
      <c r="S26" s="8">
        <v>7189139</v>
      </c>
      <c r="T26" s="8">
        <v>4672760</v>
      </c>
      <c r="U26" s="8">
        <v>4563009</v>
      </c>
      <c r="V26" s="8">
        <v>16424908</v>
      </c>
      <c r="W26" s="8">
        <v>57719076</v>
      </c>
      <c r="X26" s="8">
        <v>60975910</v>
      </c>
      <c r="Y26" s="8">
        <v>-3256834</v>
      </c>
      <c r="Z26" s="2">
        <v>-5.34</v>
      </c>
      <c r="AA26" s="6">
        <v>60975910</v>
      </c>
    </row>
    <row r="27" spans="1:27" ht="13.5">
      <c r="A27" s="25" t="s">
        <v>53</v>
      </c>
      <c r="B27" s="24"/>
      <c r="C27" s="6">
        <v>200766874</v>
      </c>
      <c r="D27" s="6">
        <v>0</v>
      </c>
      <c r="E27" s="7">
        <v>341948970</v>
      </c>
      <c r="F27" s="8">
        <v>339367580</v>
      </c>
      <c r="G27" s="8">
        <v>28783457</v>
      </c>
      <c r="H27" s="8">
        <v>11369</v>
      </c>
      <c r="I27" s="8">
        <v>33574532</v>
      </c>
      <c r="J27" s="8">
        <v>62369358</v>
      </c>
      <c r="K27" s="8">
        <v>52538031</v>
      </c>
      <c r="L27" s="8">
        <v>7242</v>
      </c>
      <c r="M27" s="8">
        <v>4050032</v>
      </c>
      <c r="N27" s="8">
        <v>56595305</v>
      </c>
      <c r="O27" s="8">
        <v>20166273</v>
      </c>
      <c r="P27" s="8">
        <v>12379912</v>
      </c>
      <c r="Q27" s="8">
        <v>46602388</v>
      </c>
      <c r="R27" s="8">
        <v>79148573</v>
      </c>
      <c r="S27" s="8">
        <v>224208</v>
      </c>
      <c r="T27" s="8">
        <v>129874943</v>
      </c>
      <c r="U27" s="8">
        <v>2183252</v>
      </c>
      <c r="V27" s="8">
        <v>132282403</v>
      </c>
      <c r="W27" s="8">
        <v>330395639</v>
      </c>
      <c r="X27" s="8">
        <v>341948970</v>
      </c>
      <c r="Y27" s="8">
        <v>-11553331</v>
      </c>
      <c r="Z27" s="2">
        <v>-3.38</v>
      </c>
      <c r="AA27" s="6">
        <v>339367580</v>
      </c>
    </row>
    <row r="28" spans="1:27" ht="13.5">
      <c r="A28" s="25" t="s">
        <v>54</v>
      </c>
      <c r="B28" s="24"/>
      <c r="C28" s="6">
        <v>1385795064</v>
      </c>
      <c r="D28" s="6">
        <v>0</v>
      </c>
      <c r="E28" s="7">
        <v>862509280</v>
      </c>
      <c r="F28" s="8">
        <v>825353150</v>
      </c>
      <c r="G28" s="8">
        <v>71876756</v>
      </c>
      <c r="H28" s="8">
        <v>71876813</v>
      </c>
      <c r="I28" s="8">
        <v>71876547</v>
      </c>
      <c r="J28" s="8">
        <v>215630116</v>
      </c>
      <c r="K28" s="8">
        <v>71875886</v>
      </c>
      <c r="L28" s="8">
        <v>71875820</v>
      </c>
      <c r="M28" s="8">
        <v>71875820</v>
      </c>
      <c r="N28" s="8">
        <v>215627526</v>
      </c>
      <c r="O28" s="8">
        <v>71875712</v>
      </c>
      <c r="P28" s="8">
        <v>71875643</v>
      </c>
      <c r="Q28" s="8">
        <v>62573942</v>
      </c>
      <c r="R28" s="8">
        <v>206325297</v>
      </c>
      <c r="S28" s="8">
        <v>50173376</v>
      </c>
      <c r="T28" s="8">
        <v>93760606</v>
      </c>
      <c r="U28" s="8">
        <v>43813308</v>
      </c>
      <c r="V28" s="8">
        <v>187747290</v>
      </c>
      <c r="W28" s="8">
        <v>825330229</v>
      </c>
      <c r="X28" s="8">
        <v>862509280</v>
      </c>
      <c r="Y28" s="8">
        <v>-37179051</v>
      </c>
      <c r="Z28" s="2">
        <v>-4.31</v>
      </c>
      <c r="AA28" s="6">
        <v>825353150</v>
      </c>
    </row>
    <row r="29" spans="1:27" ht="13.5">
      <c r="A29" s="25" t="s">
        <v>55</v>
      </c>
      <c r="B29" s="24"/>
      <c r="C29" s="6">
        <v>190854707</v>
      </c>
      <c r="D29" s="6">
        <v>0</v>
      </c>
      <c r="E29" s="7">
        <v>179730800</v>
      </c>
      <c r="F29" s="8">
        <v>179917360</v>
      </c>
      <c r="G29" s="8">
        <v>37201346</v>
      </c>
      <c r="H29" s="8">
        <v>95438</v>
      </c>
      <c r="I29" s="8">
        <v>-22096726</v>
      </c>
      <c r="J29" s="8">
        <v>15200058</v>
      </c>
      <c r="K29" s="8">
        <v>135049</v>
      </c>
      <c r="L29" s="8">
        <v>22851679</v>
      </c>
      <c r="M29" s="8">
        <v>6376847</v>
      </c>
      <c r="N29" s="8">
        <v>29363575</v>
      </c>
      <c r="O29" s="8">
        <v>37253168</v>
      </c>
      <c r="P29" s="8">
        <v>1547574</v>
      </c>
      <c r="Q29" s="8">
        <v>24300744</v>
      </c>
      <c r="R29" s="8">
        <v>63101486</v>
      </c>
      <c r="S29" s="8">
        <v>22973</v>
      </c>
      <c r="T29" s="8">
        <v>22510838</v>
      </c>
      <c r="U29" s="8">
        <v>5313923</v>
      </c>
      <c r="V29" s="8">
        <v>27847734</v>
      </c>
      <c r="W29" s="8">
        <v>135512853</v>
      </c>
      <c r="X29" s="8">
        <v>179730800</v>
      </c>
      <c r="Y29" s="8">
        <v>-44217947</v>
      </c>
      <c r="Z29" s="2">
        <v>-24.6</v>
      </c>
      <c r="AA29" s="6">
        <v>179917360</v>
      </c>
    </row>
    <row r="30" spans="1:27" ht="13.5">
      <c r="A30" s="25" t="s">
        <v>56</v>
      </c>
      <c r="B30" s="24"/>
      <c r="C30" s="6">
        <v>2251557959</v>
      </c>
      <c r="D30" s="6">
        <v>0</v>
      </c>
      <c r="E30" s="7">
        <v>2386982500</v>
      </c>
      <c r="F30" s="8">
        <v>2454701400</v>
      </c>
      <c r="G30" s="8">
        <v>257305498</v>
      </c>
      <c r="H30" s="8">
        <v>33151444</v>
      </c>
      <c r="I30" s="8">
        <v>282714942</v>
      </c>
      <c r="J30" s="8">
        <v>573171884</v>
      </c>
      <c r="K30" s="8">
        <v>381598854</v>
      </c>
      <c r="L30" s="8">
        <v>192688120</v>
      </c>
      <c r="M30" s="8">
        <v>124220237</v>
      </c>
      <c r="N30" s="8">
        <v>698507211</v>
      </c>
      <c r="O30" s="8">
        <v>327928519</v>
      </c>
      <c r="P30" s="8">
        <v>330002449</v>
      </c>
      <c r="Q30" s="8">
        <v>-125836187</v>
      </c>
      <c r="R30" s="8">
        <v>532094781</v>
      </c>
      <c r="S30" s="8">
        <v>178289026</v>
      </c>
      <c r="T30" s="8">
        <v>170883613</v>
      </c>
      <c r="U30" s="8">
        <v>297157071</v>
      </c>
      <c r="V30" s="8">
        <v>646329710</v>
      </c>
      <c r="W30" s="8">
        <v>2450103586</v>
      </c>
      <c r="X30" s="8">
        <v>2386982500</v>
      </c>
      <c r="Y30" s="8">
        <v>63121086</v>
      </c>
      <c r="Z30" s="2">
        <v>2.64</v>
      </c>
      <c r="AA30" s="6">
        <v>2454701400</v>
      </c>
    </row>
    <row r="31" spans="1:27" ht="13.5">
      <c r="A31" s="25" t="s">
        <v>57</v>
      </c>
      <c r="B31" s="24"/>
      <c r="C31" s="6">
        <v>489773413</v>
      </c>
      <c r="D31" s="6">
        <v>0</v>
      </c>
      <c r="E31" s="7">
        <v>607473610</v>
      </c>
      <c r="F31" s="8">
        <v>622991100</v>
      </c>
      <c r="G31" s="8">
        <v>8980059</v>
      </c>
      <c r="H31" s="8">
        <v>24369578</v>
      </c>
      <c r="I31" s="8">
        <v>46868565</v>
      </c>
      <c r="J31" s="8">
        <v>80218202</v>
      </c>
      <c r="K31" s="8">
        <v>44216463</v>
      </c>
      <c r="L31" s="8">
        <v>33167059</v>
      </c>
      <c r="M31" s="8">
        <v>43735443</v>
      </c>
      <c r="N31" s="8">
        <v>121118965</v>
      </c>
      <c r="O31" s="8">
        <v>34746249</v>
      </c>
      <c r="P31" s="8">
        <v>40288295</v>
      </c>
      <c r="Q31" s="8">
        <v>64439189</v>
      </c>
      <c r="R31" s="8">
        <v>139473733</v>
      </c>
      <c r="S31" s="8">
        <v>58441141</v>
      </c>
      <c r="T31" s="8">
        <v>51411156</v>
      </c>
      <c r="U31" s="8">
        <v>66751491</v>
      </c>
      <c r="V31" s="8">
        <v>176603788</v>
      </c>
      <c r="W31" s="8">
        <v>517414688</v>
      </c>
      <c r="X31" s="8">
        <v>607473610</v>
      </c>
      <c r="Y31" s="8">
        <v>-90058922</v>
      </c>
      <c r="Z31" s="2">
        <v>-14.83</v>
      </c>
      <c r="AA31" s="6">
        <v>622991100</v>
      </c>
    </row>
    <row r="32" spans="1:27" ht="13.5">
      <c r="A32" s="25" t="s">
        <v>58</v>
      </c>
      <c r="B32" s="24"/>
      <c r="C32" s="6">
        <v>289459339</v>
      </c>
      <c r="D32" s="6">
        <v>0</v>
      </c>
      <c r="E32" s="7">
        <v>374836670</v>
      </c>
      <c r="F32" s="8">
        <v>322294370</v>
      </c>
      <c r="G32" s="8">
        <v>19276803</v>
      </c>
      <c r="H32" s="8">
        <v>36273511</v>
      </c>
      <c r="I32" s="8">
        <v>13853195</v>
      </c>
      <c r="J32" s="8">
        <v>69403509</v>
      </c>
      <c r="K32" s="8">
        <v>26898771</v>
      </c>
      <c r="L32" s="8">
        <v>16830362</v>
      </c>
      <c r="M32" s="8">
        <v>34724644</v>
      </c>
      <c r="N32" s="8">
        <v>78453777</v>
      </c>
      <c r="O32" s="8">
        <v>22927110</v>
      </c>
      <c r="P32" s="8">
        <v>19945188</v>
      </c>
      <c r="Q32" s="8">
        <v>22233719</v>
      </c>
      <c r="R32" s="8">
        <v>65106017</v>
      </c>
      <c r="S32" s="8">
        <v>26753498</v>
      </c>
      <c r="T32" s="8">
        <v>16624766</v>
      </c>
      <c r="U32" s="8">
        <v>12968631</v>
      </c>
      <c r="V32" s="8">
        <v>56346895</v>
      </c>
      <c r="W32" s="8">
        <v>269310198</v>
      </c>
      <c r="X32" s="8">
        <v>374836670</v>
      </c>
      <c r="Y32" s="8">
        <v>-105526472</v>
      </c>
      <c r="Z32" s="2">
        <v>-28.15</v>
      </c>
      <c r="AA32" s="6">
        <v>322294370</v>
      </c>
    </row>
    <row r="33" spans="1:27" ht="13.5">
      <c r="A33" s="25" t="s">
        <v>59</v>
      </c>
      <c r="B33" s="24"/>
      <c r="C33" s="6">
        <v>19731229</v>
      </c>
      <c r="D33" s="6">
        <v>0</v>
      </c>
      <c r="E33" s="7">
        <v>375658690</v>
      </c>
      <c r="F33" s="8">
        <v>391705050</v>
      </c>
      <c r="G33" s="8">
        <v>28305438</v>
      </c>
      <c r="H33" s="8">
        <v>12824883</v>
      </c>
      <c r="I33" s="8">
        <v>23659927</v>
      </c>
      <c r="J33" s="8">
        <v>64790248</v>
      </c>
      <c r="K33" s="8">
        <v>33424222</v>
      </c>
      <c r="L33" s="8">
        <v>28495668</v>
      </c>
      <c r="M33" s="8">
        <v>43393753</v>
      </c>
      <c r="N33" s="8">
        <v>105313643</v>
      </c>
      <c r="O33" s="8">
        <v>72835917</v>
      </c>
      <c r="P33" s="8">
        <v>3032487</v>
      </c>
      <c r="Q33" s="8">
        <v>15704665</v>
      </c>
      <c r="R33" s="8">
        <v>91573069</v>
      </c>
      <c r="S33" s="8">
        <v>57505128</v>
      </c>
      <c r="T33" s="8">
        <v>37794315</v>
      </c>
      <c r="U33" s="8">
        <v>31070640</v>
      </c>
      <c r="V33" s="8">
        <v>126370083</v>
      </c>
      <c r="W33" s="8">
        <v>388047043</v>
      </c>
      <c r="X33" s="8">
        <v>375658690</v>
      </c>
      <c r="Y33" s="8">
        <v>12388353</v>
      </c>
      <c r="Z33" s="2">
        <v>3.3</v>
      </c>
      <c r="AA33" s="6">
        <v>391705050</v>
      </c>
    </row>
    <row r="34" spans="1:27" ht="13.5">
      <c r="A34" s="25" t="s">
        <v>60</v>
      </c>
      <c r="B34" s="24"/>
      <c r="C34" s="6">
        <v>729892005</v>
      </c>
      <c r="D34" s="6">
        <v>0</v>
      </c>
      <c r="E34" s="7">
        <v>919577665</v>
      </c>
      <c r="F34" s="8">
        <v>1300157925</v>
      </c>
      <c r="G34" s="8">
        <v>62903855</v>
      </c>
      <c r="H34" s="8">
        <v>144953091</v>
      </c>
      <c r="I34" s="8">
        <v>93311001</v>
      </c>
      <c r="J34" s="8">
        <v>301167947</v>
      </c>
      <c r="K34" s="8">
        <v>54007609</v>
      </c>
      <c r="L34" s="8">
        <v>118732876</v>
      </c>
      <c r="M34" s="8">
        <v>61238751</v>
      </c>
      <c r="N34" s="8">
        <v>233979236</v>
      </c>
      <c r="O34" s="8">
        <v>30436324</v>
      </c>
      <c r="P34" s="8">
        <v>64996476</v>
      </c>
      <c r="Q34" s="8">
        <v>31318897</v>
      </c>
      <c r="R34" s="8">
        <v>126751697</v>
      </c>
      <c r="S34" s="8">
        <v>104742239</v>
      </c>
      <c r="T34" s="8">
        <v>40021567</v>
      </c>
      <c r="U34" s="8">
        <v>82518657</v>
      </c>
      <c r="V34" s="8">
        <v>227282463</v>
      </c>
      <c r="W34" s="8">
        <v>889181343</v>
      </c>
      <c r="X34" s="8">
        <v>919577665</v>
      </c>
      <c r="Y34" s="8">
        <v>-30396322</v>
      </c>
      <c r="Z34" s="2">
        <v>-3.31</v>
      </c>
      <c r="AA34" s="6">
        <v>1300157925</v>
      </c>
    </row>
    <row r="35" spans="1:27" ht="13.5">
      <c r="A35" s="23" t="s">
        <v>61</v>
      </c>
      <c r="B35" s="29"/>
      <c r="C35" s="6">
        <v>1272093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7376096030</v>
      </c>
      <c r="D36" s="33">
        <f>SUM(D25:D35)</f>
        <v>0</v>
      </c>
      <c r="E36" s="34">
        <f t="shared" si="1"/>
        <v>8306387129</v>
      </c>
      <c r="F36" s="35">
        <f t="shared" si="1"/>
        <v>8687899319</v>
      </c>
      <c r="G36" s="35">
        <f t="shared" si="1"/>
        <v>675673103</v>
      </c>
      <c r="H36" s="35">
        <f t="shared" si="1"/>
        <v>478914885</v>
      </c>
      <c r="I36" s="35">
        <f t="shared" si="1"/>
        <v>709639611</v>
      </c>
      <c r="J36" s="35">
        <f t="shared" si="1"/>
        <v>1864227599</v>
      </c>
      <c r="K36" s="35">
        <f t="shared" si="1"/>
        <v>829519287</v>
      </c>
      <c r="L36" s="35">
        <f t="shared" si="1"/>
        <v>712542626</v>
      </c>
      <c r="M36" s="35">
        <f t="shared" si="1"/>
        <v>559641173</v>
      </c>
      <c r="N36" s="35">
        <f t="shared" si="1"/>
        <v>2101703086</v>
      </c>
      <c r="O36" s="35">
        <f t="shared" si="1"/>
        <v>786046532</v>
      </c>
      <c r="P36" s="35">
        <f t="shared" si="1"/>
        <v>710962801</v>
      </c>
      <c r="Q36" s="35">
        <f t="shared" si="1"/>
        <v>311404796</v>
      </c>
      <c r="R36" s="35">
        <f t="shared" si="1"/>
        <v>1808414129</v>
      </c>
      <c r="S36" s="35">
        <f t="shared" si="1"/>
        <v>654260616</v>
      </c>
      <c r="T36" s="35">
        <f t="shared" si="1"/>
        <v>728797313</v>
      </c>
      <c r="U36" s="35">
        <f t="shared" si="1"/>
        <v>703961921</v>
      </c>
      <c r="V36" s="35">
        <f t="shared" si="1"/>
        <v>2087019850</v>
      </c>
      <c r="W36" s="35">
        <f t="shared" si="1"/>
        <v>7861364664</v>
      </c>
      <c r="X36" s="35">
        <f t="shared" si="1"/>
        <v>8306387129</v>
      </c>
      <c r="Y36" s="35">
        <f t="shared" si="1"/>
        <v>-445022465</v>
      </c>
      <c r="Z36" s="36">
        <f>+IF(X36&lt;&gt;0,+(Y36/X36)*100,0)</f>
        <v>-5.357593597417316</v>
      </c>
      <c r="AA36" s="33">
        <f>SUM(AA25:AA35)</f>
        <v>8687899319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97852448</v>
      </c>
      <c r="D38" s="46">
        <f>+D22-D36</f>
        <v>0</v>
      </c>
      <c r="E38" s="47">
        <f t="shared" si="2"/>
        <v>-186799390</v>
      </c>
      <c r="F38" s="48">
        <f t="shared" si="2"/>
        <v>-396631093</v>
      </c>
      <c r="G38" s="48">
        <f t="shared" si="2"/>
        <v>215533572</v>
      </c>
      <c r="H38" s="48">
        <f t="shared" si="2"/>
        <v>-107374814</v>
      </c>
      <c r="I38" s="48">
        <f t="shared" si="2"/>
        <v>-144263170</v>
      </c>
      <c r="J38" s="48">
        <f t="shared" si="2"/>
        <v>-36104412</v>
      </c>
      <c r="K38" s="48">
        <f t="shared" si="2"/>
        <v>-249280104</v>
      </c>
      <c r="L38" s="48">
        <f t="shared" si="2"/>
        <v>-158574545</v>
      </c>
      <c r="M38" s="48">
        <f t="shared" si="2"/>
        <v>519283502</v>
      </c>
      <c r="N38" s="48">
        <f t="shared" si="2"/>
        <v>111428853</v>
      </c>
      <c r="O38" s="48">
        <f t="shared" si="2"/>
        <v>-266945675</v>
      </c>
      <c r="P38" s="48">
        <f t="shared" si="2"/>
        <v>-176477899</v>
      </c>
      <c r="Q38" s="48">
        <f t="shared" si="2"/>
        <v>678611059</v>
      </c>
      <c r="R38" s="48">
        <f t="shared" si="2"/>
        <v>235187485</v>
      </c>
      <c r="S38" s="48">
        <f t="shared" si="2"/>
        <v>-46984430</v>
      </c>
      <c r="T38" s="48">
        <f t="shared" si="2"/>
        <v>-206034418</v>
      </c>
      <c r="U38" s="48">
        <f t="shared" si="2"/>
        <v>-99894078</v>
      </c>
      <c r="V38" s="48">
        <f t="shared" si="2"/>
        <v>-352912926</v>
      </c>
      <c r="W38" s="48">
        <f t="shared" si="2"/>
        <v>-42401000</v>
      </c>
      <c r="X38" s="48">
        <f>IF(F22=F36,0,X22-X36)</f>
        <v>-186799390</v>
      </c>
      <c r="Y38" s="48">
        <f t="shared" si="2"/>
        <v>144398390</v>
      </c>
      <c r="Z38" s="49">
        <f>+IF(X38&lt;&gt;0,+(Y38/X38)*100,0)</f>
        <v>-77.30131773984915</v>
      </c>
      <c r="AA38" s="46">
        <f>+AA22-AA36</f>
        <v>-396631093</v>
      </c>
    </row>
    <row r="39" spans="1:27" ht="13.5">
      <c r="A39" s="23" t="s">
        <v>64</v>
      </c>
      <c r="B39" s="29"/>
      <c r="C39" s="6">
        <v>1027013533</v>
      </c>
      <c r="D39" s="6">
        <v>0</v>
      </c>
      <c r="E39" s="7">
        <v>846775460</v>
      </c>
      <c r="F39" s="8">
        <v>897831338</v>
      </c>
      <c r="G39" s="8">
        <v>28553960</v>
      </c>
      <c r="H39" s="8">
        <v>33197580</v>
      </c>
      <c r="I39" s="8">
        <v>51193650</v>
      </c>
      <c r="J39" s="8">
        <v>112945190</v>
      </c>
      <c r="K39" s="8">
        <v>72278698</v>
      </c>
      <c r="L39" s="8">
        <v>68370319</v>
      </c>
      <c r="M39" s="8">
        <v>78305831</v>
      </c>
      <c r="N39" s="8">
        <v>218954848</v>
      </c>
      <c r="O39" s="8">
        <v>33594332</v>
      </c>
      <c r="P39" s="8">
        <v>51662633</v>
      </c>
      <c r="Q39" s="8">
        <v>112988114</v>
      </c>
      <c r="R39" s="8">
        <v>198245079</v>
      </c>
      <c r="S39" s="8">
        <v>44248038</v>
      </c>
      <c r="T39" s="8">
        <v>90895632</v>
      </c>
      <c r="U39" s="8">
        <v>110776252</v>
      </c>
      <c r="V39" s="8">
        <v>245919922</v>
      </c>
      <c r="W39" s="8">
        <v>776065039</v>
      </c>
      <c r="X39" s="8">
        <v>846775438</v>
      </c>
      <c r="Y39" s="8">
        <v>-70710399</v>
      </c>
      <c r="Z39" s="2">
        <v>-8.35</v>
      </c>
      <c r="AA39" s="6">
        <v>897831338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1124865981</v>
      </c>
      <c r="D42" s="55">
        <f>SUM(D38:D41)</f>
        <v>0</v>
      </c>
      <c r="E42" s="56">
        <f t="shared" si="3"/>
        <v>659976070</v>
      </c>
      <c r="F42" s="57">
        <f t="shared" si="3"/>
        <v>501200245</v>
      </c>
      <c r="G42" s="57">
        <f t="shared" si="3"/>
        <v>244087532</v>
      </c>
      <c r="H42" s="57">
        <f t="shared" si="3"/>
        <v>-74177234</v>
      </c>
      <c r="I42" s="57">
        <f t="shared" si="3"/>
        <v>-93069520</v>
      </c>
      <c r="J42" s="57">
        <f t="shared" si="3"/>
        <v>76840778</v>
      </c>
      <c r="K42" s="57">
        <f t="shared" si="3"/>
        <v>-177001406</v>
      </c>
      <c r="L42" s="57">
        <f t="shared" si="3"/>
        <v>-90204226</v>
      </c>
      <c r="M42" s="57">
        <f t="shared" si="3"/>
        <v>597589333</v>
      </c>
      <c r="N42" s="57">
        <f t="shared" si="3"/>
        <v>330383701</v>
      </c>
      <c r="O42" s="57">
        <f t="shared" si="3"/>
        <v>-233351343</v>
      </c>
      <c r="P42" s="57">
        <f t="shared" si="3"/>
        <v>-124815266</v>
      </c>
      <c r="Q42" s="57">
        <f t="shared" si="3"/>
        <v>791599173</v>
      </c>
      <c r="R42" s="57">
        <f t="shared" si="3"/>
        <v>433432564</v>
      </c>
      <c r="S42" s="57">
        <f t="shared" si="3"/>
        <v>-2736392</v>
      </c>
      <c r="T42" s="57">
        <f t="shared" si="3"/>
        <v>-115138786</v>
      </c>
      <c r="U42" s="57">
        <f t="shared" si="3"/>
        <v>10882174</v>
      </c>
      <c r="V42" s="57">
        <f t="shared" si="3"/>
        <v>-106993004</v>
      </c>
      <c r="W42" s="57">
        <f t="shared" si="3"/>
        <v>733664039</v>
      </c>
      <c r="X42" s="57">
        <f t="shared" si="3"/>
        <v>659976048</v>
      </c>
      <c r="Y42" s="57">
        <f t="shared" si="3"/>
        <v>73687991</v>
      </c>
      <c r="Z42" s="58">
        <f>+IF(X42&lt;&gt;0,+(Y42/X42)*100,0)</f>
        <v>11.165252318368985</v>
      </c>
      <c r="AA42" s="55">
        <f>SUM(AA38:AA41)</f>
        <v>501200245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1124865981</v>
      </c>
      <c r="D44" s="63">
        <f>+D42-D43</f>
        <v>0</v>
      </c>
      <c r="E44" s="64">
        <f t="shared" si="4"/>
        <v>659976070</v>
      </c>
      <c r="F44" s="65">
        <f t="shared" si="4"/>
        <v>501200245</v>
      </c>
      <c r="G44" s="65">
        <f t="shared" si="4"/>
        <v>244087532</v>
      </c>
      <c r="H44" s="65">
        <f t="shared" si="4"/>
        <v>-74177234</v>
      </c>
      <c r="I44" s="65">
        <f t="shared" si="4"/>
        <v>-93069520</v>
      </c>
      <c r="J44" s="65">
        <f t="shared" si="4"/>
        <v>76840778</v>
      </c>
      <c r="K44" s="65">
        <f t="shared" si="4"/>
        <v>-177001406</v>
      </c>
      <c r="L44" s="65">
        <f t="shared" si="4"/>
        <v>-90204226</v>
      </c>
      <c r="M44" s="65">
        <f t="shared" si="4"/>
        <v>597589333</v>
      </c>
      <c r="N44" s="65">
        <f t="shared" si="4"/>
        <v>330383701</v>
      </c>
      <c r="O44" s="65">
        <f t="shared" si="4"/>
        <v>-233351343</v>
      </c>
      <c r="P44" s="65">
        <f t="shared" si="4"/>
        <v>-124815266</v>
      </c>
      <c r="Q44" s="65">
        <f t="shared" si="4"/>
        <v>791599173</v>
      </c>
      <c r="R44" s="65">
        <f t="shared" si="4"/>
        <v>433432564</v>
      </c>
      <c r="S44" s="65">
        <f t="shared" si="4"/>
        <v>-2736392</v>
      </c>
      <c r="T44" s="65">
        <f t="shared" si="4"/>
        <v>-115138786</v>
      </c>
      <c r="U44" s="65">
        <f t="shared" si="4"/>
        <v>10882174</v>
      </c>
      <c r="V44" s="65">
        <f t="shared" si="4"/>
        <v>-106993004</v>
      </c>
      <c r="W44" s="65">
        <f t="shared" si="4"/>
        <v>733664039</v>
      </c>
      <c r="X44" s="65">
        <f t="shared" si="4"/>
        <v>659976048</v>
      </c>
      <c r="Y44" s="65">
        <f t="shared" si="4"/>
        <v>73687991</v>
      </c>
      <c r="Z44" s="66">
        <f>+IF(X44&lt;&gt;0,+(Y44/X44)*100,0)</f>
        <v>11.165252318368985</v>
      </c>
      <c r="AA44" s="63">
        <f>+AA42-AA43</f>
        <v>501200245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1124865981</v>
      </c>
      <c r="D46" s="55">
        <f>SUM(D44:D45)</f>
        <v>0</v>
      </c>
      <c r="E46" s="56">
        <f t="shared" si="5"/>
        <v>659976070</v>
      </c>
      <c r="F46" s="57">
        <f t="shared" si="5"/>
        <v>501200245</v>
      </c>
      <c r="G46" s="57">
        <f t="shared" si="5"/>
        <v>244087532</v>
      </c>
      <c r="H46" s="57">
        <f t="shared" si="5"/>
        <v>-74177234</v>
      </c>
      <c r="I46" s="57">
        <f t="shared" si="5"/>
        <v>-93069520</v>
      </c>
      <c r="J46" s="57">
        <f t="shared" si="5"/>
        <v>76840778</v>
      </c>
      <c r="K46" s="57">
        <f t="shared" si="5"/>
        <v>-177001406</v>
      </c>
      <c r="L46" s="57">
        <f t="shared" si="5"/>
        <v>-90204226</v>
      </c>
      <c r="M46" s="57">
        <f t="shared" si="5"/>
        <v>597589333</v>
      </c>
      <c r="N46" s="57">
        <f t="shared" si="5"/>
        <v>330383701</v>
      </c>
      <c r="O46" s="57">
        <f t="shared" si="5"/>
        <v>-233351343</v>
      </c>
      <c r="P46" s="57">
        <f t="shared" si="5"/>
        <v>-124815266</v>
      </c>
      <c r="Q46" s="57">
        <f t="shared" si="5"/>
        <v>791599173</v>
      </c>
      <c r="R46" s="57">
        <f t="shared" si="5"/>
        <v>433432564</v>
      </c>
      <c r="S46" s="57">
        <f t="shared" si="5"/>
        <v>-2736392</v>
      </c>
      <c r="T46" s="57">
        <f t="shared" si="5"/>
        <v>-115138786</v>
      </c>
      <c r="U46" s="57">
        <f t="shared" si="5"/>
        <v>10882174</v>
      </c>
      <c r="V46" s="57">
        <f t="shared" si="5"/>
        <v>-106993004</v>
      </c>
      <c r="W46" s="57">
        <f t="shared" si="5"/>
        <v>733664039</v>
      </c>
      <c r="X46" s="57">
        <f t="shared" si="5"/>
        <v>659976048</v>
      </c>
      <c r="Y46" s="57">
        <f t="shared" si="5"/>
        <v>73687991</v>
      </c>
      <c r="Z46" s="58">
        <f>+IF(X46&lt;&gt;0,+(Y46/X46)*100,0)</f>
        <v>11.165252318368985</v>
      </c>
      <c r="AA46" s="55">
        <f>SUM(AA44:AA45)</f>
        <v>501200245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1124865981</v>
      </c>
      <c r="D48" s="71">
        <f>SUM(D46:D47)</f>
        <v>0</v>
      </c>
      <c r="E48" s="72">
        <f t="shared" si="6"/>
        <v>659976070</v>
      </c>
      <c r="F48" s="73">
        <f t="shared" si="6"/>
        <v>501200245</v>
      </c>
      <c r="G48" s="73">
        <f t="shared" si="6"/>
        <v>244087532</v>
      </c>
      <c r="H48" s="74">
        <f t="shared" si="6"/>
        <v>-74177234</v>
      </c>
      <c r="I48" s="74">
        <f t="shared" si="6"/>
        <v>-93069520</v>
      </c>
      <c r="J48" s="74">
        <f t="shared" si="6"/>
        <v>76840778</v>
      </c>
      <c r="K48" s="74">
        <f t="shared" si="6"/>
        <v>-177001406</v>
      </c>
      <c r="L48" s="74">
        <f t="shared" si="6"/>
        <v>-90204226</v>
      </c>
      <c r="M48" s="73">
        <f t="shared" si="6"/>
        <v>597589333</v>
      </c>
      <c r="N48" s="73">
        <f t="shared" si="6"/>
        <v>330383701</v>
      </c>
      <c r="O48" s="74">
        <f t="shared" si="6"/>
        <v>-233351343</v>
      </c>
      <c r="P48" s="74">
        <f t="shared" si="6"/>
        <v>-124815266</v>
      </c>
      <c r="Q48" s="74">
        <f t="shared" si="6"/>
        <v>791599173</v>
      </c>
      <c r="R48" s="74">
        <f t="shared" si="6"/>
        <v>433432564</v>
      </c>
      <c r="S48" s="74">
        <f t="shared" si="6"/>
        <v>-2736392</v>
      </c>
      <c r="T48" s="73">
        <f t="shared" si="6"/>
        <v>-115138786</v>
      </c>
      <c r="U48" s="73">
        <f t="shared" si="6"/>
        <v>10882174</v>
      </c>
      <c r="V48" s="74">
        <f t="shared" si="6"/>
        <v>-106993004</v>
      </c>
      <c r="W48" s="74">
        <f t="shared" si="6"/>
        <v>733664039</v>
      </c>
      <c r="X48" s="74">
        <f t="shared" si="6"/>
        <v>659976048</v>
      </c>
      <c r="Y48" s="74">
        <f t="shared" si="6"/>
        <v>73687991</v>
      </c>
      <c r="Z48" s="75">
        <f>+IF(X48&lt;&gt;0,+(Y48/X48)*100,0)</f>
        <v>11.165252318368985</v>
      </c>
      <c r="AA48" s="76">
        <f>SUM(AA46:AA47)</f>
        <v>501200245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969482446</v>
      </c>
      <c r="D5" s="6">
        <v>0</v>
      </c>
      <c r="E5" s="7">
        <v>1084200413</v>
      </c>
      <c r="F5" s="8">
        <v>903089386</v>
      </c>
      <c r="G5" s="8">
        <v>74138537</v>
      </c>
      <c r="H5" s="8">
        <v>82427719</v>
      </c>
      <c r="I5" s="8">
        <v>62132126</v>
      </c>
      <c r="J5" s="8">
        <v>218698382</v>
      </c>
      <c r="K5" s="8">
        <v>74140293</v>
      </c>
      <c r="L5" s="8">
        <v>77323232</v>
      </c>
      <c r="M5" s="8">
        <v>74927606</v>
      </c>
      <c r="N5" s="8">
        <v>226391131</v>
      </c>
      <c r="O5" s="8">
        <v>76139418</v>
      </c>
      <c r="P5" s="8">
        <v>77307299</v>
      </c>
      <c r="Q5" s="8">
        <v>77277524</v>
      </c>
      <c r="R5" s="8">
        <v>230724241</v>
      </c>
      <c r="S5" s="8">
        <v>77562959</v>
      </c>
      <c r="T5" s="8">
        <v>77207553</v>
      </c>
      <c r="U5" s="8">
        <v>71636614</v>
      </c>
      <c r="V5" s="8">
        <v>226407126</v>
      </c>
      <c r="W5" s="8">
        <v>902220880</v>
      </c>
      <c r="X5" s="8">
        <v>1084200408</v>
      </c>
      <c r="Y5" s="8">
        <v>-181979528</v>
      </c>
      <c r="Z5" s="2">
        <v>-16.78</v>
      </c>
      <c r="AA5" s="6">
        <v>903089386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1711473153</v>
      </c>
      <c r="D7" s="6">
        <v>0</v>
      </c>
      <c r="E7" s="7">
        <v>2396601846</v>
      </c>
      <c r="F7" s="8">
        <v>2128549910</v>
      </c>
      <c r="G7" s="8">
        <v>210482574</v>
      </c>
      <c r="H7" s="8">
        <v>221339487</v>
      </c>
      <c r="I7" s="8">
        <v>202064032</v>
      </c>
      <c r="J7" s="8">
        <v>633886093</v>
      </c>
      <c r="K7" s="8">
        <v>128994247</v>
      </c>
      <c r="L7" s="8">
        <v>144501726</v>
      </c>
      <c r="M7" s="8">
        <v>139979123</v>
      </c>
      <c r="N7" s="8">
        <v>413475096</v>
      </c>
      <c r="O7" s="8">
        <v>136719970</v>
      </c>
      <c r="P7" s="8">
        <v>141930479</v>
      </c>
      <c r="Q7" s="8">
        <v>116229275</v>
      </c>
      <c r="R7" s="8">
        <v>394879724</v>
      </c>
      <c r="S7" s="8">
        <v>135573928</v>
      </c>
      <c r="T7" s="8">
        <v>122894315</v>
      </c>
      <c r="U7" s="8">
        <v>130077470</v>
      </c>
      <c r="V7" s="8">
        <v>388545713</v>
      </c>
      <c r="W7" s="8">
        <v>1830786626</v>
      </c>
      <c r="X7" s="8">
        <v>2396601852</v>
      </c>
      <c r="Y7" s="8">
        <v>-565815226</v>
      </c>
      <c r="Z7" s="2">
        <v>-23.61</v>
      </c>
      <c r="AA7" s="6">
        <v>2128549910</v>
      </c>
    </row>
    <row r="8" spans="1:27" ht="13.5">
      <c r="A8" s="25" t="s">
        <v>35</v>
      </c>
      <c r="B8" s="24"/>
      <c r="C8" s="6">
        <v>612264312</v>
      </c>
      <c r="D8" s="6">
        <v>0</v>
      </c>
      <c r="E8" s="7">
        <v>677957521</v>
      </c>
      <c r="F8" s="8">
        <v>677957521</v>
      </c>
      <c r="G8" s="8">
        <v>45097629</v>
      </c>
      <c r="H8" s="8">
        <v>53419281</v>
      </c>
      <c r="I8" s="8">
        <v>51285735</v>
      </c>
      <c r="J8" s="8">
        <v>149802645</v>
      </c>
      <c r="K8" s="8">
        <v>82953566</v>
      </c>
      <c r="L8" s="8">
        <v>80750684</v>
      </c>
      <c r="M8" s="8">
        <v>56788096</v>
      </c>
      <c r="N8" s="8">
        <v>220492346</v>
      </c>
      <c r="O8" s="8">
        <v>68657174</v>
      </c>
      <c r="P8" s="8">
        <v>95895481</v>
      </c>
      <c r="Q8" s="8">
        <v>40553403</v>
      </c>
      <c r="R8" s="8">
        <v>205106058</v>
      </c>
      <c r="S8" s="8">
        <v>112762278</v>
      </c>
      <c r="T8" s="8">
        <v>-2883584</v>
      </c>
      <c r="U8" s="8">
        <v>-33278938</v>
      </c>
      <c r="V8" s="8">
        <v>76599756</v>
      </c>
      <c r="W8" s="8">
        <v>652000805</v>
      </c>
      <c r="X8" s="8">
        <v>677957520</v>
      </c>
      <c r="Y8" s="8">
        <v>-25956715</v>
      </c>
      <c r="Z8" s="2">
        <v>-3.83</v>
      </c>
      <c r="AA8" s="6">
        <v>677957521</v>
      </c>
    </row>
    <row r="9" spans="1:27" ht="13.5">
      <c r="A9" s="25" t="s">
        <v>36</v>
      </c>
      <c r="B9" s="24"/>
      <c r="C9" s="6">
        <v>201495760</v>
      </c>
      <c r="D9" s="6">
        <v>0</v>
      </c>
      <c r="E9" s="7">
        <v>240416285</v>
      </c>
      <c r="F9" s="8">
        <v>214649178</v>
      </c>
      <c r="G9" s="8">
        <v>17795564</v>
      </c>
      <c r="H9" s="8">
        <v>17936723</v>
      </c>
      <c r="I9" s="8">
        <v>16957528</v>
      </c>
      <c r="J9" s="8">
        <v>52689815</v>
      </c>
      <c r="K9" s="8">
        <v>17515211</v>
      </c>
      <c r="L9" s="8">
        <v>18033535</v>
      </c>
      <c r="M9" s="8">
        <v>16426436</v>
      </c>
      <c r="N9" s="8">
        <v>51975182</v>
      </c>
      <c r="O9" s="8">
        <v>17720277</v>
      </c>
      <c r="P9" s="8">
        <v>17930454</v>
      </c>
      <c r="Q9" s="8">
        <v>17970155</v>
      </c>
      <c r="R9" s="8">
        <v>53620886</v>
      </c>
      <c r="S9" s="8">
        <v>18038762</v>
      </c>
      <c r="T9" s="8">
        <v>18041052</v>
      </c>
      <c r="U9" s="8">
        <v>17585397</v>
      </c>
      <c r="V9" s="8">
        <v>53665211</v>
      </c>
      <c r="W9" s="8">
        <v>211951094</v>
      </c>
      <c r="X9" s="8">
        <v>240416280</v>
      </c>
      <c r="Y9" s="8">
        <v>-28465186</v>
      </c>
      <c r="Z9" s="2">
        <v>-11.84</v>
      </c>
      <c r="AA9" s="6">
        <v>214649178</v>
      </c>
    </row>
    <row r="10" spans="1:27" ht="13.5">
      <c r="A10" s="25" t="s">
        <v>37</v>
      </c>
      <c r="B10" s="24"/>
      <c r="C10" s="6">
        <v>121731410</v>
      </c>
      <c r="D10" s="6">
        <v>0</v>
      </c>
      <c r="E10" s="7">
        <v>154967413</v>
      </c>
      <c r="F10" s="26">
        <v>80475112</v>
      </c>
      <c r="G10" s="26">
        <v>6580666</v>
      </c>
      <c r="H10" s="26">
        <v>6517713</v>
      </c>
      <c r="I10" s="26">
        <v>6506312</v>
      </c>
      <c r="J10" s="26">
        <v>19604691</v>
      </c>
      <c r="K10" s="26">
        <v>4802643</v>
      </c>
      <c r="L10" s="26">
        <v>4708629</v>
      </c>
      <c r="M10" s="26">
        <v>11225510</v>
      </c>
      <c r="N10" s="26">
        <v>20736782</v>
      </c>
      <c r="O10" s="26">
        <v>6602343</v>
      </c>
      <c r="P10" s="26">
        <v>6642613</v>
      </c>
      <c r="Q10" s="26">
        <v>6688991</v>
      </c>
      <c r="R10" s="26">
        <v>19933947</v>
      </c>
      <c r="S10" s="26">
        <v>6721651</v>
      </c>
      <c r="T10" s="26">
        <v>6783886</v>
      </c>
      <c r="U10" s="26">
        <v>6710480</v>
      </c>
      <c r="V10" s="26">
        <v>20216017</v>
      </c>
      <c r="W10" s="26">
        <v>80491437</v>
      </c>
      <c r="X10" s="26">
        <v>154967412</v>
      </c>
      <c r="Y10" s="26">
        <v>-74475975</v>
      </c>
      <c r="Z10" s="27">
        <v>-48.06</v>
      </c>
      <c r="AA10" s="28">
        <v>80475112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20415881</v>
      </c>
      <c r="D12" s="6">
        <v>0</v>
      </c>
      <c r="E12" s="7">
        <v>27727210</v>
      </c>
      <c r="F12" s="8">
        <v>27674760</v>
      </c>
      <c r="G12" s="8">
        <v>1296196</v>
      </c>
      <c r="H12" s="8">
        <v>1367453</v>
      </c>
      <c r="I12" s="8">
        <v>2564687</v>
      </c>
      <c r="J12" s="8">
        <v>5228336</v>
      </c>
      <c r="K12" s="8">
        <v>1597855</v>
      </c>
      <c r="L12" s="8">
        <v>1542508</v>
      </c>
      <c r="M12" s="8">
        <v>1590618</v>
      </c>
      <c r="N12" s="8">
        <v>4730981</v>
      </c>
      <c r="O12" s="8">
        <v>1587747</v>
      </c>
      <c r="P12" s="8">
        <v>1754042</v>
      </c>
      <c r="Q12" s="8">
        <v>1587755</v>
      </c>
      <c r="R12" s="8">
        <v>4929544</v>
      </c>
      <c r="S12" s="8">
        <v>1503273</v>
      </c>
      <c r="T12" s="8">
        <v>1825794</v>
      </c>
      <c r="U12" s="8">
        <v>1450542</v>
      </c>
      <c r="V12" s="8">
        <v>4779609</v>
      </c>
      <c r="W12" s="8">
        <v>19668470</v>
      </c>
      <c r="X12" s="8">
        <v>27727212</v>
      </c>
      <c r="Y12" s="8">
        <v>-8058742</v>
      </c>
      <c r="Z12" s="2">
        <v>-29.06</v>
      </c>
      <c r="AA12" s="6">
        <v>27674760</v>
      </c>
    </row>
    <row r="13" spans="1:27" ht="13.5">
      <c r="A13" s="23" t="s">
        <v>40</v>
      </c>
      <c r="B13" s="29"/>
      <c r="C13" s="6">
        <v>47918054</v>
      </c>
      <c r="D13" s="6">
        <v>0</v>
      </c>
      <c r="E13" s="7">
        <v>196589127</v>
      </c>
      <c r="F13" s="8">
        <v>187314558</v>
      </c>
      <c r="G13" s="8">
        <v>14954672</v>
      </c>
      <c r="H13" s="8">
        <v>16094711</v>
      </c>
      <c r="I13" s="8">
        <v>15500670</v>
      </c>
      <c r="J13" s="8">
        <v>46550053</v>
      </c>
      <c r="K13" s="8">
        <v>14882425</v>
      </c>
      <c r="L13" s="8">
        <v>14221435</v>
      </c>
      <c r="M13" s="8">
        <v>14246160</v>
      </c>
      <c r="N13" s="8">
        <v>43350020</v>
      </c>
      <c r="O13" s="8">
        <v>15661364</v>
      </c>
      <c r="P13" s="8">
        <v>16057587</v>
      </c>
      <c r="Q13" s="8">
        <v>15304614</v>
      </c>
      <c r="R13" s="8">
        <v>47023565</v>
      </c>
      <c r="S13" s="8">
        <v>16825054</v>
      </c>
      <c r="T13" s="8">
        <v>16389991</v>
      </c>
      <c r="U13" s="8">
        <v>16482006</v>
      </c>
      <c r="V13" s="8">
        <v>49697051</v>
      </c>
      <c r="W13" s="8">
        <v>186620689</v>
      </c>
      <c r="X13" s="8">
        <v>196589124</v>
      </c>
      <c r="Y13" s="8">
        <v>-9968435</v>
      </c>
      <c r="Z13" s="2">
        <v>-5.07</v>
      </c>
      <c r="AA13" s="6">
        <v>187314558</v>
      </c>
    </row>
    <row r="14" spans="1:27" ht="13.5">
      <c r="A14" s="23" t="s">
        <v>41</v>
      </c>
      <c r="B14" s="29"/>
      <c r="C14" s="6">
        <v>151275892</v>
      </c>
      <c r="D14" s="6">
        <v>0</v>
      </c>
      <c r="E14" s="7">
        <v>153007870</v>
      </c>
      <c r="F14" s="8">
        <v>162583735</v>
      </c>
      <c r="G14" s="8">
        <v>14949821</v>
      </c>
      <c r="H14" s="8">
        <v>15648476</v>
      </c>
      <c r="I14" s="8">
        <v>-3806000</v>
      </c>
      <c r="J14" s="8">
        <v>26792297</v>
      </c>
      <c r="K14" s="8">
        <v>14338317</v>
      </c>
      <c r="L14" s="8">
        <v>15239281</v>
      </c>
      <c r="M14" s="8">
        <v>15046252</v>
      </c>
      <c r="N14" s="8">
        <v>44623850</v>
      </c>
      <c r="O14" s="8">
        <v>16665543</v>
      </c>
      <c r="P14" s="8">
        <v>16180226</v>
      </c>
      <c r="Q14" s="8">
        <v>16522269</v>
      </c>
      <c r="R14" s="8">
        <v>49368038</v>
      </c>
      <c r="S14" s="8">
        <v>15905896</v>
      </c>
      <c r="T14" s="8">
        <v>15645951</v>
      </c>
      <c r="U14" s="8">
        <v>13532344</v>
      </c>
      <c r="V14" s="8">
        <v>45084191</v>
      </c>
      <c r="W14" s="8">
        <v>165868376</v>
      </c>
      <c r="X14" s="8">
        <v>153007872</v>
      </c>
      <c r="Y14" s="8">
        <v>12860504</v>
      </c>
      <c r="Z14" s="2">
        <v>8.41</v>
      </c>
      <c r="AA14" s="6">
        <v>162583735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77361862</v>
      </c>
      <c r="D16" s="6">
        <v>0</v>
      </c>
      <c r="E16" s="7">
        <v>12664578</v>
      </c>
      <c r="F16" s="8">
        <v>8124578</v>
      </c>
      <c r="G16" s="8">
        <v>894452</v>
      </c>
      <c r="H16" s="8">
        <v>482509</v>
      </c>
      <c r="I16" s="8">
        <v>723516</v>
      </c>
      <c r="J16" s="8">
        <v>2100477</v>
      </c>
      <c r="K16" s="8">
        <v>355476</v>
      </c>
      <c r="L16" s="8">
        <v>678797</v>
      </c>
      <c r="M16" s="8">
        <v>176499</v>
      </c>
      <c r="N16" s="8">
        <v>1210772</v>
      </c>
      <c r="O16" s="8">
        <v>527562</v>
      </c>
      <c r="P16" s="8">
        <v>244676</v>
      </c>
      <c r="Q16" s="8">
        <v>716897</v>
      </c>
      <c r="R16" s="8">
        <v>1489135</v>
      </c>
      <c r="S16" s="8">
        <v>514879</v>
      </c>
      <c r="T16" s="8">
        <v>949949</v>
      </c>
      <c r="U16" s="8">
        <v>613191</v>
      </c>
      <c r="V16" s="8">
        <v>2078019</v>
      </c>
      <c r="W16" s="8">
        <v>6878403</v>
      </c>
      <c r="X16" s="8">
        <v>12664584</v>
      </c>
      <c r="Y16" s="8">
        <v>-5786181</v>
      </c>
      <c r="Z16" s="2">
        <v>-45.69</v>
      </c>
      <c r="AA16" s="6">
        <v>8124578</v>
      </c>
    </row>
    <row r="17" spans="1:27" ht="13.5">
      <c r="A17" s="23" t="s">
        <v>44</v>
      </c>
      <c r="B17" s="29"/>
      <c r="C17" s="6">
        <v>433436</v>
      </c>
      <c r="D17" s="6">
        <v>0</v>
      </c>
      <c r="E17" s="7">
        <v>927623</v>
      </c>
      <c r="F17" s="8">
        <v>927623</v>
      </c>
      <c r="G17" s="8">
        <v>16933</v>
      </c>
      <c r="H17" s="8">
        <v>19188</v>
      </c>
      <c r="I17" s="8">
        <v>25127</v>
      </c>
      <c r="J17" s="8">
        <v>61248</v>
      </c>
      <c r="K17" s="8">
        <v>33149</v>
      </c>
      <c r="L17" s="8">
        <v>7483</v>
      </c>
      <c r="M17" s="8">
        <v>4760</v>
      </c>
      <c r="N17" s="8">
        <v>45392</v>
      </c>
      <c r="O17" s="8">
        <v>6411</v>
      </c>
      <c r="P17" s="8">
        <v>10361</v>
      </c>
      <c r="Q17" s="8">
        <v>12255</v>
      </c>
      <c r="R17" s="8">
        <v>29027</v>
      </c>
      <c r="S17" s="8">
        <v>13817</v>
      </c>
      <c r="T17" s="8">
        <v>9480</v>
      </c>
      <c r="U17" s="8">
        <v>11712</v>
      </c>
      <c r="V17" s="8">
        <v>35009</v>
      </c>
      <c r="W17" s="8">
        <v>170676</v>
      </c>
      <c r="X17" s="8">
        <v>927624</v>
      </c>
      <c r="Y17" s="8">
        <v>-756948</v>
      </c>
      <c r="Z17" s="2">
        <v>-81.6</v>
      </c>
      <c r="AA17" s="6">
        <v>927623</v>
      </c>
    </row>
    <row r="18" spans="1:27" ht="13.5">
      <c r="A18" s="25" t="s">
        <v>45</v>
      </c>
      <c r="B18" s="24"/>
      <c r="C18" s="6">
        <v>4725488</v>
      </c>
      <c r="D18" s="6">
        <v>0</v>
      </c>
      <c r="E18" s="7">
        <v>3722104</v>
      </c>
      <c r="F18" s="8">
        <v>7741299</v>
      </c>
      <c r="G18" s="8">
        <v>0</v>
      </c>
      <c r="H18" s="8">
        <v>0</v>
      </c>
      <c r="I18" s="8">
        <v>0</v>
      </c>
      <c r="J18" s="8">
        <v>0</v>
      </c>
      <c r="K18" s="8">
        <v>2508213</v>
      </c>
      <c r="L18" s="8">
        <v>1672142</v>
      </c>
      <c r="M18" s="8">
        <v>836071</v>
      </c>
      <c r="N18" s="8">
        <v>5016426</v>
      </c>
      <c r="O18" s="8">
        <v>836071</v>
      </c>
      <c r="P18" s="8">
        <v>-2685224</v>
      </c>
      <c r="Q18" s="8">
        <v>395909</v>
      </c>
      <c r="R18" s="8">
        <v>-1453244</v>
      </c>
      <c r="S18" s="8">
        <v>395909</v>
      </c>
      <c r="T18" s="8">
        <v>395909</v>
      </c>
      <c r="U18" s="8">
        <v>395908</v>
      </c>
      <c r="V18" s="8">
        <v>1187726</v>
      </c>
      <c r="W18" s="8">
        <v>4750908</v>
      </c>
      <c r="X18" s="8">
        <v>3722100</v>
      </c>
      <c r="Y18" s="8">
        <v>1028808</v>
      </c>
      <c r="Z18" s="2">
        <v>27.64</v>
      </c>
      <c r="AA18" s="6">
        <v>7741299</v>
      </c>
    </row>
    <row r="19" spans="1:27" ht="13.5">
      <c r="A19" s="23" t="s">
        <v>46</v>
      </c>
      <c r="B19" s="29"/>
      <c r="C19" s="6">
        <v>950472103</v>
      </c>
      <c r="D19" s="6">
        <v>0</v>
      </c>
      <c r="E19" s="7">
        <v>617571000</v>
      </c>
      <c r="F19" s="8">
        <v>632933966</v>
      </c>
      <c r="G19" s="8">
        <v>240417000</v>
      </c>
      <c r="H19" s="8">
        <v>500000</v>
      </c>
      <c r="I19" s="8">
        <v>0</v>
      </c>
      <c r="J19" s="8">
        <v>240917000</v>
      </c>
      <c r="K19" s="8">
        <v>1000000</v>
      </c>
      <c r="L19" s="8">
        <v>4000000</v>
      </c>
      <c r="M19" s="8">
        <v>200459000</v>
      </c>
      <c r="N19" s="8">
        <v>205459000</v>
      </c>
      <c r="O19" s="8">
        <v>0</v>
      </c>
      <c r="P19" s="8">
        <v>-5320139</v>
      </c>
      <c r="Q19" s="8">
        <v>163470000</v>
      </c>
      <c r="R19" s="8">
        <v>158149861</v>
      </c>
      <c r="S19" s="8">
        <v>0</v>
      </c>
      <c r="T19" s="8">
        <v>0</v>
      </c>
      <c r="U19" s="8">
        <v>0</v>
      </c>
      <c r="V19" s="8">
        <v>0</v>
      </c>
      <c r="W19" s="8">
        <v>604525861</v>
      </c>
      <c r="X19" s="8">
        <v>617571000</v>
      </c>
      <c r="Y19" s="8">
        <v>-13045139</v>
      </c>
      <c r="Z19" s="2">
        <v>-2.11</v>
      </c>
      <c r="AA19" s="6">
        <v>632933966</v>
      </c>
    </row>
    <row r="20" spans="1:27" ht="13.5">
      <c r="A20" s="23" t="s">
        <v>47</v>
      </c>
      <c r="B20" s="29"/>
      <c r="C20" s="6">
        <v>87549868</v>
      </c>
      <c r="D20" s="6">
        <v>0</v>
      </c>
      <c r="E20" s="7">
        <v>745251098</v>
      </c>
      <c r="F20" s="26">
        <v>696927669</v>
      </c>
      <c r="G20" s="26">
        <v>34265330</v>
      </c>
      <c r="H20" s="26">
        <v>115275156</v>
      </c>
      <c r="I20" s="26">
        <v>36612906</v>
      </c>
      <c r="J20" s="26">
        <v>186153392</v>
      </c>
      <c r="K20" s="26">
        <v>36369403</v>
      </c>
      <c r="L20" s="26">
        <v>32108342</v>
      </c>
      <c r="M20" s="26">
        <v>131222786</v>
      </c>
      <c r="N20" s="26">
        <v>199700531</v>
      </c>
      <c r="O20" s="26">
        <v>45985427</v>
      </c>
      <c r="P20" s="26">
        <v>26826582</v>
      </c>
      <c r="Q20" s="26">
        <v>132368269</v>
      </c>
      <c r="R20" s="26">
        <v>205180278</v>
      </c>
      <c r="S20" s="26">
        <v>26477767</v>
      </c>
      <c r="T20" s="26">
        <v>45335494</v>
      </c>
      <c r="U20" s="26">
        <v>68383256</v>
      </c>
      <c r="V20" s="26">
        <v>140196517</v>
      </c>
      <c r="W20" s="26">
        <v>731230718</v>
      </c>
      <c r="X20" s="26">
        <v>725984088</v>
      </c>
      <c r="Y20" s="26">
        <v>5246630</v>
      </c>
      <c r="Z20" s="27">
        <v>0.72</v>
      </c>
      <c r="AA20" s="28">
        <v>696927669</v>
      </c>
    </row>
    <row r="21" spans="1:27" ht="13.5">
      <c r="A21" s="23" t="s">
        <v>48</v>
      </c>
      <c r="B21" s="29"/>
      <c r="C21" s="6">
        <v>1421276</v>
      </c>
      <c r="D21" s="6">
        <v>0</v>
      </c>
      <c r="E21" s="7">
        <v>990000</v>
      </c>
      <c r="F21" s="8">
        <v>990000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990000</v>
      </c>
      <c r="Y21" s="8">
        <v>-990000</v>
      </c>
      <c r="Z21" s="2">
        <v>-100</v>
      </c>
      <c r="AA21" s="6">
        <v>990000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4958020941</v>
      </c>
      <c r="D22" s="33">
        <f>SUM(D5:D21)</f>
        <v>0</v>
      </c>
      <c r="E22" s="34">
        <f t="shared" si="0"/>
        <v>6312594088</v>
      </c>
      <c r="F22" s="35">
        <f t="shared" si="0"/>
        <v>5729939295</v>
      </c>
      <c r="G22" s="35">
        <f t="shared" si="0"/>
        <v>660889374</v>
      </c>
      <c r="H22" s="35">
        <f t="shared" si="0"/>
        <v>531028416</v>
      </c>
      <c r="I22" s="35">
        <f t="shared" si="0"/>
        <v>390566639</v>
      </c>
      <c r="J22" s="35">
        <f t="shared" si="0"/>
        <v>1582484429</v>
      </c>
      <c r="K22" s="35">
        <f t="shared" si="0"/>
        <v>379490798</v>
      </c>
      <c r="L22" s="35">
        <f t="shared" si="0"/>
        <v>394787794</v>
      </c>
      <c r="M22" s="35">
        <f t="shared" si="0"/>
        <v>662928917</v>
      </c>
      <c r="N22" s="35">
        <f t="shared" si="0"/>
        <v>1437207509</v>
      </c>
      <c r="O22" s="35">
        <f t="shared" si="0"/>
        <v>387109307</v>
      </c>
      <c r="P22" s="35">
        <f t="shared" si="0"/>
        <v>392774437</v>
      </c>
      <c r="Q22" s="35">
        <f t="shared" si="0"/>
        <v>589097316</v>
      </c>
      <c r="R22" s="35">
        <f t="shared" si="0"/>
        <v>1368981060</v>
      </c>
      <c r="S22" s="35">
        <f t="shared" si="0"/>
        <v>412296173</v>
      </c>
      <c r="T22" s="35">
        <f t="shared" si="0"/>
        <v>302595790</v>
      </c>
      <c r="U22" s="35">
        <f t="shared" si="0"/>
        <v>293599982</v>
      </c>
      <c r="V22" s="35">
        <f t="shared" si="0"/>
        <v>1008491945</v>
      </c>
      <c r="W22" s="35">
        <f t="shared" si="0"/>
        <v>5397164943</v>
      </c>
      <c r="X22" s="35">
        <f t="shared" si="0"/>
        <v>6293327076</v>
      </c>
      <c r="Y22" s="35">
        <f t="shared" si="0"/>
        <v>-896162133</v>
      </c>
      <c r="Z22" s="36">
        <f>+IF(X22&lt;&gt;0,+(Y22/X22)*100,0)</f>
        <v>-14.239878559904678</v>
      </c>
      <c r="AA22" s="33">
        <f>SUM(AA5:AA21)</f>
        <v>5729939295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1105567203</v>
      </c>
      <c r="D25" s="6">
        <v>0</v>
      </c>
      <c r="E25" s="7">
        <v>1356536965</v>
      </c>
      <c r="F25" s="8">
        <v>1371819298</v>
      </c>
      <c r="G25" s="8">
        <v>100058755</v>
      </c>
      <c r="H25" s="8">
        <v>98267787</v>
      </c>
      <c r="I25" s="8">
        <v>100121830</v>
      </c>
      <c r="J25" s="8">
        <v>298448372</v>
      </c>
      <c r="K25" s="8">
        <v>102060528</v>
      </c>
      <c r="L25" s="8">
        <v>100763871</v>
      </c>
      <c r="M25" s="8">
        <v>101805528</v>
      </c>
      <c r="N25" s="8">
        <v>304629927</v>
      </c>
      <c r="O25" s="8">
        <v>105018341</v>
      </c>
      <c r="P25" s="8">
        <v>104588992</v>
      </c>
      <c r="Q25" s="8">
        <v>103101804</v>
      </c>
      <c r="R25" s="8">
        <v>312709137</v>
      </c>
      <c r="S25" s="8">
        <v>104867186</v>
      </c>
      <c r="T25" s="8">
        <v>107384834</v>
      </c>
      <c r="U25" s="8">
        <v>106396692</v>
      </c>
      <c r="V25" s="8">
        <v>318648712</v>
      </c>
      <c r="W25" s="8">
        <v>1234436148</v>
      </c>
      <c r="X25" s="8">
        <v>1356536952</v>
      </c>
      <c r="Y25" s="8">
        <v>-122100804</v>
      </c>
      <c r="Z25" s="2">
        <v>-9</v>
      </c>
      <c r="AA25" s="6">
        <v>1371819298</v>
      </c>
    </row>
    <row r="26" spans="1:27" ht="13.5">
      <c r="A26" s="25" t="s">
        <v>52</v>
      </c>
      <c r="B26" s="24"/>
      <c r="C26" s="6">
        <v>47106731</v>
      </c>
      <c r="D26" s="6">
        <v>0</v>
      </c>
      <c r="E26" s="7">
        <v>51692467</v>
      </c>
      <c r="F26" s="8">
        <v>51641158</v>
      </c>
      <c r="G26" s="8">
        <v>3999711</v>
      </c>
      <c r="H26" s="8">
        <v>4006269</v>
      </c>
      <c r="I26" s="8">
        <v>4019334</v>
      </c>
      <c r="J26" s="8">
        <v>12025314</v>
      </c>
      <c r="K26" s="8">
        <v>4019334</v>
      </c>
      <c r="L26" s="8">
        <v>4009223</v>
      </c>
      <c r="M26" s="8">
        <v>4009223</v>
      </c>
      <c r="N26" s="8">
        <v>12037780</v>
      </c>
      <c r="O26" s="8">
        <v>4009223</v>
      </c>
      <c r="P26" s="8">
        <v>3999112</v>
      </c>
      <c r="Q26" s="8">
        <v>4031240</v>
      </c>
      <c r="R26" s="8">
        <v>12039575</v>
      </c>
      <c r="S26" s="8">
        <v>6229891</v>
      </c>
      <c r="T26" s="8">
        <v>4242505</v>
      </c>
      <c r="U26" s="8">
        <v>4242505</v>
      </c>
      <c r="V26" s="8">
        <v>14714901</v>
      </c>
      <c r="W26" s="8">
        <v>50817570</v>
      </c>
      <c r="X26" s="8">
        <v>51692472</v>
      </c>
      <c r="Y26" s="8">
        <v>-874902</v>
      </c>
      <c r="Z26" s="2">
        <v>-1.69</v>
      </c>
      <c r="AA26" s="6">
        <v>51641158</v>
      </c>
    </row>
    <row r="27" spans="1:27" ht="13.5">
      <c r="A27" s="25" t="s">
        <v>53</v>
      </c>
      <c r="B27" s="24"/>
      <c r="C27" s="6">
        <v>589441863</v>
      </c>
      <c r="D27" s="6">
        <v>0</v>
      </c>
      <c r="E27" s="7">
        <v>214628485</v>
      </c>
      <c r="F27" s="8">
        <v>214628485</v>
      </c>
      <c r="G27" s="8">
        <v>17885709</v>
      </c>
      <c r="H27" s="8">
        <v>17885709</v>
      </c>
      <c r="I27" s="8">
        <v>17885709</v>
      </c>
      <c r="J27" s="8">
        <v>53657127</v>
      </c>
      <c r="K27" s="8">
        <v>17885709</v>
      </c>
      <c r="L27" s="8">
        <v>17885709</v>
      </c>
      <c r="M27" s="8">
        <v>17885709</v>
      </c>
      <c r="N27" s="8">
        <v>53657127</v>
      </c>
      <c r="O27" s="8">
        <v>17885709</v>
      </c>
      <c r="P27" s="8">
        <v>17885709</v>
      </c>
      <c r="Q27" s="8">
        <v>17885709</v>
      </c>
      <c r="R27" s="8">
        <v>53657127</v>
      </c>
      <c r="S27" s="8">
        <v>17885709</v>
      </c>
      <c r="T27" s="8">
        <v>17894777</v>
      </c>
      <c r="U27" s="8">
        <v>17885709</v>
      </c>
      <c r="V27" s="8">
        <v>53666195</v>
      </c>
      <c r="W27" s="8">
        <v>214637576</v>
      </c>
      <c r="X27" s="8">
        <v>214628484</v>
      </c>
      <c r="Y27" s="8">
        <v>9092</v>
      </c>
      <c r="Z27" s="2">
        <v>0</v>
      </c>
      <c r="AA27" s="6">
        <v>214628485</v>
      </c>
    </row>
    <row r="28" spans="1:27" ht="13.5">
      <c r="A28" s="25" t="s">
        <v>54</v>
      </c>
      <c r="B28" s="24"/>
      <c r="C28" s="6">
        <v>410971147</v>
      </c>
      <c r="D28" s="6">
        <v>0</v>
      </c>
      <c r="E28" s="7">
        <v>492852581</v>
      </c>
      <c r="F28" s="8">
        <v>434844470</v>
      </c>
      <c r="G28" s="8">
        <v>12334009</v>
      </c>
      <c r="H28" s="8">
        <v>12334009</v>
      </c>
      <c r="I28" s="8">
        <v>12334009</v>
      </c>
      <c r="J28" s="8">
        <v>37002027</v>
      </c>
      <c r="K28" s="8">
        <v>127282166</v>
      </c>
      <c r="L28" s="8">
        <v>41071051</v>
      </c>
      <c r="M28" s="8">
        <v>41071051</v>
      </c>
      <c r="N28" s="8">
        <v>209424268</v>
      </c>
      <c r="O28" s="8">
        <v>41071051</v>
      </c>
      <c r="P28" s="8">
        <v>41071051</v>
      </c>
      <c r="Q28" s="8">
        <v>-2435032</v>
      </c>
      <c r="R28" s="8">
        <v>79707070</v>
      </c>
      <c r="S28" s="8">
        <v>7500000</v>
      </c>
      <c r="T28" s="8">
        <v>64974077</v>
      </c>
      <c r="U28" s="8">
        <v>7500000</v>
      </c>
      <c r="V28" s="8">
        <v>79974077</v>
      </c>
      <c r="W28" s="8">
        <v>406107442</v>
      </c>
      <c r="X28" s="8">
        <v>492852576</v>
      </c>
      <c r="Y28" s="8">
        <v>-86745134</v>
      </c>
      <c r="Z28" s="2">
        <v>-17.6</v>
      </c>
      <c r="AA28" s="6">
        <v>434844470</v>
      </c>
    </row>
    <row r="29" spans="1:27" ht="13.5">
      <c r="A29" s="25" t="s">
        <v>55</v>
      </c>
      <c r="B29" s="24"/>
      <c r="C29" s="6">
        <v>70144989</v>
      </c>
      <c r="D29" s="6">
        <v>0</v>
      </c>
      <c r="E29" s="7">
        <v>244132153</v>
      </c>
      <c r="F29" s="8">
        <v>226900314</v>
      </c>
      <c r="G29" s="8">
        <v>13443624</v>
      </c>
      <c r="H29" s="8">
        <v>13313647</v>
      </c>
      <c r="I29" s="8">
        <v>16597665</v>
      </c>
      <c r="J29" s="8">
        <v>43354936</v>
      </c>
      <c r="K29" s="8">
        <v>13560894</v>
      </c>
      <c r="L29" s="8">
        <v>13241659</v>
      </c>
      <c r="M29" s="8">
        <v>16994619</v>
      </c>
      <c r="N29" s="8">
        <v>43797172</v>
      </c>
      <c r="O29" s="8">
        <v>13345444</v>
      </c>
      <c r="P29" s="8">
        <v>-23222272</v>
      </c>
      <c r="Q29" s="8">
        <v>49990487</v>
      </c>
      <c r="R29" s="8">
        <v>40113659</v>
      </c>
      <c r="S29" s="8">
        <v>16150665</v>
      </c>
      <c r="T29" s="8">
        <v>13357698</v>
      </c>
      <c r="U29" s="8">
        <v>26551559</v>
      </c>
      <c r="V29" s="8">
        <v>56059922</v>
      </c>
      <c r="W29" s="8">
        <v>183325689</v>
      </c>
      <c r="X29" s="8">
        <v>244132152</v>
      </c>
      <c r="Y29" s="8">
        <v>-60806463</v>
      </c>
      <c r="Z29" s="2">
        <v>-24.91</v>
      </c>
      <c r="AA29" s="6">
        <v>226900314</v>
      </c>
    </row>
    <row r="30" spans="1:27" ht="13.5">
      <c r="A30" s="25" t="s">
        <v>56</v>
      </c>
      <c r="B30" s="24"/>
      <c r="C30" s="6">
        <v>1487044186</v>
      </c>
      <c r="D30" s="6">
        <v>0</v>
      </c>
      <c r="E30" s="7">
        <v>1744580031</v>
      </c>
      <c r="F30" s="8">
        <v>1501580031</v>
      </c>
      <c r="G30" s="8">
        <v>-38496710</v>
      </c>
      <c r="H30" s="8">
        <v>402945383</v>
      </c>
      <c r="I30" s="8">
        <v>126883895</v>
      </c>
      <c r="J30" s="8">
        <v>491332568</v>
      </c>
      <c r="K30" s="8">
        <v>114642520</v>
      </c>
      <c r="L30" s="8">
        <v>72519039</v>
      </c>
      <c r="M30" s="8">
        <v>142289590</v>
      </c>
      <c r="N30" s="8">
        <v>329451149</v>
      </c>
      <c r="O30" s="8">
        <v>140679377</v>
      </c>
      <c r="P30" s="8">
        <v>116861352</v>
      </c>
      <c r="Q30" s="8">
        <v>107173210</v>
      </c>
      <c r="R30" s="8">
        <v>364713939</v>
      </c>
      <c r="S30" s="8">
        <v>114509274</v>
      </c>
      <c r="T30" s="8">
        <v>119239439</v>
      </c>
      <c r="U30" s="8">
        <v>200684188</v>
      </c>
      <c r="V30" s="8">
        <v>434432901</v>
      </c>
      <c r="W30" s="8">
        <v>1619930557</v>
      </c>
      <c r="X30" s="8">
        <v>1744580052</v>
      </c>
      <c r="Y30" s="8">
        <v>-124649495</v>
      </c>
      <c r="Z30" s="2">
        <v>-7.14</v>
      </c>
      <c r="AA30" s="6">
        <v>1501580031</v>
      </c>
    </row>
    <row r="31" spans="1:27" ht="13.5">
      <c r="A31" s="25" t="s">
        <v>57</v>
      </c>
      <c r="B31" s="24"/>
      <c r="C31" s="6">
        <v>264983307</v>
      </c>
      <c r="D31" s="6">
        <v>0</v>
      </c>
      <c r="E31" s="7">
        <v>419268369</v>
      </c>
      <c r="F31" s="8">
        <v>396885935</v>
      </c>
      <c r="G31" s="8">
        <v>3093707</v>
      </c>
      <c r="H31" s="8">
        <v>9514248</v>
      </c>
      <c r="I31" s="8">
        <v>20532934</v>
      </c>
      <c r="J31" s="8">
        <v>33140889</v>
      </c>
      <c r="K31" s="8">
        <v>25586741</v>
      </c>
      <c r="L31" s="8">
        <v>28595066</v>
      </c>
      <c r="M31" s="8">
        <v>51462667</v>
      </c>
      <c r="N31" s="8">
        <v>105644474</v>
      </c>
      <c r="O31" s="8">
        <v>14930915</v>
      </c>
      <c r="P31" s="8">
        <v>10063459</v>
      </c>
      <c r="Q31" s="8">
        <v>30793658</v>
      </c>
      <c r="R31" s="8">
        <v>55788032</v>
      </c>
      <c r="S31" s="8">
        <v>24980804</v>
      </c>
      <c r="T31" s="8">
        <v>33990706</v>
      </c>
      <c r="U31" s="8">
        <v>49215050</v>
      </c>
      <c r="V31" s="8">
        <v>108186560</v>
      </c>
      <c r="W31" s="8">
        <v>302759955</v>
      </c>
      <c r="X31" s="8">
        <v>419268372</v>
      </c>
      <c r="Y31" s="8">
        <v>-116508417</v>
      </c>
      <c r="Z31" s="2">
        <v>-27.79</v>
      </c>
      <c r="AA31" s="6">
        <v>396885935</v>
      </c>
    </row>
    <row r="32" spans="1:27" ht="13.5">
      <c r="A32" s="25" t="s">
        <v>58</v>
      </c>
      <c r="B32" s="24"/>
      <c r="C32" s="6">
        <v>206791516</v>
      </c>
      <c r="D32" s="6">
        <v>0</v>
      </c>
      <c r="E32" s="7">
        <v>334380410</v>
      </c>
      <c r="F32" s="8">
        <v>346630293</v>
      </c>
      <c r="G32" s="8">
        <v>4783131</v>
      </c>
      <c r="H32" s="8">
        <v>20734687</v>
      </c>
      <c r="I32" s="8">
        <v>20372674</v>
      </c>
      <c r="J32" s="8">
        <v>45890492</v>
      </c>
      <c r="K32" s="8">
        <v>56312487</v>
      </c>
      <c r="L32" s="8">
        <v>19199909</v>
      </c>
      <c r="M32" s="8">
        <v>42008355</v>
      </c>
      <c r="N32" s="8">
        <v>117520751</v>
      </c>
      <c r="O32" s="8">
        <v>3512152</v>
      </c>
      <c r="P32" s="8">
        <v>16403460</v>
      </c>
      <c r="Q32" s="8">
        <v>32174939</v>
      </c>
      <c r="R32" s="8">
        <v>52090551</v>
      </c>
      <c r="S32" s="8">
        <v>23319890</v>
      </c>
      <c r="T32" s="8">
        <v>24136334</v>
      </c>
      <c r="U32" s="8">
        <v>47271406</v>
      </c>
      <c r="V32" s="8">
        <v>94727630</v>
      </c>
      <c r="W32" s="8">
        <v>310229424</v>
      </c>
      <c r="X32" s="8">
        <v>350130408</v>
      </c>
      <c r="Y32" s="8">
        <v>-39900984</v>
      </c>
      <c r="Z32" s="2">
        <v>-11.4</v>
      </c>
      <c r="AA32" s="6">
        <v>346630293</v>
      </c>
    </row>
    <row r="33" spans="1:27" ht="13.5">
      <c r="A33" s="25" t="s">
        <v>59</v>
      </c>
      <c r="B33" s="24"/>
      <c r="C33" s="6">
        <v>4272651</v>
      </c>
      <c r="D33" s="6">
        <v>0</v>
      </c>
      <c r="E33" s="7">
        <v>161255266</v>
      </c>
      <c r="F33" s="8">
        <v>128165657</v>
      </c>
      <c r="G33" s="8">
        <v>2086907</v>
      </c>
      <c r="H33" s="8">
        <v>2749831</v>
      </c>
      <c r="I33" s="8">
        <v>1538289</v>
      </c>
      <c r="J33" s="8">
        <v>6375027</v>
      </c>
      <c r="K33" s="8">
        <v>6273146</v>
      </c>
      <c r="L33" s="8">
        <v>91063</v>
      </c>
      <c r="M33" s="8">
        <v>43154527</v>
      </c>
      <c r="N33" s="8">
        <v>49518736</v>
      </c>
      <c r="O33" s="8">
        <v>3233640</v>
      </c>
      <c r="P33" s="8">
        <v>2267797</v>
      </c>
      <c r="Q33" s="8">
        <v>3229002</v>
      </c>
      <c r="R33" s="8">
        <v>8730439</v>
      </c>
      <c r="S33" s="8">
        <v>3567105</v>
      </c>
      <c r="T33" s="8">
        <v>4128933</v>
      </c>
      <c r="U33" s="8">
        <v>29181567</v>
      </c>
      <c r="V33" s="8">
        <v>36877605</v>
      </c>
      <c r="W33" s="8">
        <v>101501807</v>
      </c>
      <c r="X33" s="8">
        <v>161255268</v>
      </c>
      <c r="Y33" s="8">
        <v>-59753461</v>
      </c>
      <c r="Z33" s="2">
        <v>-37.06</v>
      </c>
      <c r="AA33" s="6">
        <v>128165657</v>
      </c>
    </row>
    <row r="34" spans="1:27" ht="13.5">
      <c r="A34" s="25" t="s">
        <v>60</v>
      </c>
      <c r="B34" s="24"/>
      <c r="C34" s="6">
        <v>602192763</v>
      </c>
      <c r="D34" s="6">
        <v>0</v>
      </c>
      <c r="E34" s="7">
        <v>904720457</v>
      </c>
      <c r="F34" s="8">
        <v>978005552</v>
      </c>
      <c r="G34" s="8">
        <v>38315650</v>
      </c>
      <c r="H34" s="8">
        <v>55681912</v>
      </c>
      <c r="I34" s="8">
        <v>55672079</v>
      </c>
      <c r="J34" s="8">
        <v>149669641</v>
      </c>
      <c r="K34" s="8">
        <v>71960841</v>
      </c>
      <c r="L34" s="8">
        <v>52589043</v>
      </c>
      <c r="M34" s="8">
        <v>78124286</v>
      </c>
      <c r="N34" s="8">
        <v>202674170</v>
      </c>
      <c r="O34" s="8">
        <v>77928607</v>
      </c>
      <c r="P34" s="8">
        <v>43818966</v>
      </c>
      <c r="Q34" s="8">
        <v>94643082</v>
      </c>
      <c r="R34" s="8">
        <v>216390655</v>
      </c>
      <c r="S34" s="8">
        <v>100667395</v>
      </c>
      <c r="T34" s="8">
        <v>95611677</v>
      </c>
      <c r="U34" s="8">
        <v>88460193</v>
      </c>
      <c r="V34" s="8">
        <v>284739265</v>
      </c>
      <c r="W34" s="8">
        <v>853473731</v>
      </c>
      <c r="X34" s="8">
        <v>888970440</v>
      </c>
      <c r="Y34" s="8">
        <v>-35496709</v>
      </c>
      <c r="Z34" s="2">
        <v>-3.99</v>
      </c>
      <c r="AA34" s="6">
        <v>978005552</v>
      </c>
    </row>
    <row r="35" spans="1:27" ht="13.5">
      <c r="A35" s="23" t="s">
        <v>61</v>
      </c>
      <c r="B35" s="29"/>
      <c r="C35" s="6">
        <v>64594936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4853111292</v>
      </c>
      <c r="D36" s="33">
        <f>SUM(D25:D35)</f>
        <v>0</v>
      </c>
      <c r="E36" s="34">
        <f t="shared" si="1"/>
        <v>5924047184</v>
      </c>
      <c r="F36" s="35">
        <f t="shared" si="1"/>
        <v>5651101193</v>
      </c>
      <c r="G36" s="35">
        <f t="shared" si="1"/>
        <v>157504493</v>
      </c>
      <c r="H36" s="35">
        <f t="shared" si="1"/>
        <v>637433482</v>
      </c>
      <c r="I36" s="35">
        <f t="shared" si="1"/>
        <v>375958418</v>
      </c>
      <c r="J36" s="35">
        <f t="shared" si="1"/>
        <v>1170896393</v>
      </c>
      <c r="K36" s="35">
        <f t="shared" si="1"/>
        <v>539584366</v>
      </c>
      <c r="L36" s="35">
        <f t="shared" si="1"/>
        <v>349965633</v>
      </c>
      <c r="M36" s="35">
        <f t="shared" si="1"/>
        <v>538805555</v>
      </c>
      <c r="N36" s="35">
        <f t="shared" si="1"/>
        <v>1428355554</v>
      </c>
      <c r="O36" s="35">
        <f t="shared" si="1"/>
        <v>421614459</v>
      </c>
      <c r="P36" s="35">
        <f t="shared" si="1"/>
        <v>333737626</v>
      </c>
      <c r="Q36" s="35">
        <f t="shared" si="1"/>
        <v>440588099</v>
      </c>
      <c r="R36" s="35">
        <f t="shared" si="1"/>
        <v>1195940184</v>
      </c>
      <c r="S36" s="35">
        <f t="shared" si="1"/>
        <v>419677919</v>
      </c>
      <c r="T36" s="35">
        <f t="shared" si="1"/>
        <v>484960980</v>
      </c>
      <c r="U36" s="35">
        <f t="shared" si="1"/>
        <v>577388869</v>
      </c>
      <c r="V36" s="35">
        <f t="shared" si="1"/>
        <v>1482027768</v>
      </c>
      <c r="W36" s="35">
        <f t="shared" si="1"/>
        <v>5277219899</v>
      </c>
      <c r="X36" s="35">
        <f t="shared" si="1"/>
        <v>5924047176</v>
      </c>
      <c r="Y36" s="35">
        <f t="shared" si="1"/>
        <v>-646827277</v>
      </c>
      <c r="Z36" s="36">
        <f>+IF(X36&lt;&gt;0,+(Y36/X36)*100,0)</f>
        <v>-10.918671944755626</v>
      </c>
      <c r="AA36" s="33">
        <f>SUM(AA25:AA35)</f>
        <v>5651101193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104909649</v>
      </c>
      <c r="D38" s="46">
        <f>+D22-D36</f>
        <v>0</v>
      </c>
      <c r="E38" s="47">
        <f t="shared" si="2"/>
        <v>388546904</v>
      </c>
      <c r="F38" s="48">
        <f t="shared" si="2"/>
        <v>78838102</v>
      </c>
      <c r="G38" s="48">
        <f t="shared" si="2"/>
        <v>503384881</v>
      </c>
      <c r="H38" s="48">
        <f t="shared" si="2"/>
        <v>-106405066</v>
      </c>
      <c r="I38" s="48">
        <f t="shared" si="2"/>
        <v>14608221</v>
      </c>
      <c r="J38" s="48">
        <f t="shared" si="2"/>
        <v>411588036</v>
      </c>
      <c r="K38" s="48">
        <f t="shared" si="2"/>
        <v>-160093568</v>
      </c>
      <c r="L38" s="48">
        <f t="shared" si="2"/>
        <v>44822161</v>
      </c>
      <c r="M38" s="48">
        <f t="shared" si="2"/>
        <v>124123362</v>
      </c>
      <c r="N38" s="48">
        <f t="shared" si="2"/>
        <v>8851955</v>
      </c>
      <c r="O38" s="48">
        <f t="shared" si="2"/>
        <v>-34505152</v>
      </c>
      <c r="P38" s="48">
        <f t="shared" si="2"/>
        <v>59036811</v>
      </c>
      <c r="Q38" s="48">
        <f t="shared" si="2"/>
        <v>148509217</v>
      </c>
      <c r="R38" s="48">
        <f t="shared" si="2"/>
        <v>173040876</v>
      </c>
      <c r="S38" s="48">
        <f t="shared" si="2"/>
        <v>-7381746</v>
      </c>
      <c r="T38" s="48">
        <f t="shared" si="2"/>
        <v>-182365190</v>
      </c>
      <c r="U38" s="48">
        <f t="shared" si="2"/>
        <v>-283788887</v>
      </c>
      <c r="V38" s="48">
        <f t="shared" si="2"/>
        <v>-473535823</v>
      </c>
      <c r="W38" s="48">
        <f t="shared" si="2"/>
        <v>119945044</v>
      </c>
      <c r="X38" s="48">
        <f>IF(F22=F36,0,X22-X36)</f>
        <v>369279900</v>
      </c>
      <c r="Y38" s="48">
        <f t="shared" si="2"/>
        <v>-249334856</v>
      </c>
      <c r="Z38" s="49">
        <f>+IF(X38&lt;&gt;0,+(Y38/X38)*100,0)</f>
        <v>-67.51920589233262</v>
      </c>
      <c r="AA38" s="46">
        <f>+AA22-AA36</f>
        <v>78838102</v>
      </c>
    </row>
    <row r="39" spans="1:27" ht="13.5">
      <c r="A39" s="23" t="s">
        <v>64</v>
      </c>
      <c r="B39" s="29"/>
      <c r="C39" s="6">
        <v>772310671</v>
      </c>
      <c r="D39" s="6">
        <v>0</v>
      </c>
      <c r="E39" s="7">
        <v>756633000</v>
      </c>
      <c r="F39" s="8">
        <v>827305989</v>
      </c>
      <c r="G39" s="8">
        <v>0</v>
      </c>
      <c r="H39" s="8">
        <v>0</v>
      </c>
      <c r="I39" s="8">
        <v>2500000</v>
      </c>
      <c r="J39" s="8">
        <v>2500000</v>
      </c>
      <c r="K39" s="8">
        <v>0</v>
      </c>
      <c r="L39" s="8">
        <v>0</v>
      </c>
      <c r="M39" s="8">
        <v>2500000</v>
      </c>
      <c r="N39" s="8">
        <v>2500000</v>
      </c>
      <c r="O39" s="8">
        <v>0</v>
      </c>
      <c r="P39" s="8">
        <v>0</v>
      </c>
      <c r="Q39" s="8">
        <v>2490000</v>
      </c>
      <c r="R39" s="8">
        <v>2490000</v>
      </c>
      <c r="S39" s="8">
        <v>0</v>
      </c>
      <c r="T39" s="8">
        <v>0</v>
      </c>
      <c r="U39" s="8">
        <v>0</v>
      </c>
      <c r="V39" s="8">
        <v>0</v>
      </c>
      <c r="W39" s="8">
        <v>7490000</v>
      </c>
      <c r="X39" s="8">
        <v>756633000</v>
      </c>
      <c r="Y39" s="8">
        <v>-749143000</v>
      </c>
      <c r="Z39" s="2">
        <v>-99.01</v>
      </c>
      <c r="AA39" s="6">
        <v>827305989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19267020</v>
      </c>
      <c r="Y40" s="26">
        <v>-19267020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877220320</v>
      </c>
      <c r="D42" s="55">
        <f>SUM(D38:D41)</f>
        <v>0</v>
      </c>
      <c r="E42" s="56">
        <f t="shared" si="3"/>
        <v>1145179904</v>
      </c>
      <c r="F42" s="57">
        <f t="shared" si="3"/>
        <v>906144091</v>
      </c>
      <c r="G42" s="57">
        <f t="shared" si="3"/>
        <v>503384881</v>
      </c>
      <c r="H42" s="57">
        <f t="shared" si="3"/>
        <v>-106405066</v>
      </c>
      <c r="I42" s="57">
        <f t="shared" si="3"/>
        <v>17108221</v>
      </c>
      <c r="J42" s="57">
        <f t="shared" si="3"/>
        <v>414088036</v>
      </c>
      <c r="K42" s="57">
        <f t="shared" si="3"/>
        <v>-160093568</v>
      </c>
      <c r="L42" s="57">
        <f t="shared" si="3"/>
        <v>44822161</v>
      </c>
      <c r="M42" s="57">
        <f t="shared" si="3"/>
        <v>126623362</v>
      </c>
      <c r="N42" s="57">
        <f t="shared" si="3"/>
        <v>11351955</v>
      </c>
      <c r="O42" s="57">
        <f t="shared" si="3"/>
        <v>-34505152</v>
      </c>
      <c r="P42" s="57">
        <f t="shared" si="3"/>
        <v>59036811</v>
      </c>
      <c r="Q42" s="57">
        <f t="shared" si="3"/>
        <v>150999217</v>
      </c>
      <c r="R42" s="57">
        <f t="shared" si="3"/>
        <v>175530876</v>
      </c>
      <c r="S42" s="57">
        <f t="shared" si="3"/>
        <v>-7381746</v>
      </c>
      <c r="T42" s="57">
        <f t="shared" si="3"/>
        <v>-182365190</v>
      </c>
      <c r="U42" s="57">
        <f t="shared" si="3"/>
        <v>-283788887</v>
      </c>
      <c r="V42" s="57">
        <f t="shared" si="3"/>
        <v>-473535823</v>
      </c>
      <c r="W42" s="57">
        <f t="shared" si="3"/>
        <v>127435044</v>
      </c>
      <c r="X42" s="57">
        <f t="shared" si="3"/>
        <v>1145179920</v>
      </c>
      <c r="Y42" s="57">
        <f t="shared" si="3"/>
        <v>-1017744876</v>
      </c>
      <c r="Z42" s="58">
        <f>+IF(X42&lt;&gt;0,+(Y42/X42)*100,0)</f>
        <v>-88.87205042854751</v>
      </c>
      <c r="AA42" s="55">
        <f>SUM(AA38:AA41)</f>
        <v>906144091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877220320</v>
      </c>
      <c r="D44" s="63">
        <f>+D42-D43</f>
        <v>0</v>
      </c>
      <c r="E44" s="64">
        <f t="shared" si="4"/>
        <v>1145179904</v>
      </c>
      <c r="F44" s="65">
        <f t="shared" si="4"/>
        <v>906144091</v>
      </c>
      <c r="G44" s="65">
        <f t="shared" si="4"/>
        <v>503384881</v>
      </c>
      <c r="H44" s="65">
        <f t="shared" si="4"/>
        <v>-106405066</v>
      </c>
      <c r="I44" s="65">
        <f t="shared" si="4"/>
        <v>17108221</v>
      </c>
      <c r="J44" s="65">
        <f t="shared" si="4"/>
        <v>414088036</v>
      </c>
      <c r="K44" s="65">
        <f t="shared" si="4"/>
        <v>-160093568</v>
      </c>
      <c r="L44" s="65">
        <f t="shared" si="4"/>
        <v>44822161</v>
      </c>
      <c r="M44" s="65">
        <f t="shared" si="4"/>
        <v>126623362</v>
      </c>
      <c r="N44" s="65">
        <f t="shared" si="4"/>
        <v>11351955</v>
      </c>
      <c r="O44" s="65">
        <f t="shared" si="4"/>
        <v>-34505152</v>
      </c>
      <c r="P44" s="65">
        <f t="shared" si="4"/>
        <v>59036811</v>
      </c>
      <c r="Q44" s="65">
        <f t="shared" si="4"/>
        <v>150999217</v>
      </c>
      <c r="R44" s="65">
        <f t="shared" si="4"/>
        <v>175530876</v>
      </c>
      <c r="S44" s="65">
        <f t="shared" si="4"/>
        <v>-7381746</v>
      </c>
      <c r="T44" s="65">
        <f t="shared" si="4"/>
        <v>-182365190</v>
      </c>
      <c r="U44" s="65">
        <f t="shared" si="4"/>
        <v>-283788887</v>
      </c>
      <c r="V44" s="65">
        <f t="shared" si="4"/>
        <v>-473535823</v>
      </c>
      <c r="W44" s="65">
        <f t="shared" si="4"/>
        <v>127435044</v>
      </c>
      <c r="X44" s="65">
        <f t="shared" si="4"/>
        <v>1145179920</v>
      </c>
      <c r="Y44" s="65">
        <f t="shared" si="4"/>
        <v>-1017744876</v>
      </c>
      <c r="Z44" s="66">
        <f>+IF(X44&lt;&gt;0,+(Y44/X44)*100,0)</f>
        <v>-88.87205042854751</v>
      </c>
      <c r="AA44" s="63">
        <f>+AA42-AA43</f>
        <v>906144091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877220320</v>
      </c>
      <c r="D46" s="55">
        <f>SUM(D44:D45)</f>
        <v>0</v>
      </c>
      <c r="E46" s="56">
        <f t="shared" si="5"/>
        <v>1145179904</v>
      </c>
      <c r="F46" s="57">
        <f t="shared" si="5"/>
        <v>906144091</v>
      </c>
      <c r="G46" s="57">
        <f t="shared" si="5"/>
        <v>503384881</v>
      </c>
      <c r="H46" s="57">
        <f t="shared" si="5"/>
        <v>-106405066</v>
      </c>
      <c r="I46" s="57">
        <f t="shared" si="5"/>
        <v>17108221</v>
      </c>
      <c r="J46" s="57">
        <f t="shared" si="5"/>
        <v>414088036</v>
      </c>
      <c r="K46" s="57">
        <f t="shared" si="5"/>
        <v>-160093568</v>
      </c>
      <c r="L46" s="57">
        <f t="shared" si="5"/>
        <v>44822161</v>
      </c>
      <c r="M46" s="57">
        <f t="shared" si="5"/>
        <v>126623362</v>
      </c>
      <c r="N46" s="57">
        <f t="shared" si="5"/>
        <v>11351955</v>
      </c>
      <c r="O46" s="57">
        <f t="shared" si="5"/>
        <v>-34505152</v>
      </c>
      <c r="P46" s="57">
        <f t="shared" si="5"/>
        <v>59036811</v>
      </c>
      <c r="Q46" s="57">
        <f t="shared" si="5"/>
        <v>150999217</v>
      </c>
      <c r="R46" s="57">
        <f t="shared" si="5"/>
        <v>175530876</v>
      </c>
      <c r="S46" s="57">
        <f t="shared" si="5"/>
        <v>-7381746</v>
      </c>
      <c r="T46" s="57">
        <f t="shared" si="5"/>
        <v>-182365190</v>
      </c>
      <c r="U46" s="57">
        <f t="shared" si="5"/>
        <v>-283788887</v>
      </c>
      <c r="V46" s="57">
        <f t="shared" si="5"/>
        <v>-473535823</v>
      </c>
      <c r="W46" s="57">
        <f t="shared" si="5"/>
        <v>127435044</v>
      </c>
      <c r="X46" s="57">
        <f t="shared" si="5"/>
        <v>1145179920</v>
      </c>
      <c r="Y46" s="57">
        <f t="shared" si="5"/>
        <v>-1017744876</v>
      </c>
      <c r="Z46" s="58">
        <f>+IF(X46&lt;&gt;0,+(Y46/X46)*100,0)</f>
        <v>-88.87205042854751</v>
      </c>
      <c r="AA46" s="55">
        <f>SUM(AA44:AA45)</f>
        <v>906144091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877220320</v>
      </c>
      <c r="D48" s="71">
        <f>SUM(D46:D47)</f>
        <v>0</v>
      </c>
      <c r="E48" s="72">
        <f t="shared" si="6"/>
        <v>1145179904</v>
      </c>
      <c r="F48" s="73">
        <f t="shared" si="6"/>
        <v>906144091</v>
      </c>
      <c r="G48" s="73">
        <f t="shared" si="6"/>
        <v>503384881</v>
      </c>
      <c r="H48" s="74">
        <f t="shared" si="6"/>
        <v>-106405066</v>
      </c>
      <c r="I48" s="74">
        <f t="shared" si="6"/>
        <v>17108221</v>
      </c>
      <c r="J48" s="74">
        <f t="shared" si="6"/>
        <v>414088036</v>
      </c>
      <c r="K48" s="74">
        <f t="shared" si="6"/>
        <v>-160093568</v>
      </c>
      <c r="L48" s="74">
        <f t="shared" si="6"/>
        <v>44822161</v>
      </c>
      <c r="M48" s="73">
        <f t="shared" si="6"/>
        <v>126623362</v>
      </c>
      <c r="N48" s="73">
        <f t="shared" si="6"/>
        <v>11351955</v>
      </c>
      <c r="O48" s="74">
        <f t="shared" si="6"/>
        <v>-34505152</v>
      </c>
      <c r="P48" s="74">
        <f t="shared" si="6"/>
        <v>59036811</v>
      </c>
      <c r="Q48" s="74">
        <f t="shared" si="6"/>
        <v>150999217</v>
      </c>
      <c r="R48" s="74">
        <f t="shared" si="6"/>
        <v>175530876</v>
      </c>
      <c r="S48" s="74">
        <f t="shared" si="6"/>
        <v>-7381746</v>
      </c>
      <c r="T48" s="73">
        <f t="shared" si="6"/>
        <v>-182365190</v>
      </c>
      <c r="U48" s="73">
        <f t="shared" si="6"/>
        <v>-283788887</v>
      </c>
      <c r="V48" s="74">
        <f t="shared" si="6"/>
        <v>-473535823</v>
      </c>
      <c r="W48" s="74">
        <f t="shared" si="6"/>
        <v>127435044</v>
      </c>
      <c r="X48" s="74">
        <f t="shared" si="6"/>
        <v>1145179920</v>
      </c>
      <c r="Y48" s="74">
        <f t="shared" si="6"/>
        <v>-1017744876</v>
      </c>
      <c r="Z48" s="75">
        <f>+IF(X48&lt;&gt;0,+(Y48/X48)*100,0)</f>
        <v>-88.87205042854751</v>
      </c>
      <c r="AA48" s="76">
        <f>SUM(AA46:AA47)</f>
        <v>906144091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7549458000</v>
      </c>
      <c r="D5" s="6">
        <v>0</v>
      </c>
      <c r="E5" s="7">
        <v>7610948000</v>
      </c>
      <c r="F5" s="8">
        <v>7610948000</v>
      </c>
      <c r="G5" s="8">
        <v>533949916</v>
      </c>
      <c r="H5" s="8">
        <v>548096834</v>
      </c>
      <c r="I5" s="8">
        <v>549471250</v>
      </c>
      <c r="J5" s="8">
        <v>1631518000</v>
      </c>
      <c r="K5" s="8">
        <v>563781360</v>
      </c>
      <c r="L5" s="8">
        <v>585321555</v>
      </c>
      <c r="M5" s="8">
        <v>628454796</v>
      </c>
      <c r="N5" s="8">
        <v>1777557711</v>
      </c>
      <c r="O5" s="8">
        <v>837883474</v>
      </c>
      <c r="P5" s="8">
        <v>478045141</v>
      </c>
      <c r="Q5" s="8">
        <v>1056765040</v>
      </c>
      <c r="R5" s="8">
        <v>2372693655</v>
      </c>
      <c r="S5" s="8">
        <v>502400000</v>
      </c>
      <c r="T5" s="8">
        <v>573154775</v>
      </c>
      <c r="U5" s="8">
        <v>659400987</v>
      </c>
      <c r="V5" s="8">
        <v>1734955762</v>
      </c>
      <c r="W5" s="8">
        <v>7516725128</v>
      </c>
      <c r="X5" s="8">
        <v>7610948004</v>
      </c>
      <c r="Y5" s="8">
        <v>-94222876</v>
      </c>
      <c r="Z5" s="2">
        <v>-1.24</v>
      </c>
      <c r="AA5" s="6">
        <v>7610948000</v>
      </c>
    </row>
    <row r="6" spans="1:27" ht="13.5">
      <c r="A6" s="23" t="s">
        <v>33</v>
      </c>
      <c r="B6" s="24"/>
      <c r="C6" s="6">
        <v>123673000</v>
      </c>
      <c r="D6" s="6">
        <v>0</v>
      </c>
      <c r="E6" s="7">
        <v>103246000</v>
      </c>
      <c r="F6" s="8">
        <v>110003000</v>
      </c>
      <c r="G6" s="8">
        <v>10930970</v>
      </c>
      <c r="H6" s="8">
        <v>4131828</v>
      </c>
      <c r="I6" s="8">
        <v>7068330</v>
      </c>
      <c r="J6" s="8">
        <v>22131128</v>
      </c>
      <c r="K6" s="8">
        <v>8615742</v>
      </c>
      <c r="L6" s="8">
        <v>7915818</v>
      </c>
      <c r="M6" s="8">
        <v>1760125</v>
      </c>
      <c r="N6" s="8">
        <v>18291685</v>
      </c>
      <c r="O6" s="8">
        <v>10131245</v>
      </c>
      <c r="P6" s="8">
        <v>4213573</v>
      </c>
      <c r="Q6" s="8">
        <v>16221866</v>
      </c>
      <c r="R6" s="8">
        <v>30566684</v>
      </c>
      <c r="S6" s="8">
        <v>7292000</v>
      </c>
      <c r="T6" s="8">
        <v>2504471</v>
      </c>
      <c r="U6" s="8">
        <v>11567908</v>
      </c>
      <c r="V6" s="8">
        <v>21364379</v>
      </c>
      <c r="W6" s="8">
        <v>92353876</v>
      </c>
      <c r="X6" s="8">
        <v>103245996</v>
      </c>
      <c r="Y6" s="8">
        <v>-10892120</v>
      </c>
      <c r="Z6" s="2">
        <v>-10.55</v>
      </c>
      <c r="AA6" s="6">
        <v>110003000</v>
      </c>
    </row>
    <row r="7" spans="1:27" ht="13.5">
      <c r="A7" s="25" t="s">
        <v>34</v>
      </c>
      <c r="B7" s="24"/>
      <c r="C7" s="6">
        <v>11538407000</v>
      </c>
      <c r="D7" s="6">
        <v>0</v>
      </c>
      <c r="E7" s="7">
        <v>13573620000</v>
      </c>
      <c r="F7" s="8">
        <v>13573620000</v>
      </c>
      <c r="G7" s="8">
        <v>1145433343</v>
      </c>
      <c r="H7" s="8">
        <v>1151532201</v>
      </c>
      <c r="I7" s="8">
        <v>926952456</v>
      </c>
      <c r="J7" s="8">
        <v>3223918000</v>
      </c>
      <c r="K7" s="8">
        <v>1051658681</v>
      </c>
      <c r="L7" s="8">
        <v>917096511</v>
      </c>
      <c r="M7" s="8">
        <v>964321192</v>
      </c>
      <c r="N7" s="8">
        <v>2933076384</v>
      </c>
      <c r="O7" s="8">
        <v>946583244</v>
      </c>
      <c r="P7" s="8">
        <v>770050459</v>
      </c>
      <c r="Q7" s="8">
        <v>1110271876</v>
      </c>
      <c r="R7" s="8">
        <v>2826905579</v>
      </c>
      <c r="S7" s="8">
        <v>1058511000</v>
      </c>
      <c r="T7" s="8">
        <v>973343634</v>
      </c>
      <c r="U7" s="8">
        <v>1173446358</v>
      </c>
      <c r="V7" s="8">
        <v>3205300992</v>
      </c>
      <c r="W7" s="8">
        <v>12189200955</v>
      </c>
      <c r="X7" s="8">
        <v>13573620000</v>
      </c>
      <c r="Y7" s="8">
        <v>-1384419045</v>
      </c>
      <c r="Z7" s="2">
        <v>-10.2</v>
      </c>
      <c r="AA7" s="6">
        <v>13573620000</v>
      </c>
    </row>
    <row r="8" spans="1:27" ht="13.5">
      <c r="A8" s="25" t="s">
        <v>35</v>
      </c>
      <c r="B8" s="24"/>
      <c r="C8" s="6">
        <v>4126244000</v>
      </c>
      <c r="D8" s="6">
        <v>0</v>
      </c>
      <c r="E8" s="7">
        <v>4618593000</v>
      </c>
      <c r="F8" s="8">
        <v>4618593000</v>
      </c>
      <c r="G8" s="8">
        <v>405805953</v>
      </c>
      <c r="H8" s="8">
        <v>345350801</v>
      </c>
      <c r="I8" s="8">
        <v>367420246</v>
      </c>
      <c r="J8" s="8">
        <v>1118577000</v>
      </c>
      <c r="K8" s="8">
        <v>505190235</v>
      </c>
      <c r="L8" s="8">
        <v>439961604</v>
      </c>
      <c r="M8" s="8">
        <v>324264670</v>
      </c>
      <c r="N8" s="8">
        <v>1269416509</v>
      </c>
      <c r="O8" s="8">
        <v>352193030</v>
      </c>
      <c r="P8" s="8">
        <v>302538124</v>
      </c>
      <c r="Q8" s="8">
        <v>399771428</v>
      </c>
      <c r="R8" s="8">
        <v>1054502582</v>
      </c>
      <c r="S8" s="8">
        <v>649320000</v>
      </c>
      <c r="T8" s="8">
        <v>303355732</v>
      </c>
      <c r="U8" s="8">
        <v>173713152</v>
      </c>
      <c r="V8" s="8">
        <v>1126388884</v>
      </c>
      <c r="W8" s="8">
        <v>4568884975</v>
      </c>
      <c r="X8" s="8">
        <v>4618593000</v>
      </c>
      <c r="Y8" s="8">
        <v>-49708025</v>
      </c>
      <c r="Z8" s="2">
        <v>-1.08</v>
      </c>
      <c r="AA8" s="6">
        <v>4618593000</v>
      </c>
    </row>
    <row r="9" spans="1:27" ht="13.5">
      <c r="A9" s="25" t="s">
        <v>36</v>
      </c>
      <c r="B9" s="24"/>
      <c r="C9" s="6">
        <v>2292731000</v>
      </c>
      <c r="D9" s="6">
        <v>0</v>
      </c>
      <c r="E9" s="7">
        <v>2712507000</v>
      </c>
      <c r="F9" s="8">
        <v>2712507000</v>
      </c>
      <c r="G9" s="8">
        <v>183636945</v>
      </c>
      <c r="H9" s="8">
        <v>223359840</v>
      </c>
      <c r="I9" s="8">
        <v>220589215</v>
      </c>
      <c r="J9" s="8">
        <v>627586000</v>
      </c>
      <c r="K9" s="8">
        <v>327480083</v>
      </c>
      <c r="L9" s="8">
        <v>266265551</v>
      </c>
      <c r="M9" s="8">
        <v>213509656</v>
      </c>
      <c r="N9" s="8">
        <v>807255290</v>
      </c>
      <c r="O9" s="8">
        <v>240166770</v>
      </c>
      <c r="P9" s="8">
        <v>204097566</v>
      </c>
      <c r="Q9" s="8">
        <v>272601204</v>
      </c>
      <c r="R9" s="8">
        <v>716865540</v>
      </c>
      <c r="S9" s="8">
        <v>0</v>
      </c>
      <c r="T9" s="8">
        <v>204526629</v>
      </c>
      <c r="U9" s="8">
        <v>474345028</v>
      </c>
      <c r="V9" s="8">
        <v>678871657</v>
      </c>
      <c r="W9" s="8">
        <v>2830578487</v>
      </c>
      <c r="X9" s="8">
        <v>2712507000</v>
      </c>
      <c r="Y9" s="8">
        <v>118071487</v>
      </c>
      <c r="Z9" s="2">
        <v>4.35</v>
      </c>
      <c r="AA9" s="6">
        <v>2712507000</v>
      </c>
    </row>
    <row r="10" spans="1:27" ht="13.5">
      <c r="A10" s="25" t="s">
        <v>37</v>
      </c>
      <c r="B10" s="24"/>
      <c r="C10" s="6">
        <v>1137713000</v>
      </c>
      <c r="D10" s="6">
        <v>0</v>
      </c>
      <c r="E10" s="7">
        <v>1060922000</v>
      </c>
      <c r="F10" s="26">
        <v>1169526000</v>
      </c>
      <c r="G10" s="26">
        <v>98284346</v>
      </c>
      <c r="H10" s="26">
        <v>115864028</v>
      </c>
      <c r="I10" s="26">
        <v>81295626</v>
      </c>
      <c r="J10" s="26">
        <v>295444000</v>
      </c>
      <c r="K10" s="26">
        <v>99615000</v>
      </c>
      <c r="L10" s="26">
        <v>106357991</v>
      </c>
      <c r="M10" s="26">
        <v>94072300</v>
      </c>
      <c r="N10" s="26">
        <v>300045291</v>
      </c>
      <c r="O10" s="26">
        <v>108642418</v>
      </c>
      <c r="P10" s="26">
        <v>108764704</v>
      </c>
      <c r="Q10" s="26">
        <v>87763477</v>
      </c>
      <c r="R10" s="26">
        <v>305170599</v>
      </c>
      <c r="S10" s="26">
        <v>103009000</v>
      </c>
      <c r="T10" s="26">
        <v>109963617</v>
      </c>
      <c r="U10" s="26">
        <v>92240605</v>
      </c>
      <c r="V10" s="26">
        <v>305213222</v>
      </c>
      <c r="W10" s="26">
        <v>1205873112</v>
      </c>
      <c r="X10" s="26">
        <v>1060922000</v>
      </c>
      <c r="Y10" s="26">
        <v>144951112</v>
      </c>
      <c r="Z10" s="27">
        <v>13.66</v>
      </c>
      <c r="AA10" s="28">
        <v>1169526000</v>
      </c>
    </row>
    <row r="11" spans="1:27" ht="13.5">
      <c r="A11" s="25" t="s">
        <v>38</v>
      </c>
      <c r="B11" s="29"/>
      <c r="C11" s="6">
        <v>323526000</v>
      </c>
      <c r="D11" s="6">
        <v>0</v>
      </c>
      <c r="E11" s="7">
        <v>467740000</v>
      </c>
      <c r="F11" s="8">
        <v>452464000</v>
      </c>
      <c r="G11" s="8">
        <v>28182654</v>
      </c>
      <c r="H11" s="8">
        <v>31991783</v>
      </c>
      <c r="I11" s="8">
        <v>53431563</v>
      </c>
      <c r="J11" s="8">
        <v>113606000</v>
      </c>
      <c r="K11" s="8">
        <v>28539108</v>
      </c>
      <c r="L11" s="8">
        <v>31003126</v>
      </c>
      <c r="M11" s="8">
        <v>38981426</v>
      </c>
      <c r="N11" s="8">
        <v>98523660</v>
      </c>
      <c r="O11" s="8">
        <v>26158135</v>
      </c>
      <c r="P11" s="8">
        <v>26833477</v>
      </c>
      <c r="Q11" s="8">
        <v>55350219</v>
      </c>
      <c r="R11" s="8">
        <v>108341831</v>
      </c>
      <c r="S11" s="8">
        <v>32730000</v>
      </c>
      <c r="T11" s="8">
        <v>-22581492</v>
      </c>
      <c r="U11" s="8">
        <v>119766355</v>
      </c>
      <c r="V11" s="8">
        <v>129914863</v>
      </c>
      <c r="W11" s="8">
        <v>450386354</v>
      </c>
      <c r="X11" s="8">
        <v>467740000</v>
      </c>
      <c r="Y11" s="8">
        <v>-17353646</v>
      </c>
      <c r="Z11" s="2">
        <v>-3.71</v>
      </c>
      <c r="AA11" s="6">
        <v>452464000</v>
      </c>
    </row>
    <row r="12" spans="1:27" ht="13.5">
      <c r="A12" s="25" t="s">
        <v>39</v>
      </c>
      <c r="B12" s="29"/>
      <c r="C12" s="6">
        <v>221714000</v>
      </c>
      <c r="D12" s="6">
        <v>0</v>
      </c>
      <c r="E12" s="7">
        <v>293594000</v>
      </c>
      <c r="F12" s="8">
        <v>269185000</v>
      </c>
      <c r="G12" s="8">
        <v>14591575</v>
      </c>
      <c r="H12" s="8">
        <v>14559817</v>
      </c>
      <c r="I12" s="8">
        <v>16073608</v>
      </c>
      <c r="J12" s="8">
        <v>45225000</v>
      </c>
      <c r="K12" s="8">
        <v>25186294</v>
      </c>
      <c r="L12" s="8">
        <v>14829507</v>
      </c>
      <c r="M12" s="8">
        <v>21212914</v>
      </c>
      <c r="N12" s="8">
        <v>61228715</v>
      </c>
      <c r="O12" s="8">
        <v>19801579</v>
      </c>
      <c r="P12" s="8">
        <v>17374526</v>
      </c>
      <c r="Q12" s="8">
        <v>27382897</v>
      </c>
      <c r="R12" s="8">
        <v>64559002</v>
      </c>
      <c r="S12" s="8">
        <v>16975000</v>
      </c>
      <c r="T12" s="8">
        <v>21023575</v>
      </c>
      <c r="U12" s="8">
        <v>28103972</v>
      </c>
      <c r="V12" s="8">
        <v>66102547</v>
      </c>
      <c r="W12" s="8">
        <v>237115264</v>
      </c>
      <c r="X12" s="8">
        <v>293594000</v>
      </c>
      <c r="Y12" s="8">
        <v>-56478736</v>
      </c>
      <c r="Z12" s="2">
        <v>-19.24</v>
      </c>
      <c r="AA12" s="6">
        <v>269185000</v>
      </c>
    </row>
    <row r="13" spans="1:27" ht="13.5">
      <c r="A13" s="23" t="s">
        <v>40</v>
      </c>
      <c r="B13" s="29"/>
      <c r="C13" s="6">
        <v>336019000</v>
      </c>
      <c r="D13" s="6">
        <v>0</v>
      </c>
      <c r="E13" s="7">
        <v>420118000</v>
      </c>
      <c r="F13" s="8">
        <v>419785000</v>
      </c>
      <c r="G13" s="8">
        <v>83144348</v>
      </c>
      <c r="H13" s="8">
        <v>27579219</v>
      </c>
      <c r="I13" s="8">
        <v>22869433</v>
      </c>
      <c r="J13" s="8">
        <v>133593000</v>
      </c>
      <c r="K13" s="8">
        <v>-46447953</v>
      </c>
      <c r="L13" s="8">
        <v>17047532</v>
      </c>
      <c r="M13" s="8">
        <v>257789810</v>
      </c>
      <c r="N13" s="8">
        <v>228389389</v>
      </c>
      <c r="O13" s="8">
        <v>-18451989</v>
      </c>
      <c r="P13" s="8">
        <v>9681272</v>
      </c>
      <c r="Q13" s="8">
        <v>104141471</v>
      </c>
      <c r="R13" s="8">
        <v>95370754</v>
      </c>
      <c r="S13" s="8">
        <v>17176000</v>
      </c>
      <c r="T13" s="8">
        <v>37242668</v>
      </c>
      <c r="U13" s="8">
        <v>45146624</v>
      </c>
      <c r="V13" s="8">
        <v>99565292</v>
      </c>
      <c r="W13" s="8">
        <v>556918435</v>
      </c>
      <c r="X13" s="8">
        <v>420117996</v>
      </c>
      <c r="Y13" s="8">
        <v>136800439</v>
      </c>
      <c r="Z13" s="2">
        <v>32.56</v>
      </c>
      <c r="AA13" s="6">
        <v>419785000</v>
      </c>
    </row>
    <row r="14" spans="1:27" ht="13.5">
      <c r="A14" s="23" t="s">
        <v>41</v>
      </c>
      <c r="B14" s="29"/>
      <c r="C14" s="6">
        <v>94003000</v>
      </c>
      <c r="D14" s="6">
        <v>0</v>
      </c>
      <c r="E14" s="7">
        <v>107685000</v>
      </c>
      <c r="F14" s="8">
        <v>110061000</v>
      </c>
      <c r="G14" s="8">
        <v>10438975</v>
      </c>
      <c r="H14" s="8">
        <v>7241968</v>
      </c>
      <c r="I14" s="8">
        <v>8369057</v>
      </c>
      <c r="J14" s="8">
        <v>26050000</v>
      </c>
      <c r="K14" s="8">
        <v>6330807</v>
      </c>
      <c r="L14" s="8">
        <v>7209818</v>
      </c>
      <c r="M14" s="8">
        <v>14534362</v>
      </c>
      <c r="N14" s="8">
        <v>28074987</v>
      </c>
      <c r="O14" s="8">
        <v>17552911</v>
      </c>
      <c r="P14" s="8">
        <v>6360392</v>
      </c>
      <c r="Q14" s="8">
        <v>15935138</v>
      </c>
      <c r="R14" s="8">
        <v>39848441</v>
      </c>
      <c r="S14" s="8">
        <v>11460000</v>
      </c>
      <c r="T14" s="8">
        <v>10086471</v>
      </c>
      <c r="U14" s="8">
        <v>11374854</v>
      </c>
      <c r="V14" s="8">
        <v>32921325</v>
      </c>
      <c r="W14" s="8">
        <v>126894753</v>
      </c>
      <c r="X14" s="8">
        <v>107685000</v>
      </c>
      <c r="Y14" s="8">
        <v>19209753</v>
      </c>
      <c r="Z14" s="2">
        <v>17.84</v>
      </c>
      <c r="AA14" s="6">
        <v>110061000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16679029</v>
      </c>
      <c r="P15" s="8">
        <v>0</v>
      </c>
      <c r="Q15" s="8">
        <v>-16679000</v>
      </c>
      <c r="R15" s="8">
        <v>29</v>
      </c>
      <c r="S15" s="8">
        <v>0</v>
      </c>
      <c r="T15" s="8">
        <v>0</v>
      </c>
      <c r="U15" s="8">
        <v>0</v>
      </c>
      <c r="V15" s="8">
        <v>0</v>
      </c>
      <c r="W15" s="8">
        <v>29</v>
      </c>
      <c r="X15" s="8"/>
      <c r="Y15" s="8">
        <v>29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190185000</v>
      </c>
      <c r="D16" s="6">
        <v>0</v>
      </c>
      <c r="E16" s="7">
        <v>466534000</v>
      </c>
      <c r="F16" s="8">
        <v>1345970000</v>
      </c>
      <c r="G16" s="8">
        <v>11740531</v>
      </c>
      <c r="H16" s="8">
        <v>17532985</v>
      </c>
      <c r="I16" s="8">
        <v>22068484</v>
      </c>
      <c r="J16" s="8">
        <v>51342000</v>
      </c>
      <c r="K16" s="8">
        <v>10044572</v>
      </c>
      <c r="L16" s="8">
        <v>10539949</v>
      </c>
      <c r="M16" s="8">
        <v>579484041</v>
      </c>
      <c r="N16" s="8">
        <v>600068562</v>
      </c>
      <c r="O16" s="8">
        <v>10189779</v>
      </c>
      <c r="P16" s="8">
        <v>158388917</v>
      </c>
      <c r="Q16" s="8">
        <v>103473888</v>
      </c>
      <c r="R16" s="8">
        <v>272052584</v>
      </c>
      <c r="S16" s="8">
        <v>104930000</v>
      </c>
      <c r="T16" s="8">
        <v>105263203</v>
      </c>
      <c r="U16" s="8">
        <v>164932</v>
      </c>
      <c r="V16" s="8">
        <v>210358135</v>
      </c>
      <c r="W16" s="8">
        <v>1133821281</v>
      </c>
      <c r="X16" s="8">
        <v>466534004</v>
      </c>
      <c r="Y16" s="8">
        <v>667287277</v>
      </c>
      <c r="Z16" s="2">
        <v>143.03</v>
      </c>
      <c r="AA16" s="6">
        <v>1345970000</v>
      </c>
    </row>
    <row r="17" spans="1:27" ht="13.5">
      <c r="A17" s="23" t="s">
        <v>44</v>
      </c>
      <c r="B17" s="29"/>
      <c r="C17" s="6">
        <v>1170000</v>
      </c>
      <c r="D17" s="6">
        <v>0</v>
      </c>
      <c r="E17" s="7">
        <v>707000</v>
      </c>
      <c r="F17" s="8">
        <v>707000</v>
      </c>
      <c r="G17" s="8">
        <v>73242</v>
      </c>
      <c r="H17" s="8">
        <v>73119</v>
      </c>
      <c r="I17" s="8">
        <v>115639</v>
      </c>
      <c r="J17" s="8">
        <v>262000</v>
      </c>
      <c r="K17" s="8">
        <v>98498</v>
      </c>
      <c r="L17" s="8">
        <v>56102</v>
      </c>
      <c r="M17" s="8">
        <v>43326</v>
      </c>
      <c r="N17" s="8">
        <v>197926</v>
      </c>
      <c r="O17" s="8">
        <v>84698</v>
      </c>
      <c r="P17" s="8">
        <v>73002</v>
      </c>
      <c r="Q17" s="8">
        <v>151529</v>
      </c>
      <c r="R17" s="8">
        <v>309229</v>
      </c>
      <c r="S17" s="8">
        <v>77000</v>
      </c>
      <c r="T17" s="8">
        <v>127868</v>
      </c>
      <c r="U17" s="8">
        <v>146859</v>
      </c>
      <c r="V17" s="8">
        <v>351727</v>
      </c>
      <c r="W17" s="8">
        <v>1120882</v>
      </c>
      <c r="X17" s="8">
        <v>707000</v>
      </c>
      <c r="Y17" s="8">
        <v>413882</v>
      </c>
      <c r="Z17" s="2">
        <v>58.54</v>
      </c>
      <c r="AA17" s="6">
        <v>707000</v>
      </c>
    </row>
    <row r="18" spans="1:27" ht="13.5">
      <c r="A18" s="25" t="s">
        <v>45</v>
      </c>
      <c r="B18" s="24"/>
      <c r="C18" s="6">
        <v>515199000</v>
      </c>
      <c r="D18" s="6">
        <v>0</v>
      </c>
      <c r="E18" s="7">
        <v>584677000</v>
      </c>
      <c r="F18" s="8">
        <v>613668000</v>
      </c>
      <c r="G18" s="8">
        <v>44910094</v>
      </c>
      <c r="H18" s="8">
        <v>42884658</v>
      </c>
      <c r="I18" s="8">
        <v>46577248</v>
      </c>
      <c r="J18" s="8">
        <v>134372000</v>
      </c>
      <c r="K18" s="8">
        <v>49997771</v>
      </c>
      <c r="L18" s="8">
        <v>45338073</v>
      </c>
      <c r="M18" s="8">
        <v>43840113</v>
      </c>
      <c r="N18" s="8">
        <v>139175957</v>
      </c>
      <c r="O18" s="8">
        <v>40460237</v>
      </c>
      <c r="P18" s="8">
        <v>41640907</v>
      </c>
      <c r="Q18" s="8">
        <v>48152990</v>
      </c>
      <c r="R18" s="8">
        <v>130254134</v>
      </c>
      <c r="S18" s="8">
        <v>44578000</v>
      </c>
      <c r="T18" s="8">
        <v>43764343</v>
      </c>
      <c r="U18" s="8">
        <v>75893030</v>
      </c>
      <c r="V18" s="8">
        <v>164235373</v>
      </c>
      <c r="W18" s="8">
        <v>568037464</v>
      </c>
      <c r="X18" s="8">
        <v>584676996</v>
      </c>
      <c r="Y18" s="8">
        <v>-16639532</v>
      </c>
      <c r="Z18" s="2">
        <v>-2.85</v>
      </c>
      <c r="AA18" s="6">
        <v>613668000</v>
      </c>
    </row>
    <row r="19" spans="1:27" ht="13.5">
      <c r="A19" s="23" t="s">
        <v>46</v>
      </c>
      <c r="B19" s="29"/>
      <c r="C19" s="6">
        <v>5261134000</v>
      </c>
      <c r="D19" s="6">
        <v>0</v>
      </c>
      <c r="E19" s="7">
        <v>5690916000</v>
      </c>
      <c r="F19" s="8">
        <v>5981152000</v>
      </c>
      <c r="G19" s="8">
        <v>226282770</v>
      </c>
      <c r="H19" s="8">
        <v>239456569</v>
      </c>
      <c r="I19" s="8">
        <v>862004661</v>
      </c>
      <c r="J19" s="8">
        <v>1327744000</v>
      </c>
      <c r="K19" s="8">
        <v>438684233</v>
      </c>
      <c r="L19" s="8">
        <v>478235542</v>
      </c>
      <c r="M19" s="8">
        <v>398702118</v>
      </c>
      <c r="N19" s="8">
        <v>1315621893</v>
      </c>
      <c r="O19" s="8">
        <v>416886682</v>
      </c>
      <c r="P19" s="8">
        <v>660730617</v>
      </c>
      <c r="Q19" s="8">
        <v>947075431</v>
      </c>
      <c r="R19" s="8">
        <v>2024692730</v>
      </c>
      <c r="S19" s="8">
        <v>202204000</v>
      </c>
      <c r="T19" s="8">
        <v>254617760</v>
      </c>
      <c r="U19" s="8">
        <v>726184713</v>
      </c>
      <c r="V19" s="8">
        <v>1183006473</v>
      </c>
      <c r="W19" s="8">
        <v>5851065096</v>
      </c>
      <c r="X19" s="8">
        <v>5690916004</v>
      </c>
      <c r="Y19" s="8">
        <v>160149092</v>
      </c>
      <c r="Z19" s="2">
        <v>2.81</v>
      </c>
      <c r="AA19" s="6">
        <v>5981152000</v>
      </c>
    </row>
    <row r="20" spans="1:27" ht="13.5">
      <c r="A20" s="23" t="s">
        <v>47</v>
      </c>
      <c r="B20" s="29"/>
      <c r="C20" s="6">
        <v>2101215000</v>
      </c>
      <c r="D20" s="6">
        <v>0</v>
      </c>
      <c r="E20" s="7">
        <v>1575476000</v>
      </c>
      <c r="F20" s="26">
        <v>1785265280</v>
      </c>
      <c r="G20" s="26">
        <v>235620507</v>
      </c>
      <c r="H20" s="26">
        <v>190062886</v>
      </c>
      <c r="I20" s="26">
        <v>207462607</v>
      </c>
      <c r="J20" s="26">
        <v>633146000</v>
      </c>
      <c r="K20" s="26">
        <v>165338194</v>
      </c>
      <c r="L20" s="26">
        <v>130840018</v>
      </c>
      <c r="M20" s="26">
        <v>244280052</v>
      </c>
      <c r="N20" s="26">
        <v>540458264</v>
      </c>
      <c r="O20" s="26">
        <v>-164491453</v>
      </c>
      <c r="P20" s="26">
        <v>401930816</v>
      </c>
      <c r="Q20" s="26">
        <v>168176062</v>
      </c>
      <c r="R20" s="26">
        <v>405615425</v>
      </c>
      <c r="S20" s="26">
        <v>162556000</v>
      </c>
      <c r="T20" s="26">
        <v>219757988</v>
      </c>
      <c r="U20" s="26">
        <v>379199652</v>
      </c>
      <c r="V20" s="26">
        <v>761513640</v>
      </c>
      <c r="W20" s="26">
        <v>2340733329</v>
      </c>
      <c r="X20" s="26">
        <v>1112411004</v>
      </c>
      <c r="Y20" s="26">
        <v>1228322325</v>
      </c>
      <c r="Z20" s="27">
        <v>110.42</v>
      </c>
      <c r="AA20" s="28">
        <v>1785265280</v>
      </c>
    </row>
    <row r="21" spans="1:27" ht="13.5">
      <c r="A21" s="23" t="s">
        <v>48</v>
      </c>
      <c r="B21" s="29"/>
      <c r="C21" s="6">
        <v>102000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27000</v>
      </c>
      <c r="R21" s="8">
        <v>27000</v>
      </c>
      <c r="S21" s="8">
        <v>0</v>
      </c>
      <c r="T21" s="8">
        <v>0</v>
      </c>
      <c r="U21" s="8">
        <v>372884</v>
      </c>
      <c r="V21" s="8">
        <v>372884</v>
      </c>
      <c r="W21" s="30">
        <v>399884</v>
      </c>
      <c r="X21" s="8">
        <v>20000000</v>
      </c>
      <c r="Y21" s="8">
        <v>-19600116</v>
      </c>
      <c r="Z21" s="2">
        <v>-98</v>
      </c>
      <c r="AA21" s="6">
        <v>20000000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35812493000</v>
      </c>
      <c r="D22" s="33">
        <f>SUM(D5:D21)</f>
        <v>0</v>
      </c>
      <c r="E22" s="34">
        <f t="shared" si="0"/>
        <v>39307283000</v>
      </c>
      <c r="F22" s="35">
        <f t="shared" si="0"/>
        <v>40793454280</v>
      </c>
      <c r="G22" s="35">
        <f t="shared" si="0"/>
        <v>3033026169</v>
      </c>
      <c r="H22" s="35">
        <f t="shared" si="0"/>
        <v>2959718536</v>
      </c>
      <c r="I22" s="35">
        <f t="shared" si="0"/>
        <v>3391769423</v>
      </c>
      <c r="J22" s="35">
        <f t="shared" si="0"/>
        <v>9384514128</v>
      </c>
      <c r="K22" s="35">
        <f t="shared" si="0"/>
        <v>3234112625</v>
      </c>
      <c r="L22" s="35">
        <f t="shared" si="0"/>
        <v>3058018697</v>
      </c>
      <c r="M22" s="35">
        <f t="shared" si="0"/>
        <v>3825250901</v>
      </c>
      <c r="N22" s="35">
        <f t="shared" si="0"/>
        <v>10117382223</v>
      </c>
      <c r="O22" s="35">
        <f t="shared" si="0"/>
        <v>2860469789</v>
      </c>
      <c r="P22" s="35">
        <f t="shared" si="0"/>
        <v>3190723493</v>
      </c>
      <c r="Q22" s="35">
        <f t="shared" si="0"/>
        <v>4396582516</v>
      </c>
      <c r="R22" s="35">
        <f t="shared" si="0"/>
        <v>10447775798</v>
      </c>
      <c r="S22" s="35">
        <f t="shared" si="0"/>
        <v>2913218000</v>
      </c>
      <c r="T22" s="35">
        <f t="shared" si="0"/>
        <v>2836151242</v>
      </c>
      <c r="U22" s="35">
        <f t="shared" si="0"/>
        <v>3971067913</v>
      </c>
      <c r="V22" s="35">
        <f t="shared" si="0"/>
        <v>9720437155</v>
      </c>
      <c r="W22" s="35">
        <f t="shared" si="0"/>
        <v>39670109304</v>
      </c>
      <c r="X22" s="35">
        <f t="shared" si="0"/>
        <v>38844218004</v>
      </c>
      <c r="Y22" s="35">
        <f t="shared" si="0"/>
        <v>825891300</v>
      </c>
      <c r="Z22" s="36">
        <f>+IF(X22&lt;&gt;0,+(Y22/X22)*100,0)</f>
        <v>2.1261627661418063</v>
      </c>
      <c r="AA22" s="33">
        <f>SUM(AA5:AA21)</f>
        <v>40793454280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8062522000</v>
      </c>
      <c r="D25" s="6">
        <v>0</v>
      </c>
      <c r="E25" s="7">
        <v>8740591768</v>
      </c>
      <c r="F25" s="8">
        <v>8975981660</v>
      </c>
      <c r="G25" s="8">
        <v>690527049</v>
      </c>
      <c r="H25" s="8">
        <v>688095098</v>
      </c>
      <c r="I25" s="8">
        <v>672067853</v>
      </c>
      <c r="J25" s="8">
        <v>2050690000</v>
      </c>
      <c r="K25" s="8">
        <v>750378533</v>
      </c>
      <c r="L25" s="8">
        <v>912743540</v>
      </c>
      <c r="M25" s="8">
        <v>806718143</v>
      </c>
      <c r="N25" s="8">
        <v>2469840216</v>
      </c>
      <c r="O25" s="8">
        <v>654657877</v>
      </c>
      <c r="P25" s="8">
        <v>712981682</v>
      </c>
      <c r="Q25" s="8">
        <v>707690330</v>
      </c>
      <c r="R25" s="8">
        <v>2075329889</v>
      </c>
      <c r="S25" s="8">
        <v>712127000</v>
      </c>
      <c r="T25" s="8">
        <v>720040360</v>
      </c>
      <c r="U25" s="8">
        <v>792283165</v>
      </c>
      <c r="V25" s="8">
        <v>2224450525</v>
      </c>
      <c r="W25" s="8">
        <v>8820310630</v>
      </c>
      <c r="X25" s="8">
        <v>8740591765</v>
      </c>
      <c r="Y25" s="8">
        <v>79718865</v>
      </c>
      <c r="Z25" s="2">
        <v>0.91</v>
      </c>
      <c r="AA25" s="6">
        <v>8975981660</v>
      </c>
    </row>
    <row r="26" spans="1:27" ht="13.5">
      <c r="A26" s="25" t="s">
        <v>52</v>
      </c>
      <c r="B26" s="24"/>
      <c r="C26" s="6">
        <v>120639000</v>
      </c>
      <c r="D26" s="6">
        <v>0</v>
      </c>
      <c r="E26" s="7">
        <v>134301000</v>
      </c>
      <c r="F26" s="8">
        <v>134301000</v>
      </c>
      <c r="G26" s="8">
        <v>9926811</v>
      </c>
      <c r="H26" s="8">
        <v>10033429</v>
      </c>
      <c r="I26" s="8">
        <v>10016760</v>
      </c>
      <c r="J26" s="8">
        <v>29977000</v>
      </c>
      <c r="K26" s="8">
        <v>10034658</v>
      </c>
      <c r="L26" s="8">
        <v>93761</v>
      </c>
      <c r="M26" s="8">
        <v>19815643</v>
      </c>
      <c r="N26" s="8">
        <v>29944062</v>
      </c>
      <c r="O26" s="8">
        <v>10039825</v>
      </c>
      <c r="P26" s="8">
        <v>10015710</v>
      </c>
      <c r="Q26" s="8">
        <v>10041414</v>
      </c>
      <c r="R26" s="8">
        <v>30096949</v>
      </c>
      <c r="S26" s="8">
        <v>11751000</v>
      </c>
      <c r="T26" s="8">
        <v>13316156</v>
      </c>
      <c r="U26" s="8">
        <v>12414434</v>
      </c>
      <c r="V26" s="8">
        <v>37481590</v>
      </c>
      <c r="W26" s="8">
        <v>127499601</v>
      </c>
      <c r="X26" s="8">
        <v>134301000</v>
      </c>
      <c r="Y26" s="8">
        <v>-6801399</v>
      </c>
      <c r="Z26" s="2">
        <v>-5.06</v>
      </c>
      <c r="AA26" s="6">
        <v>134301000</v>
      </c>
    </row>
    <row r="27" spans="1:27" ht="13.5">
      <c r="A27" s="25" t="s">
        <v>53</v>
      </c>
      <c r="B27" s="24"/>
      <c r="C27" s="6">
        <v>2164019000</v>
      </c>
      <c r="D27" s="6">
        <v>0</v>
      </c>
      <c r="E27" s="7">
        <v>1481233000</v>
      </c>
      <c r="F27" s="8">
        <v>2901416000</v>
      </c>
      <c r="G27" s="8">
        <v>183580539</v>
      </c>
      <c r="H27" s="8">
        <v>133328638</v>
      </c>
      <c r="I27" s="8">
        <v>399968823</v>
      </c>
      <c r="J27" s="8">
        <v>716878000</v>
      </c>
      <c r="K27" s="8">
        <v>80758336</v>
      </c>
      <c r="L27" s="8">
        <v>331573228</v>
      </c>
      <c r="M27" s="8">
        <v>313272401</v>
      </c>
      <c r="N27" s="8">
        <v>725603965</v>
      </c>
      <c r="O27" s="8">
        <v>213143889</v>
      </c>
      <c r="P27" s="8">
        <v>571290350</v>
      </c>
      <c r="Q27" s="8">
        <v>171660481</v>
      </c>
      <c r="R27" s="8">
        <v>956094720</v>
      </c>
      <c r="S27" s="8">
        <v>302456000</v>
      </c>
      <c r="T27" s="8">
        <v>406366728</v>
      </c>
      <c r="U27" s="8">
        <v>-182788590</v>
      </c>
      <c r="V27" s="8">
        <v>526034138</v>
      </c>
      <c r="W27" s="8">
        <v>2924610823</v>
      </c>
      <c r="X27" s="8">
        <v>1481232996</v>
      </c>
      <c r="Y27" s="8">
        <v>1443377827</v>
      </c>
      <c r="Z27" s="2">
        <v>97.44</v>
      </c>
      <c r="AA27" s="6">
        <v>2901416000</v>
      </c>
    </row>
    <row r="28" spans="1:27" ht="13.5">
      <c r="A28" s="25" t="s">
        <v>54</v>
      </c>
      <c r="B28" s="24"/>
      <c r="C28" s="6">
        <v>2044042000</v>
      </c>
      <c r="D28" s="6">
        <v>0</v>
      </c>
      <c r="E28" s="7">
        <v>2795813000</v>
      </c>
      <c r="F28" s="8">
        <v>2795813000</v>
      </c>
      <c r="G28" s="8">
        <v>161023959</v>
      </c>
      <c r="H28" s="8">
        <v>164770776</v>
      </c>
      <c r="I28" s="8">
        <v>162002265</v>
      </c>
      <c r="J28" s="8">
        <v>487797000</v>
      </c>
      <c r="K28" s="8">
        <v>159972232</v>
      </c>
      <c r="L28" s="8">
        <v>159001971</v>
      </c>
      <c r="M28" s="8">
        <v>205378162</v>
      </c>
      <c r="N28" s="8">
        <v>524352365</v>
      </c>
      <c r="O28" s="8">
        <v>168770626</v>
      </c>
      <c r="P28" s="8">
        <v>167725316</v>
      </c>
      <c r="Q28" s="8">
        <v>233922556</v>
      </c>
      <c r="R28" s="8">
        <v>570418498</v>
      </c>
      <c r="S28" s="8">
        <v>169112000</v>
      </c>
      <c r="T28" s="8">
        <v>172494948</v>
      </c>
      <c r="U28" s="8">
        <v>260468181</v>
      </c>
      <c r="V28" s="8">
        <v>602075129</v>
      </c>
      <c r="W28" s="8">
        <v>2184642992</v>
      </c>
      <c r="X28" s="8">
        <v>2795813000</v>
      </c>
      <c r="Y28" s="8">
        <v>-611170008</v>
      </c>
      <c r="Z28" s="2">
        <v>-21.86</v>
      </c>
      <c r="AA28" s="6">
        <v>2795813000</v>
      </c>
    </row>
    <row r="29" spans="1:27" ht="13.5">
      <c r="A29" s="25" t="s">
        <v>55</v>
      </c>
      <c r="B29" s="24"/>
      <c r="C29" s="6">
        <v>1418663000</v>
      </c>
      <c r="D29" s="6">
        <v>0</v>
      </c>
      <c r="E29" s="7">
        <v>1809644000</v>
      </c>
      <c r="F29" s="8">
        <v>1770696000</v>
      </c>
      <c r="G29" s="8">
        <v>121238250</v>
      </c>
      <c r="H29" s="8">
        <v>122226525</v>
      </c>
      <c r="I29" s="8">
        <v>119298225</v>
      </c>
      <c r="J29" s="8">
        <v>362763000</v>
      </c>
      <c r="K29" s="8">
        <v>130147513</v>
      </c>
      <c r="L29" s="8">
        <v>121996792</v>
      </c>
      <c r="M29" s="8">
        <v>121056977</v>
      </c>
      <c r="N29" s="8">
        <v>373201282</v>
      </c>
      <c r="O29" s="8">
        <v>116629345</v>
      </c>
      <c r="P29" s="8">
        <v>104515172</v>
      </c>
      <c r="Q29" s="8">
        <v>127724284</v>
      </c>
      <c r="R29" s="8">
        <v>348868801</v>
      </c>
      <c r="S29" s="8">
        <v>108837000</v>
      </c>
      <c r="T29" s="8">
        <v>115728940</v>
      </c>
      <c r="U29" s="8">
        <v>171112901</v>
      </c>
      <c r="V29" s="8">
        <v>395678841</v>
      </c>
      <c r="W29" s="8">
        <v>1480511924</v>
      </c>
      <c r="X29" s="8">
        <v>1809644000</v>
      </c>
      <c r="Y29" s="8">
        <v>-329132076</v>
      </c>
      <c r="Z29" s="2">
        <v>-18.19</v>
      </c>
      <c r="AA29" s="6">
        <v>1770696000</v>
      </c>
    </row>
    <row r="30" spans="1:27" ht="13.5">
      <c r="A30" s="25" t="s">
        <v>56</v>
      </c>
      <c r="B30" s="24"/>
      <c r="C30" s="6">
        <v>11628740000</v>
      </c>
      <c r="D30" s="6">
        <v>0</v>
      </c>
      <c r="E30" s="7">
        <v>12477870000</v>
      </c>
      <c r="F30" s="8">
        <v>12337554000</v>
      </c>
      <c r="G30" s="8">
        <v>1634265037</v>
      </c>
      <c r="H30" s="8">
        <v>1461455285</v>
      </c>
      <c r="I30" s="8">
        <v>1108313225</v>
      </c>
      <c r="J30" s="8">
        <v>4204033547</v>
      </c>
      <c r="K30" s="8">
        <v>891147417</v>
      </c>
      <c r="L30" s="8">
        <v>859241491</v>
      </c>
      <c r="M30" s="8">
        <v>808250839</v>
      </c>
      <c r="N30" s="8">
        <v>2558639747</v>
      </c>
      <c r="O30" s="8">
        <v>859819923</v>
      </c>
      <c r="P30" s="8">
        <v>841067716</v>
      </c>
      <c r="Q30" s="8">
        <v>814719561</v>
      </c>
      <c r="R30" s="8">
        <v>2515607200</v>
      </c>
      <c r="S30" s="8">
        <v>897394000</v>
      </c>
      <c r="T30" s="8">
        <v>882490908</v>
      </c>
      <c r="U30" s="8">
        <v>1396999918</v>
      </c>
      <c r="V30" s="8">
        <v>3176884826</v>
      </c>
      <c r="W30" s="8">
        <v>12455165320</v>
      </c>
      <c r="X30" s="8">
        <v>12477870000</v>
      </c>
      <c r="Y30" s="8">
        <v>-22704680</v>
      </c>
      <c r="Z30" s="2">
        <v>-0.18</v>
      </c>
      <c r="AA30" s="6">
        <v>12337554000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44945000</v>
      </c>
      <c r="F31" s="8">
        <v>44945000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44944896</v>
      </c>
      <c r="Y31" s="8">
        <v>-44944896</v>
      </c>
      <c r="Z31" s="2">
        <v>-100</v>
      </c>
      <c r="AA31" s="6">
        <v>44945000</v>
      </c>
    </row>
    <row r="32" spans="1:27" ht="13.5">
      <c r="A32" s="25" t="s">
        <v>58</v>
      </c>
      <c r="B32" s="24"/>
      <c r="C32" s="6">
        <v>3079810000</v>
      </c>
      <c r="D32" s="6">
        <v>0</v>
      </c>
      <c r="E32" s="7">
        <v>3850659291</v>
      </c>
      <c r="F32" s="8">
        <v>4367731000</v>
      </c>
      <c r="G32" s="8">
        <v>22226205</v>
      </c>
      <c r="H32" s="8">
        <v>302234522</v>
      </c>
      <c r="I32" s="8">
        <v>348091273</v>
      </c>
      <c r="J32" s="8">
        <v>672552000</v>
      </c>
      <c r="K32" s="8">
        <v>268863880</v>
      </c>
      <c r="L32" s="8">
        <v>408072207</v>
      </c>
      <c r="M32" s="8">
        <v>224700097</v>
      </c>
      <c r="N32" s="8">
        <v>901636184</v>
      </c>
      <c r="O32" s="8">
        <v>143080824</v>
      </c>
      <c r="P32" s="8">
        <v>263106452</v>
      </c>
      <c r="Q32" s="8">
        <v>411222483</v>
      </c>
      <c r="R32" s="8">
        <v>817409759</v>
      </c>
      <c r="S32" s="8">
        <v>154723000</v>
      </c>
      <c r="T32" s="8">
        <v>336551927</v>
      </c>
      <c r="U32" s="8">
        <v>1055321666</v>
      </c>
      <c r="V32" s="8">
        <v>1546596593</v>
      </c>
      <c r="W32" s="8">
        <v>3938194536</v>
      </c>
      <c r="X32" s="8">
        <v>3850659289</v>
      </c>
      <c r="Y32" s="8">
        <v>87535247</v>
      </c>
      <c r="Z32" s="2">
        <v>2.27</v>
      </c>
      <c r="AA32" s="6">
        <v>4367731000</v>
      </c>
    </row>
    <row r="33" spans="1:27" ht="13.5">
      <c r="A33" s="25" t="s">
        <v>59</v>
      </c>
      <c r="B33" s="24"/>
      <c r="C33" s="6">
        <v>324530000</v>
      </c>
      <c r="D33" s="6">
        <v>0</v>
      </c>
      <c r="E33" s="7">
        <v>299689000</v>
      </c>
      <c r="F33" s="8">
        <v>365476000</v>
      </c>
      <c r="G33" s="8">
        <v>-14156802</v>
      </c>
      <c r="H33" s="8">
        <v>23353414</v>
      </c>
      <c r="I33" s="8">
        <v>47969950</v>
      </c>
      <c r="J33" s="8">
        <v>57166562</v>
      </c>
      <c r="K33" s="8">
        <v>47499758</v>
      </c>
      <c r="L33" s="8">
        <v>47151566</v>
      </c>
      <c r="M33" s="8">
        <v>79148785</v>
      </c>
      <c r="N33" s="8">
        <v>173800109</v>
      </c>
      <c r="O33" s="8">
        <v>14019126</v>
      </c>
      <c r="P33" s="8">
        <v>38228765</v>
      </c>
      <c r="Q33" s="8">
        <v>43260990</v>
      </c>
      <c r="R33" s="8">
        <v>95508881</v>
      </c>
      <c r="S33" s="8">
        <v>15526000</v>
      </c>
      <c r="T33" s="8">
        <v>54741978</v>
      </c>
      <c r="U33" s="8">
        <v>103547585</v>
      </c>
      <c r="V33" s="8">
        <v>173815563</v>
      </c>
      <c r="W33" s="8">
        <v>500291115</v>
      </c>
      <c r="X33" s="8">
        <v>299688996</v>
      </c>
      <c r="Y33" s="8">
        <v>200602119</v>
      </c>
      <c r="Z33" s="2">
        <v>66.94</v>
      </c>
      <c r="AA33" s="6">
        <v>365476000</v>
      </c>
    </row>
    <row r="34" spans="1:27" ht="13.5">
      <c r="A34" s="25" t="s">
        <v>60</v>
      </c>
      <c r="B34" s="24"/>
      <c r="C34" s="6">
        <v>4736796000</v>
      </c>
      <c r="D34" s="6">
        <v>0</v>
      </c>
      <c r="E34" s="7">
        <v>5148375270</v>
      </c>
      <c r="F34" s="8">
        <v>5595921000</v>
      </c>
      <c r="G34" s="8">
        <v>161346353</v>
      </c>
      <c r="H34" s="8">
        <v>488569834</v>
      </c>
      <c r="I34" s="8">
        <v>324614813</v>
      </c>
      <c r="J34" s="8">
        <v>974531000</v>
      </c>
      <c r="K34" s="8">
        <v>412210192</v>
      </c>
      <c r="L34" s="8">
        <v>318053070</v>
      </c>
      <c r="M34" s="8">
        <v>508644575</v>
      </c>
      <c r="N34" s="8">
        <v>1238907837</v>
      </c>
      <c r="O34" s="8">
        <v>173771687</v>
      </c>
      <c r="P34" s="8">
        <v>340544065</v>
      </c>
      <c r="Q34" s="8">
        <v>618207397</v>
      </c>
      <c r="R34" s="8">
        <v>1132523149</v>
      </c>
      <c r="S34" s="8">
        <v>251811000</v>
      </c>
      <c r="T34" s="8">
        <v>415744168</v>
      </c>
      <c r="U34" s="8">
        <v>759047611</v>
      </c>
      <c r="V34" s="8">
        <v>1426602779</v>
      </c>
      <c r="W34" s="8">
        <v>4772564765</v>
      </c>
      <c r="X34" s="8">
        <v>5148375372</v>
      </c>
      <c r="Y34" s="8">
        <v>-375810607</v>
      </c>
      <c r="Z34" s="2">
        <v>-7.3</v>
      </c>
      <c r="AA34" s="6">
        <v>5595921000</v>
      </c>
    </row>
    <row r="35" spans="1:27" ht="13.5">
      <c r="A35" s="23" t="s">
        <v>61</v>
      </c>
      <c r="B35" s="29"/>
      <c r="C35" s="6">
        <v>523719000</v>
      </c>
      <c r="D35" s="6">
        <v>0</v>
      </c>
      <c r="E35" s="7">
        <v>0</v>
      </c>
      <c r="F35" s="8">
        <v>20000</v>
      </c>
      <c r="G35" s="8">
        <v>-10450</v>
      </c>
      <c r="H35" s="8">
        <v>192741</v>
      </c>
      <c r="I35" s="8">
        <v>110709</v>
      </c>
      <c r="J35" s="8">
        <v>293000</v>
      </c>
      <c r="K35" s="8">
        <v>10302</v>
      </c>
      <c r="L35" s="8">
        <v>16692</v>
      </c>
      <c r="M35" s="8">
        <v>423799</v>
      </c>
      <c r="N35" s="8">
        <v>450793</v>
      </c>
      <c r="O35" s="8">
        <v>526386</v>
      </c>
      <c r="P35" s="8">
        <v>976320</v>
      </c>
      <c r="Q35" s="8">
        <v>414895</v>
      </c>
      <c r="R35" s="8">
        <v>1917601</v>
      </c>
      <c r="S35" s="8">
        <v>3124000</v>
      </c>
      <c r="T35" s="8">
        <v>-879059</v>
      </c>
      <c r="U35" s="8">
        <v>819749663</v>
      </c>
      <c r="V35" s="8">
        <v>821994604</v>
      </c>
      <c r="W35" s="8">
        <v>824655998</v>
      </c>
      <c r="X35" s="8"/>
      <c r="Y35" s="8">
        <v>824655998</v>
      </c>
      <c r="Z35" s="2">
        <v>0</v>
      </c>
      <c r="AA35" s="6">
        <v>20000</v>
      </c>
    </row>
    <row r="36" spans="1:27" ht="12.75">
      <c r="A36" s="40" t="s">
        <v>62</v>
      </c>
      <c r="B36" s="32"/>
      <c r="C36" s="33">
        <f aca="true" t="shared" si="1" ref="C36:Y36">SUM(C25:C35)</f>
        <v>34103480000</v>
      </c>
      <c r="D36" s="33">
        <f>SUM(D25:D35)</f>
        <v>0</v>
      </c>
      <c r="E36" s="34">
        <f t="shared" si="1"/>
        <v>36783121329</v>
      </c>
      <c r="F36" s="35">
        <f t="shared" si="1"/>
        <v>39289854660</v>
      </c>
      <c r="G36" s="35">
        <f t="shared" si="1"/>
        <v>2969966951</v>
      </c>
      <c r="H36" s="35">
        <f t="shared" si="1"/>
        <v>3394260262</v>
      </c>
      <c r="I36" s="35">
        <f t="shared" si="1"/>
        <v>3192453896</v>
      </c>
      <c r="J36" s="35">
        <f t="shared" si="1"/>
        <v>9556681109</v>
      </c>
      <c r="K36" s="35">
        <f t="shared" si="1"/>
        <v>2751022821</v>
      </c>
      <c r="L36" s="35">
        <f t="shared" si="1"/>
        <v>3157944318</v>
      </c>
      <c r="M36" s="35">
        <f t="shared" si="1"/>
        <v>3087409421</v>
      </c>
      <c r="N36" s="35">
        <f t="shared" si="1"/>
        <v>8996376560</v>
      </c>
      <c r="O36" s="35">
        <f t="shared" si="1"/>
        <v>2354459508</v>
      </c>
      <c r="P36" s="35">
        <f t="shared" si="1"/>
        <v>3050451548</v>
      </c>
      <c r="Q36" s="35">
        <f t="shared" si="1"/>
        <v>3138864391</v>
      </c>
      <c r="R36" s="35">
        <f t="shared" si="1"/>
        <v>8543775447</v>
      </c>
      <c r="S36" s="35">
        <f t="shared" si="1"/>
        <v>2626861000</v>
      </c>
      <c r="T36" s="35">
        <f t="shared" si="1"/>
        <v>3116597054</v>
      </c>
      <c r="U36" s="35">
        <f t="shared" si="1"/>
        <v>5188156534</v>
      </c>
      <c r="V36" s="35">
        <f t="shared" si="1"/>
        <v>10931614588</v>
      </c>
      <c r="W36" s="35">
        <f t="shared" si="1"/>
        <v>38028447704</v>
      </c>
      <c r="X36" s="35">
        <f t="shared" si="1"/>
        <v>36783121314</v>
      </c>
      <c r="Y36" s="35">
        <f t="shared" si="1"/>
        <v>1245326390</v>
      </c>
      <c r="Z36" s="36">
        <f>+IF(X36&lt;&gt;0,+(Y36/X36)*100,0)</f>
        <v>3.3855919386754625</v>
      </c>
      <c r="AA36" s="33">
        <f>SUM(AA25:AA35)</f>
        <v>39289854660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1709013000</v>
      </c>
      <c r="D38" s="46">
        <f>+D22-D36</f>
        <v>0</v>
      </c>
      <c r="E38" s="47">
        <f t="shared" si="2"/>
        <v>2524161671</v>
      </c>
      <c r="F38" s="48">
        <f t="shared" si="2"/>
        <v>1503599620</v>
      </c>
      <c r="G38" s="48">
        <f t="shared" si="2"/>
        <v>63059218</v>
      </c>
      <c r="H38" s="48">
        <f t="shared" si="2"/>
        <v>-434541726</v>
      </c>
      <c r="I38" s="48">
        <f t="shared" si="2"/>
        <v>199315527</v>
      </c>
      <c r="J38" s="48">
        <f t="shared" si="2"/>
        <v>-172166981</v>
      </c>
      <c r="K38" s="48">
        <f t="shared" si="2"/>
        <v>483089804</v>
      </c>
      <c r="L38" s="48">
        <f t="shared" si="2"/>
        <v>-99925621</v>
      </c>
      <c r="M38" s="48">
        <f t="shared" si="2"/>
        <v>737841480</v>
      </c>
      <c r="N38" s="48">
        <f t="shared" si="2"/>
        <v>1121005663</v>
      </c>
      <c r="O38" s="48">
        <f t="shared" si="2"/>
        <v>506010281</v>
      </c>
      <c r="P38" s="48">
        <f t="shared" si="2"/>
        <v>140271945</v>
      </c>
      <c r="Q38" s="48">
        <f t="shared" si="2"/>
        <v>1257718125</v>
      </c>
      <c r="R38" s="48">
        <f t="shared" si="2"/>
        <v>1904000351</v>
      </c>
      <c r="S38" s="48">
        <f t="shared" si="2"/>
        <v>286357000</v>
      </c>
      <c r="T38" s="48">
        <f t="shared" si="2"/>
        <v>-280445812</v>
      </c>
      <c r="U38" s="48">
        <f t="shared" si="2"/>
        <v>-1217088621</v>
      </c>
      <c r="V38" s="48">
        <f t="shared" si="2"/>
        <v>-1211177433</v>
      </c>
      <c r="W38" s="48">
        <f t="shared" si="2"/>
        <v>1641661600</v>
      </c>
      <c r="X38" s="48">
        <f>IF(F22=F36,0,X22-X36)</f>
        <v>2061096690</v>
      </c>
      <c r="Y38" s="48">
        <f t="shared" si="2"/>
        <v>-419435090</v>
      </c>
      <c r="Z38" s="49">
        <f>+IF(X38&lt;&gt;0,+(Y38/X38)*100,0)</f>
        <v>-20.35009284304852</v>
      </c>
      <c r="AA38" s="46">
        <f>+AA22-AA36</f>
        <v>1503599620</v>
      </c>
    </row>
    <row r="39" spans="1:27" ht="13.5">
      <c r="A39" s="23" t="s">
        <v>64</v>
      </c>
      <c r="B39" s="29"/>
      <c r="C39" s="6">
        <v>2679588000</v>
      </c>
      <c r="D39" s="6">
        <v>0</v>
      </c>
      <c r="E39" s="7">
        <v>2654718000</v>
      </c>
      <c r="F39" s="8">
        <v>2756315000</v>
      </c>
      <c r="G39" s="8">
        <v>-297520561</v>
      </c>
      <c r="H39" s="8">
        <v>232702323</v>
      </c>
      <c r="I39" s="8">
        <v>108048238</v>
      </c>
      <c r="J39" s="8">
        <v>43230000</v>
      </c>
      <c r="K39" s="8">
        <v>152424090</v>
      </c>
      <c r="L39" s="8">
        <v>251947999</v>
      </c>
      <c r="M39" s="8">
        <v>91756050</v>
      </c>
      <c r="N39" s="8">
        <v>496128139</v>
      </c>
      <c r="O39" s="8">
        <v>101188476</v>
      </c>
      <c r="P39" s="8">
        <v>165458850</v>
      </c>
      <c r="Q39" s="8">
        <v>480250035</v>
      </c>
      <c r="R39" s="8">
        <v>746897361</v>
      </c>
      <c r="S39" s="8">
        <v>-1372000</v>
      </c>
      <c r="T39" s="8">
        <v>334879016</v>
      </c>
      <c r="U39" s="8">
        <v>873152559</v>
      </c>
      <c r="V39" s="8">
        <v>1206659575</v>
      </c>
      <c r="W39" s="8">
        <v>2492915075</v>
      </c>
      <c r="X39" s="8">
        <v>2654718004</v>
      </c>
      <c r="Y39" s="8">
        <v>-161802929</v>
      </c>
      <c r="Z39" s="2">
        <v>-6.09</v>
      </c>
      <c r="AA39" s="6">
        <v>2756315000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463065000</v>
      </c>
      <c r="Y40" s="26">
        <v>-463065000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-68815</v>
      </c>
      <c r="M41" s="8">
        <v>68815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7248689</v>
      </c>
      <c r="U41" s="51">
        <v>7076055</v>
      </c>
      <c r="V41" s="51">
        <v>14324744</v>
      </c>
      <c r="W41" s="51">
        <v>14324744</v>
      </c>
      <c r="X41" s="8"/>
      <c r="Y41" s="51">
        <v>14324744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4388601000</v>
      </c>
      <c r="D42" s="55">
        <f>SUM(D38:D41)</f>
        <v>0</v>
      </c>
      <c r="E42" s="56">
        <f t="shared" si="3"/>
        <v>5178879671</v>
      </c>
      <c r="F42" s="57">
        <f t="shared" si="3"/>
        <v>4259914620</v>
      </c>
      <c r="G42" s="57">
        <f t="shared" si="3"/>
        <v>-234461343</v>
      </c>
      <c r="H42" s="57">
        <f t="shared" si="3"/>
        <v>-201839403</v>
      </c>
      <c r="I42" s="57">
        <f t="shared" si="3"/>
        <v>307363765</v>
      </c>
      <c r="J42" s="57">
        <f t="shared" si="3"/>
        <v>-128936981</v>
      </c>
      <c r="K42" s="57">
        <f t="shared" si="3"/>
        <v>635513894</v>
      </c>
      <c r="L42" s="57">
        <f t="shared" si="3"/>
        <v>151953563</v>
      </c>
      <c r="M42" s="57">
        <f t="shared" si="3"/>
        <v>829666345</v>
      </c>
      <c r="N42" s="57">
        <f t="shared" si="3"/>
        <v>1617133802</v>
      </c>
      <c r="O42" s="57">
        <f t="shared" si="3"/>
        <v>607198757</v>
      </c>
      <c r="P42" s="57">
        <f t="shared" si="3"/>
        <v>305730795</v>
      </c>
      <c r="Q42" s="57">
        <f t="shared" si="3"/>
        <v>1737968160</v>
      </c>
      <c r="R42" s="57">
        <f t="shared" si="3"/>
        <v>2650897712</v>
      </c>
      <c r="S42" s="57">
        <f t="shared" si="3"/>
        <v>284985000</v>
      </c>
      <c r="T42" s="57">
        <f t="shared" si="3"/>
        <v>61681893</v>
      </c>
      <c r="U42" s="57">
        <f t="shared" si="3"/>
        <v>-336860007</v>
      </c>
      <c r="V42" s="57">
        <f t="shared" si="3"/>
        <v>9806886</v>
      </c>
      <c r="W42" s="57">
        <f t="shared" si="3"/>
        <v>4148901419</v>
      </c>
      <c r="X42" s="57">
        <f t="shared" si="3"/>
        <v>5178879694</v>
      </c>
      <c r="Y42" s="57">
        <f t="shared" si="3"/>
        <v>-1029978275</v>
      </c>
      <c r="Z42" s="58">
        <f>+IF(X42&lt;&gt;0,+(Y42/X42)*100,0)</f>
        <v>-19.888051776782596</v>
      </c>
      <c r="AA42" s="55">
        <f>SUM(AA38:AA41)</f>
        <v>4259914620</v>
      </c>
    </row>
    <row r="43" spans="1:27" ht="13.5">
      <c r="A43" s="23" t="s">
        <v>68</v>
      </c>
      <c r="B43" s="29"/>
      <c r="C43" s="50">
        <v>388591000</v>
      </c>
      <c r="D43" s="50">
        <v>0</v>
      </c>
      <c r="E43" s="59">
        <v>528805000</v>
      </c>
      <c r="F43" s="60">
        <v>358437000</v>
      </c>
      <c r="G43" s="60">
        <v>3320290</v>
      </c>
      <c r="H43" s="60">
        <v>2360876</v>
      </c>
      <c r="I43" s="60">
        <v>2626858</v>
      </c>
      <c r="J43" s="60">
        <v>8308024</v>
      </c>
      <c r="K43" s="60">
        <v>3782923</v>
      </c>
      <c r="L43" s="60">
        <v>2211006</v>
      </c>
      <c r="M43" s="60">
        <v>2780734</v>
      </c>
      <c r="N43" s="60">
        <v>8774663</v>
      </c>
      <c r="O43" s="60">
        <v>2450587</v>
      </c>
      <c r="P43" s="60">
        <v>1906929</v>
      </c>
      <c r="Q43" s="60">
        <v>234486388</v>
      </c>
      <c r="R43" s="60">
        <v>238843904</v>
      </c>
      <c r="S43" s="60">
        <v>5918000</v>
      </c>
      <c r="T43" s="60">
        <v>8437371</v>
      </c>
      <c r="U43" s="60">
        <v>12325356</v>
      </c>
      <c r="V43" s="60">
        <v>26680727</v>
      </c>
      <c r="W43" s="60">
        <v>282607318</v>
      </c>
      <c r="X43" s="60">
        <v>528805004</v>
      </c>
      <c r="Y43" s="60">
        <v>-246197686</v>
      </c>
      <c r="Z43" s="61">
        <v>-46.56</v>
      </c>
      <c r="AA43" s="50">
        <v>358437000</v>
      </c>
    </row>
    <row r="44" spans="1:27" ht="13.5">
      <c r="A44" s="62" t="s">
        <v>69</v>
      </c>
      <c r="B44" s="29"/>
      <c r="C44" s="63">
        <f aca="true" t="shared" si="4" ref="C44:Y44">+C42-C43</f>
        <v>4000010000</v>
      </c>
      <c r="D44" s="63">
        <f>+D42-D43</f>
        <v>0</v>
      </c>
      <c r="E44" s="64">
        <f t="shared" si="4"/>
        <v>4650074671</v>
      </c>
      <c r="F44" s="65">
        <f t="shared" si="4"/>
        <v>3901477620</v>
      </c>
      <c r="G44" s="65">
        <f t="shared" si="4"/>
        <v>-237781633</v>
      </c>
      <c r="H44" s="65">
        <f t="shared" si="4"/>
        <v>-204200279</v>
      </c>
      <c r="I44" s="65">
        <f t="shared" si="4"/>
        <v>304736907</v>
      </c>
      <c r="J44" s="65">
        <f t="shared" si="4"/>
        <v>-137245005</v>
      </c>
      <c r="K44" s="65">
        <f t="shared" si="4"/>
        <v>631730971</v>
      </c>
      <c r="L44" s="65">
        <f t="shared" si="4"/>
        <v>149742557</v>
      </c>
      <c r="M44" s="65">
        <f t="shared" si="4"/>
        <v>826885611</v>
      </c>
      <c r="N44" s="65">
        <f t="shared" si="4"/>
        <v>1608359139</v>
      </c>
      <c r="O44" s="65">
        <f t="shared" si="4"/>
        <v>604748170</v>
      </c>
      <c r="P44" s="65">
        <f t="shared" si="4"/>
        <v>303823866</v>
      </c>
      <c r="Q44" s="65">
        <f t="shared" si="4"/>
        <v>1503481772</v>
      </c>
      <c r="R44" s="65">
        <f t="shared" si="4"/>
        <v>2412053808</v>
      </c>
      <c r="S44" s="65">
        <f t="shared" si="4"/>
        <v>279067000</v>
      </c>
      <c r="T44" s="65">
        <f t="shared" si="4"/>
        <v>53244522</v>
      </c>
      <c r="U44" s="65">
        <f t="shared" si="4"/>
        <v>-349185363</v>
      </c>
      <c r="V44" s="65">
        <f t="shared" si="4"/>
        <v>-16873841</v>
      </c>
      <c r="W44" s="65">
        <f t="shared" si="4"/>
        <v>3866294101</v>
      </c>
      <c r="X44" s="65">
        <f t="shared" si="4"/>
        <v>4650074690</v>
      </c>
      <c r="Y44" s="65">
        <f t="shared" si="4"/>
        <v>-783780589</v>
      </c>
      <c r="Z44" s="66">
        <f>+IF(X44&lt;&gt;0,+(Y44/X44)*100,0)</f>
        <v>-16.855225802835438</v>
      </c>
      <c r="AA44" s="63">
        <f>+AA42-AA43</f>
        <v>3901477620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4000010000</v>
      </c>
      <c r="D46" s="55">
        <f>SUM(D44:D45)</f>
        <v>0</v>
      </c>
      <c r="E46" s="56">
        <f t="shared" si="5"/>
        <v>4650074671</v>
      </c>
      <c r="F46" s="57">
        <f t="shared" si="5"/>
        <v>3901477620</v>
      </c>
      <c r="G46" s="57">
        <f t="shared" si="5"/>
        <v>-237781633</v>
      </c>
      <c r="H46" s="57">
        <f t="shared" si="5"/>
        <v>-204200279</v>
      </c>
      <c r="I46" s="57">
        <f t="shared" si="5"/>
        <v>304736907</v>
      </c>
      <c r="J46" s="57">
        <f t="shared" si="5"/>
        <v>-137245005</v>
      </c>
      <c r="K46" s="57">
        <f t="shared" si="5"/>
        <v>631730971</v>
      </c>
      <c r="L46" s="57">
        <f t="shared" si="5"/>
        <v>149742557</v>
      </c>
      <c r="M46" s="57">
        <f t="shared" si="5"/>
        <v>826885611</v>
      </c>
      <c r="N46" s="57">
        <f t="shared" si="5"/>
        <v>1608359139</v>
      </c>
      <c r="O46" s="57">
        <f t="shared" si="5"/>
        <v>604748170</v>
      </c>
      <c r="P46" s="57">
        <f t="shared" si="5"/>
        <v>303823866</v>
      </c>
      <c r="Q46" s="57">
        <f t="shared" si="5"/>
        <v>1503481772</v>
      </c>
      <c r="R46" s="57">
        <f t="shared" si="5"/>
        <v>2412053808</v>
      </c>
      <c r="S46" s="57">
        <f t="shared" si="5"/>
        <v>279067000</v>
      </c>
      <c r="T46" s="57">
        <f t="shared" si="5"/>
        <v>53244522</v>
      </c>
      <c r="U46" s="57">
        <f t="shared" si="5"/>
        <v>-349185363</v>
      </c>
      <c r="V46" s="57">
        <f t="shared" si="5"/>
        <v>-16873841</v>
      </c>
      <c r="W46" s="57">
        <f t="shared" si="5"/>
        <v>3866294101</v>
      </c>
      <c r="X46" s="57">
        <f t="shared" si="5"/>
        <v>4650074690</v>
      </c>
      <c r="Y46" s="57">
        <f t="shared" si="5"/>
        <v>-783780589</v>
      </c>
      <c r="Z46" s="58">
        <f>+IF(X46&lt;&gt;0,+(Y46/X46)*100,0)</f>
        <v>-16.855225802835438</v>
      </c>
      <c r="AA46" s="55">
        <f>SUM(AA44:AA45)</f>
        <v>3901477620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4000010000</v>
      </c>
      <c r="D48" s="71">
        <f>SUM(D46:D47)</f>
        <v>0</v>
      </c>
      <c r="E48" s="72">
        <f t="shared" si="6"/>
        <v>4650074671</v>
      </c>
      <c r="F48" s="73">
        <f t="shared" si="6"/>
        <v>3901477620</v>
      </c>
      <c r="G48" s="73">
        <f t="shared" si="6"/>
        <v>-237781633</v>
      </c>
      <c r="H48" s="74">
        <f t="shared" si="6"/>
        <v>-204200279</v>
      </c>
      <c r="I48" s="74">
        <f t="shared" si="6"/>
        <v>304736907</v>
      </c>
      <c r="J48" s="74">
        <f t="shared" si="6"/>
        <v>-137245005</v>
      </c>
      <c r="K48" s="74">
        <f t="shared" si="6"/>
        <v>631730971</v>
      </c>
      <c r="L48" s="74">
        <f t="shared" si="6"/>
        <v>149742557</v>
      </c>
      <c r="M48" s="73">
        <f t="shared" si="6"/>
        <v>826885611</v>
      </c>
      <c r="N48" s="73">
        <f t="shared" si="6"/>
        <v>1608359139</v>
      </c>
      <c r="O48" s="74">
        <f t="shared" si="6"/>
        <v>604748170</v>
      </c>
      <c r="P48" s="74">
        <f t="shared" si="6"/>
        <v>303823866</v>
      </c>
      <c r="Q48" s="74">
        <f t="shared" si="6"/>
        <v>1503481772</v>
      </c>
      <c r="R48" s="74">
        <f t="shared" si="6"/>
        <v>2412053808</v>
      </c>
      <c r="S48" s="74">
        <f t="shared" si="6"/>
        <v>279067000</v>
      </c>
      <c r="T48" s="73">
        <f t="shared" si="6"/>
        <v>53244522</v>
      </c>
      <c r="U48" s="73">
        <f t="shared" si="6"/>
        <v>-349185363</v>
      </c>
      <c r="V48" s="74">
        <f t="shared" si="6"/>
        <v>-16873841</v>
      </c>
      <c r="W48" s="74">
        <f t="shared" si="6"/>
        <v>3866294101</v>
      </c>
      <c r="X48" s="74">
        <f t="shared" si="6"/>
        <v>4650074690</v>
      </c>
      <c r="Y48" s="74">
        <f t="shared" si="6"/>
        <v>-783780589</v>
      </c>
      <c r="Z48" s="75">
        <f>+IF(X48&lt;&gt;0,+(Y48/X48)*100,0)</f>
        <v>-16.855225802835438</v>
      </c>
      <c r="AA48" s="76">
        <f>SUM(AA46:AA47)</f>
        <v>3901477620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4432341534</v>
      </c>
      <c r="D5" s="6">
        <v>0</v>
      </c>
      <c r="E5" s="7">
        <v>4888153500</v>
      </c>
      <c r="F5" s="8">
        <v>4888153500</v>
      </c>
      <c r="G5" s="8">
        <v>383887416</v>
      </c>
      <c r="H5" s="8">
        <v>387787891</v>
      </c>
      <c r="I5" s="8">
        <v>409512665</v>
      </c>
      <c r="J5" s="8">
        <v>1181187972</v>
      </c>
      <c r="K5" s="8">
        <v>415309944</v>
      </c>
      <c r="L5" s="8">
        <v>398796764</v>
      </c>
      <c r="M5" s="8">
        <v>410152916</v>
      </c>
      <c r="N5" s="8">
        <v>1224259624</v>
      </c>
      <c r="O5" s="8">
        <v>399669125</v>
      </c>
      <c r="P5" s="8">
        <v>384047687</v>
      </c>
      <c r="Q5" s="8">
        <v>450304664</v>
      </c>
      <c r="R5" s="8">
        <v>1234021476</v>
      </c>
      <c r="S5" s="8">
        <v>377926460</v>
      </c>
      <c r="T5" s="8">
        <v>449692742</v>
      </c>
      <c r="U5" s="8">
        <v>441628744</v>
      </c>
      <c r="V5" s="8">
        <v>1269247946</v>
      </c>
      <c r="W5" s="8">
        <v>4908717018</v>
      </c>
      <c r="X5" s="8">
        <v>4888153500</v>
      </c>
      <c r="Y5" s="8">
        <v>20563518</v>
      </c>
      <c r="Z5" s="2">
        <v>0.42</v>
      </c>
      <c r="AA5" s="6">
        <v>4888153500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8348641630</v>
      </c>
      <c r="D7" s="6">
        <v>0</v>
      </c>
      <c r="E7" s="7">
        <v>9714754500</v>
      </c>
      <c r="F7" s="8">
        <v>9714754500</v>
      </c>
      <c r="G7" s="8">
        <v>1004794791</v>
      </c>
      <c r="H7" s="8">
        <v>860994144</v>
      </c>
      <c r="I7" s="8">
        <v>848874070</v>
      </c>
      <c r="J7" s="8">
        <v>2714663005</v>
      </c>
      <c r="K7" s="8">
        <v>766631424</v>
      </c>
      <c r="L7" s="8">
        <v>727702813</v>
      </c>
      <c r="M7" s="8">
        <v>545412510</v>
      </c>
      <c r="N7" s="8">
        <v>2039746747</v>
      </c>
      <c r="O7" s="8">
        <v>546549037</v>
      </c>
      <c r="P7" s="8">
        <v>172786614</v>
      </c>
      <c r="Q7" s="8">
        <v>1371507792</v>
      </c>
      <c r="R7" s="8">
        <v>2090843443</v>
      </c>
      <c r="S7" s="8">
        <v>798788597</v>
      </c>
      <c r="T7" s="8">
        <v>514254217</v>
      </c>
      <c r="U7" s="8">
        <v>1009384132</v>
      </c>
      <c r="V7" s="8">
        <v>2322426946</v>
      </c>
      <c r="W7" s="8">
        <v>9167680141</v>
      </c>
      <c r="X7" s="8">
        <v>9613283000</v>
      </c>
      <c r="Y7" s="8">
        <v>-445602859</v>
      </c>
      <c r="Z7" s="2">
        <v>-4.64</v>
      </c>
      <c r="AA7" s="6">
        <v>9714754500</v>
      </c>
    </row>
    <row r="8" spans="1:27" ht="13.5">
      <c r="A8" s="25" t="s">
        <v>35</v>
      </c>
      <c r="B8" s="24"/>
      <c r="C8" s="6">
        <v>2484633211</v>
      </c>
      <c r="D8" s="6">
        <v>0</v>
      </c>
      <c r="E8" s="7">
        <v>3071955025</v>
      </c>
      <c r="F8" s="8">
        <v>3155955025</v>
      </c>
      <c r="G8" s="8">
        <v>231744878</v>
      </c>
      <c r="H8" s="8">
        <v>237684964</v>
      </c>
      <c r="I8" s="8">
        <v>280581052</v>
      </c>
      <c r="J8" s="8">
        <v>750010894</v>
      </c>
      <c r="K8" s="8">
        <v>306060457</v>
      </c>
      <c r="L8" s="8">
        <v>267267133</v>
      </c>
      <c r="M8" s="8">
        <v>246988022</v>
      </c>
      <c r="N8" s="8">
        <v>820315612</v>
      </c>
      <c r="O8" s="8">
        <v>232305687</v>
      </c>
      <c r="P8" s="8">
        <v>227749658</v>
      </c>
      <c r="Q8" s="8">
        <v>270696410</v>
      </c>
      <c r="R8" s="8">
        <v>730751755</v>
      </c>
      <c r="S8" s="8">
        <v>235830020</v>
      </c>
      <c r="T8" s="8">
        <v>270811421</v>
      </c>
      <c r="U8" s="8">
        <v>292104060</v>
      </c>
      <c r="V8" s="8">
        <v>798745501</v>
      </c>
      <c r="W8" s="8">
        <v>3099823762</v>
      </c>
      <c r="X8" s="8">
        <v>2915881108</v>
      </c>
      <c r="Y8" s="8">
        <v>183942654</v>
      </c>
      <c r="Z8" s="2">
        <v>6.31</v>
      </c>
      <c r="AA8" s="6">
        <v>3155955025</v>
      </c>
    </row>
    <row r="9" spans="1:27" ht="13.5">
      <c r="A9" s="25" t="s">
        <v>36</v>
      </c>
      <c r="B9" s="24"/>
      <c r="C9" s="6">
        <v>660426761</v>
      </c>
      <c r="D9" s="6">
        <v>0</v>
      </c>
      <c r="E9" s="7">
        <v>737535440</v>
      </c>
      <c r="F9" s="8">
        <v>737535440</v>
      </c>
      <c r="G9" s="8">
        <v>54550511</v>
      </c>
      <c r="H9" s="8">
        <v>59977523</v>
      </c>
      <c r="I9" s="8">
        <v>62768233</v>
      </c>
      <c r="J9" s="8">
        <v>177296267</v>
      </c>
      <c r="K9" s="8">
        <v>67632003</v>
      </c>
      <c r="L9" s="8">
        <v>62665488</v>
      </c>
      <c r="M9" s="8">
        <v>60241477</v>
      </c>
      <c r="N9" s="8">
        <v>190538968</v>
      </c>
      <c r="O9" s="8">
        <v>64323133</v>
      </c>
      <c r="P9" s="8">
        <v>53533635</v>
      </c>
      <c r="Q9" s="8">
        <v>61102448</v>
      </c>
      <c r="R9" s="8">
        <v>178959216</v>
      </c>
      <c r="S9" s="8">
        <v>56455613</v>
      </c>
      <c r="T9" s="8">
        <v>67583386</v>
      </c>
      <c r="U9" s="8">
        <v>69296789</v>
      </c>
      <c r="V9" s="8">
        <v>193335788</v>
      </c>
      <c r="W9" s="8">
        <v>740130239</v>
      </c>
      <c r="X9" s="8">
        <v>745935177</v>
      </c>
      <c r="Y9" s="8">
        <v>-5804938</v>
      </c>
      <c r="Z9" s="2">
        <v>-0.78</v>
      </c>
      <c r="AA9" s="6">
        <v>737535440</v>
      </c>
    </row>
    <row r="10" spans="1:27" ht="13.5">
      <c r="A10" s="25" t="s">
        <v>37</v>
      </c>
      <c r="B10" s="24"/>
      <c r="C10" s="6">
        <v>818445705</v>
      </c>
      <c r="D10" s="6">
        <v>0</v>
      </c>
      <c r="E10" s="7">
        <v>996597100</v>
      </c>
      <c r="F10" s="26">
        <v>1009097100</v>
      </c>
      <c r="G10" s="26">
        <v>86714810</v>
      </c>
      <c r="H10" s="26">
        <v>80824108</v>
      </c>
      <c r="I10" s="26">
        <v>82887276</v>
      </c>
      <c r="J10" s="26">
        <v>250426194</v>
      </c>
      <c r="K10" s="26">
        <v>81779479</v>
      </c>
      <c r="L10" s="26">
        <v>87263878</v>
      </c>
      <c r="M10" s="26">
        <v>84856748</v>
      </c>
      <c r="N10" s="26">
        <v>253900105</v>
      </c>
      <c r="O10" s="26">
        <v>83725913</v>
      </c>
      <c r="P10" s="26">
        <v>79912406</v>
      </c>
      <c r="Q10" s="26">
        <v>90925325</v>
      </c>
      <c r="R10" s="26">
        <v>254563644</v>
      </c>
      <c r="S10" s="26">
        <v>78817824</v>
      </c>
      <c r="T10" s="26">
        <v>88651441</v>
      </c>
      <c r="U10" s="26">
        <v>88380953</v>
      </c>
      <c r="V10" s="26">
        <v>255850218</v>
      </c>
      <c r="W10" s="26">
        <v>1014740161</v>
      </c>
      <c r="X10" s="26">
        <v>956672900</v>
      </c>
      <c r="Y10" s="26">
        <v>58067261</v>
      </c>
      <c r="Z10" s="27">
        <v>6.07</v>
      </c>
      <c r="AA10" s="28">
        <v>1009097100</v>
      </c>
    </row>
    <row r="11" spans="1:27" ht="13.5">
      <c r="A11" s="25" t="s">
        <v>38</v>
      </c>
      <c r="B11" s="29"/>
      <c r="C11" s="6">
        <v>-18382</v>
      </c>
      <c r="D11" s="6">
        <v>0</v>
      </c>
      <c r="E11" s="7">
        <v>0</v>
      </c>
      <c r="F11" s="8">
        <v>0</v>
      </c>
      <c r="G11" s="8">
        <v>0</v>
      </c>
      <c r="H11" s="8">
        <v>374</v>
      </c>
      <c r="I11" s="8">
        <v>-374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374</v>
      </c>
      <c r="Q11" s="8">
        <v>-374</v>
      </c>
      <c r="R11" s="8">
        <v>0</v>
      </c>
      <c r="S11" s="8">
        <v>0</v>
      </c>
      <c r="T11" s="8">
        <v>374</v>
      </c>
      <c r="U11" s="8">
        <v>-374</v>
      </c>
      <c r="V11" s="8">
        <v>0</v>
      </c>
      <c r="W11" s="8">
        <v>0</v>
      </c>
      <c r="X11" s="8">
        <v>289069882</v>
      </c>
      <c r="Y11" s="8">
        <v>-289069882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112856800</v>
      </c>
      <c r="D12" s="6">
        <v>0</v>
      </c>
      <c r="E12" s="7">
        <v>268883645</v>
      </c>
      <c r="F12" s="8">
        <v>264965281</v>
      </c>
      <c r="G12" s="8">
        <v>1921007</v>
      </c>
      <c r="H12" s="8">
        <v>3422516</v>
      </c>
      <c r="I12" s="8">
        <v>13209870</v>
      </c>
      <c r="J12" s="8">
        <v>18553393</v>
      </c>
      <c r="K12" s="8">
        <v>7558672</v>
      </c>
      <c r="L12" s="8">
        <v>14828686</v>
      </c>
      <c r="M12" s="8">
        <v>13072893</v>
      </c>
      <c r="N12" s="8">
        <v>35460251</v>
      </c>
      <c r="O12" s="8">
        <v>7423889</v>
      </c>
      <c r="P12" s="8">
        <v>5479694</v>
      </c>
      <c r="Q12" s="8">
        <v>5044743</v>
      </c>
      <c r="R12" s="8">
        <v>17948326</v>
      </c>
      <c r="S12" s="8">
        <v>9506091</v>
      </c>
      <c r="T12" s="8">
        <v>20499288</v>
      </c>
      <c r="U12" s="8">
        <v>12824209</v>
      </c>
      <c r="V12" s="8">
        <v>42829588</v>
      </c>
      <c r="W12" s="8">
        <v>114791558</v>
      </c>
      <c r="X12" s="8">
        <v>268883645</v>
      </c>
      <c r="Y12" s="8">
        <v>-154092087</v>
      </c>
      <c r="Z12" s="2">
        <v>-57.31</v>
      </c>
      <c r="AA12" s="6">
        <v>264965281</v>
      </c>
    </row>
    <row r="13" spans="1:27" ht="13.5">
      <c r="A13" s="23" t="s">
        <v>40</v>
      </c>
      <c r="B13" s="29"/>
      <c r="C13" s="6">
        <v>52427700</v>
      </c>
      <c r="D13" s="6">
        <v>0</v>
      </c>
      <c r="E13" s="7">
        <v>66621700</v>
      </c>
      <c r="F13" s="8">
        <v>66824382</v>
      </c>
      <c r="G13" s="8">
        <v>2870238</v>
      </c>
      <c r="H13" s="8">
        <v>3118352</v>
      </c>
      <c r="I13" s="8">
        <v>6380934</v>
      </c>
      <c r="J13" s="8">
        <v>12369524</v>
      </c>
      <c r="K13" s="8">
        <v>2536686</v>
      </c>
      <c r="L13" s="8">
        <v>1984650</v>
      </c>
      <c r="M13" s="8">
        <v>2028964</v>
      </c>
      <c r="N13" s="8">
        <v>6550300</v>
      </c>
      <c r="O13" s="8">
        <v>2313803</v>
      </c>
      <c r="P13" s="8">
        <v>1741774</v>
      </c>
      <c r="Q13" s="8">
        <v>2926136</v>
      </c>
      <c r="R13" s="8">
        <v>6981713</v>
      </c>
      <c r="S13" s="8">
        <v>4004166</v>
      </c>
      <c r="T13" s="8">
        <v>2691654</v>
      </c>
      <c r="U13" s="8">
        <v>4878580</v>
      </c>
      <c r="V13" s="8">
        <v>11574400</v>
      </c>
      <c r="W13" s="8">
        <v>37475937</v>
      </c>
      <c r="X13" s="8">
        <v>66621700</v>
      </c>
      <c r="Y13" s="8">
        <v>-29145763</v>
      </c>
      <c r="Z13" s="2">
        <v>-43.75</v>
      </c>
      <c r="AA13" s="6">
        <v>66824382</v>
      </c>
    </row>
    <row r="14" spans="1:27" ht="13.5">
      <c r="A14" s="23" t="s">
        <v>41</v>
      </c>
      <c r="B14" s="29"/>
      <c r="C14" s="6">
        <v>326815628</v>
      </c>
      <c r="D14" s="6">
        <v>0</v>
      </c>
      <c r="E14" s="7">
        <v>227378560</v>
      </c>
      <c r="F14" s="8">
        <v>227252524</v>
      </c>
      <c r="G14" s="8">
        <v>30830803</v>
      </c>
      <c r="H14" s="8">
        <v>27810747</v>
      </c>
      <c r="I14" s="8">
        <v>27514010</v>
      </c>
      <c r="J14" s="8">
        <v>86155560</v>
      </c>
      <c r="K14" s="8">
        <v>30557492</v>
      </c>
      <c r="L14" s="8">
        <v>31896064</v>
      </c>
      <c r="M14" s="8">
        <v>27461522</v>
      </c>
      <c r="N14" s="8">
        <v>89915078</v>
      </c>
      <c r="O14" s="8">
        <v>37525190</v>
      </c>
      <c r="P14" s="8">
        <v>29008675</v>
      </c>
      <c r="Q14" s="8">
        <v>31246054</v>
      </c>
      <c r="R14" s="8">
        <v>97779919</v>
      </c>
      <c r="S14" s="8">
        <v>33343910</v>
      </c>
      <c r="T14" s="8">
        <v>34071491</v>
      </c>
      <c r="U14" s="8">
        <v>33193665</v>
      </c>
      <c r="V14" s="8">
        <v>100609066</v>
      </c>
      <c r="W14" s="8">
        <v>374459623</v>
      </c>
      <c r="X14" s="8">
        <v>227378560</v>
      </c>
      <c r="Y14" s="8">
        <v>147081063</v>
      </c>
      <c r="Z14" s="2">
        <v>64.69</v>
      </c>
      <c r="AA14" s="6">
        <v>227252524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196885787</v>
      </c>
      <c r="D16" s="6">
        <v>0</v>
      </c>
      <c r="E16" s="7">
        <v>75022400</v>
      </c>
      <c r="F16" s="8">
        <v>199022400</v>
      </c>
      <c r="G16" s="8">
        <v>620301</v>
      </c>
      <c r="H16" s="8">
        <v>199398</v>
      </c>
      <c r="I16" s="8">
        <v>495690</v>
      </c>
      <c r="J16" s="8">
        <v>1315389</v>
      </c>
      <c r="K16" s="8">
        <v>124905</v>
      </c>
      <c r="L16" s="8">
        <v>180079</v>
      </c>
      <c r="M16" s="8">
        <v>231758</v>
      </c>
      <c r="N16" s="8">
        <v>536742</v>
      </c>
      <c r="O16" s="8">
        <v>208808</v>
      </c>
      <c r="P16" s="8">
        <v>273658</v>
      </c>
      <c r="Q16" s="8">
        <v>170566240</v>
      </c>
      <c r="R16" s="8">
        <v>171048706</v>
      </c>
      <c r="S16" s="8">
        <v>131143</v>
      </c>
      <c r="T16" s="8">
        <v>99928</v>
      </c>
      <c r="U16" s="8">
        <v>302291</v>
      </c>
      <c r="V16" s="8">
        <v>533362</v>
      </c>
      <c r="W16" s="8">
        <v>173434199</v>
      </c>
      <c r="X16" s="8">
        <v>75022400</v>
      </c>
      <c r="Y16" s="8">
        <v>98411799</v>
      </c>
      <c r="Z16" s="2">
        <v>131.18</v>
      </c>
      <c r="AA16" s="6">
        <v>199022400</v>
      </c>
    </row>
    <row r="17" spans="1:27" ht="13.5">
      <c r="A17" s="23" t="s">
        <v>44</v>
      </c>
      <c r="B17" s="29"/>
      <c r="C17" s="6">
        <v>55801028</v>
      </c>
      <c r="D17" s="6">
        <v>0</v>
      </c>
      <c r="E17" s="7">
        <v>58577730</v>
      </c>
      <c r="F17" s="8">
        <v>58577730</v>
      </c>
      <c r="G17" s="8">
        <v>98922</v>
      </c>
      <c r="H17" s="8">
        <v>4957477</v>
      </c>
      <c r="I17" s="8">
        <v>4319164</v>
      </c>
      <c r="J17" s="8">
        <v>9375563</v>
      </c>
      <c r="K17" s="8">
        <v>4454677</v>
      </c>
      <c r="L17" s="8">
        <v>5053798</v>
      </c>
      <c r="M17" s="8">
        <v>4533657</v>
      </c>
      <c r="N17" s="8">
        <v>14042132</v>
      </c>
      <c r="O17" s="8">
        <v>3797639</v>
      </c>
      <c r="P17" s="8">
        <v>4456049</v>
      </c>
      <c r="Q17" s="8">
        <v>4251529</v>
      </c>
      <c r="R17" s="8">
        <v>12505217</v>
      </c>
      <c r="S17" s="8">
        <v>4627662</v>
      </c>
      <c r="T17" s="8">
        <v>4304681</v>
      </c>
      <c r="U17" s="8">
        <v>8388247</v>
      </c>
      <c r="V17" s="8">
        <v>17320590</v>
      </c>
      <c r="W17" s="8">
        <v>53243502</v>
      </c>
      <c r="X17" s="8">
        <v>58577730</v>
      </c>
      <c r="Y17" s="8">
        <v>-5334228</v>
      </c>
      <c r="Z17" s="2">
        <v>-9.11</v>
      </c>
      <c r="AA17" s="6">
        <v>58577730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2861382433</v>
      </c>
      <c r="D19" s="6">
        <v>0</v>
      </c>
      <c r="E19" s="7">
        <v>3174408229</v>
      </c>
      <c r="F19" s="8">
        <v>3377197392</v>
      </c>
      <c r="G19" s="8">
        <v>565606210</v>
      </c>
      <c r="H19" s="8">
        <v>470334116</v>
      </c>
      <c r="I19" s="8">
        <v>14443863</v>
      </c>
      <c r="J19" s="8">
        <v>1050384189</v>
      </c>
      <c r="K19" s="8">
        <v>9642557</v>
      </c>
      <c r="L19" s="8">
        <v>585774311</v>
      </c>
      <c r="M19" s="8">
        <v>470132789</v>
      </c>
      <c r="N19" s="8">
        <v>1065549657</v>
      </c>
      <c r="O19" s="8">
        <v>3028400</v>
      </c>
      <c r="P19" s="8">
        <v>64129060</v>
      </c>
      <c r="Q19" s="8">
        <v>909858715</v>
      </c>
      <c r="R19" s="8">
        <v>977016175</v>
      </c>
      <c r="S19" s="8">
        <v>37158976</v>
      </c>
      <c r="T19" s="8">
        <v>58578254</v>
      </c>
      <c r="U19" s="8">
        <v>52502945</v>
      </c>
      <c r="V19" s="8">
        <v>148240175</v>
      </c>
      <c r="W19" s="8">
        <v>3241190196</v>
      </c>
      <c r="X19" s="8">
        <v>3174408229</v>
      </c>
      <c r="Y19" s="8">
        <v>66781967</v>
      </c>
      <c r="Z19" s="2">
        <v>2.1</v>
      </c>
      <c r="AA19" s="6">
        <v>3377197392</v>
      </c>
    </row>
    <row r="20" spans="1:27" ht="13.5">
      <c r="A20" s="23" t="s">
        <v>47</v>
      </c>
      <c r="B20" s="29"/>
      <c r="C20" s="6">
        <v>923019963</v>
      </c>
      <c r="D20" s="6">
        <v>0</v>
      </c>
      <c r="E20" s="7">
        <v>1659596210</v>
      </c>
      <c r="F20" s="26">
        <v>1411626340</v>
      </c>
      <c r="G20" s="26">
        <v>53746380</v>
      </c>
      <c r="H20" s="26">
        <v>71520387</v>
      </c>
      <c r="I20" s="26">
        <v>68117080</v>
      </c>
      <c r="J20" s="26">
        <v>193383847</v>
      </c>
      <c r="K20" s="26">
        <v>85003024</v>
      </c>
      <c r="L20" s="26">
        <v>88270517</v>
      </c>
      <c r="M20" s="26">
        <v>70950799</v>
      </c>
      <c r="N20" s="26">
        <v>244224340</v>
      </c>
      <c r="O20" s="26">
        <v>91330876</v>
      </c>
      <c r="P20" s="26">
        <v>348771893</v>
      </c>
      <c r="Q20" s="26">
        <v>53792017</v>
      </c>
      <c r="R20" s="26">
        <v>493894786</v>
      </c>
      <c r="S20" s="26">
        <v>69325739</v>
      </c>
      <c r="T20" s="26">
        <v>85044272</v>
      </c>
      <c r="U20" s="26">
        <v>208392401</v>
      </c>
      <c r="V20" s="26">
        <v>362762412</v>
      </c>
      <c r="W20" s="26">
        <v>1294265385</v>
      </c>
      <c r="X20" s="26">
        <v>1659596211</v>
      </c>
      <c r="Y20" s="26">
        <v>-365330826</v>
      </c>
      <c r="Z20" s="27">
        <v>-22.01</v>
      </c>
      <c r="AA20" s="28">
        <v>1411626340</v>
      </c>
    </row>
    <row r="21" spans="1:27" ht="13.5">
      <c r="A21" s="23" t="s">
        <v>48</v>
      </c>
      <c r="B21" s="29"/>
      <c r="C21" s="6">
        <v>1692859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734465</v>
      </c>
      <c r="M21" s="8">
        <v>0</v>
      </c>
      <c r="N21" s="8">
        <v>734465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832589</v>
      </c>
      <c r="U21" s="8">
        <v>0</v>
      </c>
      <c r="V21" s="8">
        <v>832589</v>
      </c>
      <c r="W21" s="30">
        <v>1567054</v>
      </c>
      <c r="X21" s="8"/>
      <c r="Y21" s="8">
        <v>1567054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21275352657</v>
      </c>
      <c r="D22" s="33">
        <f>SUM(D5:D21)</f>
        <v>0</v>
      </c>
      <c r="E22" s="34">
        <f t="shared" si="0"/>
        <v>24939484039</v>
      </c>
      <c r="F22" s="35">
        <f t="shared" si="0"/>
        <v>25110961614</v>
      </c>
      <c r="G22" s="35">
        <f t="shared" si="0"/>
        <v>2417386267</v>
      </c>
      <c r="H22" s="35">
        <f t="shared" si="0"/>
        <v>2208631997</v>
      </c>
      <c r="I22" s="35">
        <f t="shared" si="0"/>
        <v>1819103533</v>
      </c>
      <c r="J22" s="35">
        <f t="shared" si="0"/>
        <v>6445121797</v>
      </c>
      <c r="K22" s="35">
        <f t="shared" si="0"/>
        <v>1777291320</v>
      </c>
      <c r="L22" s="35">
        <f t="shared" si="0"/>
        <v>2272418646</v>
      </c>
      <c r="M22" s="35">
        <f t="shared" si="0"/>
        <v>1936064055</v>
      </c>
      <c r="N22" s="35">
        <f t="shared" si="0"/>
        <v>5985774021</v>
      </c>
      <c r="O22" s="35">
        <f t="shared" si="0"/>
        <v>1472201500</v>
      </c>
      <c r="P22" s="35">
        <f t="shared" si="0"/>
        <v>1371891177</v>
      </c>
      <c r="Q22" s="35">
        <f t="shared" si="0"/>
        <v>3422221699</v>
      </c>
      <c r="R22" s="35">
        <f t="shared" si="0"/>
        <v>6266314376</v>
      </c>
      <c r="S22" s="35">
        <f t="shared" si="0"/>
        <v>1705916201</v>
      </c>
      <c r="T22" s="35">
        <f t="shared" si="0"/>
        <v>1597115738</v>
      </c>
      <c r="U22" s="35">
        <f t="shared" si="0"/>
        <v>2221276642</v>
      </c>
      <c r="V22" s="35">
        <f t="shared" si="0"/>
        <v>5524308581</v>
      </c>
      <c r="W22" s="35">
        <f t="shared" si="0"/>
        <v>24221518775</v>
      </c>
      <c r="X22" s="35">
        <f t="shared" si="0"/>
        <v>24939484042</v>
      </c>
      <c r="Y22" s="35">
        <f t="shared" si="0"/>
        <v>-717965267</v>
      </c>
      <c r="Z22" s="36">
        <f>+IF(X22&lt;&gt;0,+(Y22/X22)*100,0)</f>
        <v>-2.878829673424244</v>
      </c>
      <c r="AA22" s="33">
        <f>SUM(AA5:AA21)</f>
        <v>25110961614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6085985562</v>
      </c>
      <c r="D25" s="6">
        <v>0</v>
      </c>
      <c r="E25" s="7">
        <v>6599934768</v>
      </c>
      <c r="F25" s="8">
        <v>6497928420</v>
      </c>
      <c r="G25" s="8">
        <v>512219487</v>
      </c>
      <c r="H25" s="8">
        <v>519520635</v>
      </c>
      <c r="I25" s="8">
        <v>518356879</v>
      </c>
      <c r="J25" s="8">
        <v>1550097001</v>
      </c>
      <c r="K25" s="8">
        <v>584621544</v>
      </c>
      <c r="L25" s="8">
        <v>777937506</v>
      </c>
      <c r="M25" s="8">
        <v>443154038</v>
      </c>
      <c r="N25" s="8">
        <v>1805713088</v>
      </c>
      <c r="O25" s="8">
        <v>517951870</v>
      </c>
      <c r="P25" s="8">
        <v>512919259</v>
      </c>
      <c r="Q25" s="8">
        <v>552187315</v>
      </c>
      <c r="R25" s="8">
        <v>1583058444</v>
      </c>
      <c r="S25" s="8">
        <v>514884728</v>
      </c>
      <c r="T25" s="8">
        <v>533043186</v>
      </c>
      <c r="U25" s="8">
        <v>527801409</v>
      </c>
      <c r="V25" s="8">
        <v>1575729323</v>
      </c>
      <c r="W25" s="8">
        <v>6514597856</v>
      </c>
      <c r="X25" s="8">
        <v>6599934769</v>
      </c>
      <c r="Y25" s="8">
        <v>-85336913</v>
      </c>
      <c r="Z25" s="2">
        <v>-1.29</v>
      </c>
      <c r="AA25" s="6">
        <v>6497928420</v>
      </c>
    </row>
    <row r="26" spans="1:27" ht="13.5">
      <c r="A26" s="25" t="s">
        <v>52</v>
      </c>
      <c r="B26" s="24"/>
      <c r="C26" s="6">
        <v>96788503</v>
      </c>
      <c r="D26" s="6">
        <v>0</v>
      </c>
      <c r="E26" s="7">
        <v>109043173</v>
      </c>
      <c r="F26" s="8">
        <v>109636855</v>
      </c>
      <c r="G26" s="8">
        <v>8046361</v>
      </c>
      <c r="H26" s="8">
        <v>8994438</v>
      </c>
      <c r="I26" s="8">
        <v>8329105</v>
      </c>
      <c r="J26" s="8">
        <v>25369904</v>
      </c>
      <c r="K26" s="8">
        <v>8149964</v>
      </c>
      <c r="L26" s="8">
        <v>8231728</v>
      </c>
      <c r="M26" s="8">
        <v>8871596</v>
      </c>
      <c r="N26" s="8">
        <v>25253288</v>
      </c>
      <c r="O26" s="8">
        <v>8052602</v>
      </c>
      <c r="P26" s="8">
        <v>8349759</v>
      </c>
      <c r="Q26" s="8">
        <v>8062740</v>
      </c>
      <c r="R26" s="8">
        <v>24465101</v>
      </c>
      <c r="S26" s="8">
        <v>12961255</v>
      </c>
      <c r="T26" s="8">
        <v>8683709</v>
      </c>
      <c r="U26" s="8">
        <v>11107068</v>
      </c>
      <c r="V26" s="8">
        <v>32752032</v>
      </c>
      <c r="W26" s="8">
        <v>107840325</v>
      </c>
      <c r="X26" s="8">
        <v>109043170</v>
      </c>
      <c r="Y26" s="8">
        <v>-1202845</v>
      </c>
      <c r="Z26" s="2">
        <v>-1.1</v>
      </c>
      <c r="AA26" s="6">
        <v>109636855</v>
      </c>
    </row>
    <row r="27" spans="1:27" ht="13.5">
      <c r="A27" s="25" t="s">
        <v>53</v>
      </c>
      <c r="B27" s="24"/>
      <c r="C27" s="6">
        <v>1400623037</v>
      </c>
      <c r="D27" s="6">
        <v>0</v>
      </c>
      <c r="E27" s="7">
        <v>650517597</v>
      </c>
      <c r="F27" s="8">
        <v>761279866</v>
      </c>
      <c r="G27" s="8">
        <v>26715970</v>
      </c>
      <c r="H27" s="8">
        <v>35734814</v>
      </c>
      <c r="I27" s="8">
        <v>34748294</v>
      </c>
      <c r="J27" s="8">
        <v>97199078</v>
      </c>
      <c r="K27" s="8">
        <v>36376385</v>
      </c>
      <c r="L27" s="8">
        <v>455992639</v>
      </c>
      <c r="M27" s="8">
        <v>35696804</v>
      </c>
      <c r="N27" s="8">
        <v>528065828</v>
      </c>
      <c r="O27" s="8">
        <v>54151176</v>
      </c>
      <c r="P27" s="8">
        <v>18285941</v>
      </c>
      <c r="Q27" s="8">
        <v>183385305</v>
      </c>
      <c r="R27" s="8">
        <v>255822422</v>
      </c>
      <c r="S27" s="8">
        <v>35197749</v>
      </c>
      <c r="T27" s="8">
        <v>-417622165</v>
      </c>
      <c r="U27" s="8">
        <v>799091105</v>
      </c>
      <c r="V27" s="8">
        <v>416666689</v>
      </c>
      <c r="W27" s="8">
        <v>1297754017</v>
      </c>
      <c r="X27" s="8">
        <v>650517592</v>
      </c>
      <c r="Y27" s="8">
        <v>647236425</v>
      </c>
      <c r="Z27" s="2">
        <v>99.5</v>
      </c>
      <c r="AA27" s="6">
        <v>761279866</v>
      </c>
    </row>
    <row r="28" spans="1:27" ht="13.5">
      <c r="A28" s="25" t="s">
        <v>54</v>
      </c>
      <c r="B28" s="24"/>
      <c r="C28" s="6">
        <v>1242678216</v>
      </c>
      <c r="D28" s="6">
        <v>0</v>
      </c>
      <c r="E28" s="7">
        <v>1116340532</v>
      </c>
      <c r="F28" s="8">
        <v>1123977817</v>
      </c>
      <c r="G28" s="8">
        <v>79999691</v>
      </c>
      <c r="H28" s="8">
        <v>82303242</v>
      </c>
      <c r="I28" s="8">
        <v>79994713</v>
      </c>
      <c r="J28" s="8">
        <v>242297646</v>
      </c>
      <c r="K28" s="8">
        <v>80117099</v>
      </c>
      <c r="L28" s="8">
        <v>80755500</v>
      </c>
      <c r="M28" s="8">
        <v>150910937</v>
      </c>
      <c r="N28" s="8">
        <v>311783536</v>
      </c>
      <c r="O28" s="8">
        <v>81471280</v>
      </c>
      <c r="P28" s="8">
        <v>82866019</v>
      </c>
      <c r="Q28" s="8">
        <v>89173385</v>
      </c>
      <c r="R28" s="8">
        <v>253510684</v>
      </c>
      <c r="S28" s="8">
        <v>89013959</v>
      </c>
      <c r="T28" s="8">
        <v>87450893</v>
      </c>
      <c r="U28" s="8">
        <v>131550978</v>
      </c>
      <c r="V28" s="8">
        <v>308015830</v>
      </c>
      <c r="W28" s="8">
        <v>1115607696</v>
      </c>
      <c r="X28" s="8">
        <v>1116340529</v>
      </c>
      <c r="Y28" s="8">
        <v>-732833</v>
      </c>
      <c r="Z28" s="2">
        <v>-0.07</v>
      </c>
      <c r="AA28" s="6">
        <v>1123977817</v>
      </c>
    </row>
    <row r="29" spans="1:27" ht="13.5">
      <c r="A29" s="25" t="s">
        <v>55</v>
      </c>
      <c r="B29" s="24"/>
      <c r="C29" s="6">
        <v>813986129</v>
      </c>
      <c r="D29" s="6">
        <v>0</v>
      </c>
      <c r="E29" s="7">
        <v>898191101</v>
      </c>
      <c r="F29" s="8">
        <v>937452776</v>
      </c>
      <c r="G29" s="8">
        <v>180717</v>
      </c>
      <c r="H29" s="8">
        <v>1332631</v>
      </c>
      <c r="I29" s="8">
        <v>89121108</v>
      </c>
      <c r="J29" s="8">
        <v>90634456</v>
      </c>
      <c r="K29" s="8">
        <v>72888825</v>
      </c>
      <c r="L29" s="8">
        <v>8224300</v>
      </c>
      <c r="M29" s="8">
        <v>284225244</v>
      </c>
      <c r="N29" s="8">
        <v>365338369</v>
      </c>
      <c r="O29" s="8">
        <v>2789933</v>
      </c>
      <c r="P29" s="8">
        <v>50202149</v>
      </c>
      <c r="Q29" s="8">
        <v>46632671</v>
      </c>
      <c r="R29" s="8">
        <v>99624753</v>
      </c>
      <c r="S29" s="8">
        <v>87955848</v>
      </c>
      <c r="T29" s="8">
        <v>1309583</v>
      </c>
      <c r="U29" s="8">
        <v>293048505</v>
      </c>
      <c r="V29" s="8">
        <v>382313936</v>
      </c>
      <c r="W29" s="8">
        <v>937911514</v>
      </c>
      <c r="X29" s="8">
        <v>898191102</v>
      </c>
      <c r="Y29" s="8">
        <v>39720412</v>
      </c>
      <c r="Z29" s="2">
        <v>4.42</v>
      </c>
      <c r="AA29" s="6">
        <v>937452776</v>
      </c>
    </row>
    <row r="30" spans="1:27" ht="13.5">
      <c r="A30" s="25" t="s">
        <v>56</v>
      </c>
      <c r="B30" s="24"/>
      <c r="C30" s="6">
        <v>7028472531</v>
      </c>
      <c r="D30" s="6">
        <v>0</v>
      </c>
      <c r="E30" s="7">
        <v>8129270036</v>
      </c>
      <c r="F30" s="8">
        <v>8138665036</v>
      </c>
      <c r="G30" s="8">
        <v>41743488</v>
      </c>
      <c r="H30" s="8">
        <v>1677000504</v>
      </c>
      <c r="I30" s="8">
        <v>927922362</v>
      </c>
      <c r="J30" s="8">
        <v>2646666354</v>
      </c>
      <c r="K30" s="8">
        <v>577557433</v>
      </c>
      <c r="L30" s="8">
        <v>599238181</v>
      </c>
      <c r="M30" s="8">
        <v>552540552</v>
      </c>
      <c r="N30" s="8">
        <v>1729336166</v>
      </c>
      <c r="O30" s="8">
        <v>518005690</v>
      </c>
      <c r="P30" s="8">
        <v>570150527</v>
      </c>
      <c r="Q30" s="8">
        <v>564341817</v>
      </c>
      <c r="R30" s="8">
        <v>1652498034</v>
      </c>
      <c r="S30" s="8">
        <v>604777780</v>
      </c>
      <c r="T30" s="8">
        <v>428249830</v>
      </c>
      <c r="U30" s="8">
        <v>730955076</v>
      </c>
      <c r="V30" s="8">
        <v>1763982686</v>
      </c>
      <c r="W30" s="8">
        <v>7792483240</v>
      </c>
      <c r="X30" s="8">
        <v>8129270035</v>
      </c>
      <c r="Y30" s="8">
        <v>-336786795</v>
      </c>
      <c r="Z30" s="2">
        <v>-4.14</v>
      </c>
      <c r="AA30" s="6">
        <v>8138665036</v>
      </c>
    </row>
    <row r="31" spans="1:27" ht="13.5">
      <c r="A31" s="25" t="s">
        <v>57</v>
      </c>
      <c r="B31" s="24"/>
      <c r="C31" s="6">
        <v>324316452</v>
      </c>
      <c r="D31" s="6">
        <v>0</v>
      </c>
      <c r="E31" s="7">
        <v>410262273</v>
      </c>
      <c r="F31" s="8">
        <v>316101294</v>
      </c>
      <c r="G31" s="8">
        <v>2560613</v>
      </c>
      <c r="H31" s="8">
        <v>18470462</v>
      </c>
      <c r="I31" s="8">
        <v>14199171</v>
      </c>
      <c r="J31" s="8">
        <v>35230246</v>
      </c>
      <c r="K31" s="8">
        <v>29555401</v>
      </c>
      <c r="L31" s="8">
        <v>19635249</v>
      </c>
      <c r="M31" s="8">
        <v>37025753</v>
      </c>
      <c r="N31" s="8">
        <v>86216403</v>
      </c>
      <c r="O31" s="8">
        <v>14184727</v>
      </c>
      <c r="P31" s="8">
        <v>15161462</v>
      </c>
      <c r="Q31" s="8">
        <v>21694930</v>
      </c>
      <c r="R31" s="8">
        <v>51041119</v>
      </c>
      <c r="S31" s="8">
        <v>15647002</v>
      </c>
      <c r="T31" s="8">
        <v>34505361</v>
      </c>
      <c r="U31" s="8">
        <v>62301913</v>
      </c>
      <c r="V31" s="8">
        <v>112454276</v>
      </c>
      <c r="W31" s="8">
        <v>284942044</v>
      </c>
      <c r="X31" s="8">
        <v>410262273</v>
      </c>
      <c r="Y31" s="8">
        <v>-125320229</v>
      </c>
      <c r="Z31" s="2">
        <v>-30.55</v>
      </c>
      <c r="AA31" s="6">
        <v>316101294</v>
      </c>
    </row>
    <row r="32" spans="1:27" ht="13.5">
      <c r="A32" s="25" t="s">
        <v>58</v>
      </c>
      <c r="B32" s="24"/>
      <c r="C32" s="6">
        <v>1875766594</v>
      </c>
      <c r="D32" s="6">
        <v>0</v>
      </c>
      <c r="E32" s="7">
        <v>2002022919</v>
      </c>
      <c r="F32" s="8">
        <v>2419396426</v>
      </c>
      <c r="G32" s="8">
        <v>84899834</v>
      </c>
      <c r="H32" s="8">
        <v>253132088</v>
      </c>
      <c r="I32" s="8">
        <v>180285800</v>
      </c>
      <c r="J32" s="8">
        <v>518317722</v>
      </c>
      <c r="K32" s="8">
        <v>216916060</v>
      </c>
      <c r="L32" s="8">
        <v>277106081</v>
      </c>
      <c r="M32" s="8">
        <v>320071004</v>
      </c>
      <c r="N32" s="8">
        <v>814093145</v>
      </c>
      <c r="O32" s="8">
        <v>186344273</v>
      </c>
      <c r="P32" s="8">
        <v>224779210</v>
      </c>
      <c r="Q32" s="8">
        <v>325578712</v>
      </c>
      <c r="R32" s="8">
        <v>736702195</v>
      </c>
      <c r="S32" s="8">
        <v>213681464</v>
      </c>
      <c r="T32" s="8">
        <v>263698476</v>
      </c>
      <c r="U32" s="8">
        <v>497794904</v>
      </c>
      <c r="V32" s="8">
        <v>975174844</v>
      </c>
      <c r="W32" s="8">
        <v>3044287906</v>
      </c>
      <c r="X32" s="8">
        <v>2002022918</v>
      </c>
      <c r="Y32" s="8">
        <v>1042264988</v>
      </c>
      <c r="Z32" s="2">
        <v>52.06</v>
      </c>
      <c r="AA32" s="6">
        <v>2419396426</v>
      </c>
    </row>
    <row r="33" spans="1:27" ht="13.5">
      <c r="A33" s="25" t="s">
        <v>59</v>
      </c>
      <c r="B33" s="24"/>
      <c r="C33" s="6">
        <v>22006956</v>
      </c>
      <c r="D33" s="6">
        <v>0</v>
      </c>
      <c r="E33" s="7">
        <v>262326995</v>
      </c>
      <c r="F33" s="8">
        <v>257165788</v>
      </c>
      <c r="G33" s="8">
        <v>15336692</v>
      </c>
      <c r="H33" s="8">
        <v>1516770</v>
      </c>
      <c r="I33" s="8">
        <v>8739247</v>
      </c>
      <c r="J33" s="8">
        <v>25592709</v>
      </c>
      <c r="K33" s="8">
        <v>46726269</v>
      </c>
      <c r="L33" s="8">
        <v>81624341</v>
      </c>
      <c r="M33" s="8">
        <v>18118431</v>
      </c>
      <c r="N33" s="8">
        <v>146469041</v>
      </c>
      <c r="O33" s="8">
        <v>-52155354</v>
      </c>
      <c r="P33" s="8">
        <v>65150084</v>
      </c>
      <c r="Q33" s="8">
        <v>17423031</v>
      </c>
      <c r="R33" s="8">
        <v>30417761</v>
      </c>
      <c r="S33" s="8">
        <v>2557883</v>
      </c>
      <c r="T33" s="8">
        <v>2808813</v>
      </c>
      <c r="U33" s="8">
        <v>10812216</v>
      </c>
      <c r="V33" s="8">
        <v>16178912</v>
      </c>
      <c r="W33" s="8">
        <v>218658423</v>
      </c>
      <c r="X33" s="8">
        <v>262326995</v>
      </c>
      <c r="Y33" s="8">
        <v>-43668572</v>
      </c>
      <c r="Z33" s="2">
        <v>-16.65</v>
      </c>
      <c r="AA33" s="6">
        <v>257165788</v>
      </c>
    </row>
    <row r="34" spans="1:27" ht="13.5">
      <c r="A34" s="25" t="s">
        <v>60</v>
      </c>
      <c r="B34" s="24"/>
      <c r="C34" s="6">
        <v>3400973057</v>
      </c>
      <c r="D34" s="6">
        <v>0</v>
      </c>
      <c r="E34" s="7">
        <v>3662046367</v>
      </c>
      <c r="F34" s="8">
        <v>4028111802</v>
      </c>
      <c r="G34" s="8">
        <v>150281032</v>
      </c>
      <c r="H34" s="8">
        <v>385712874</v>
      </c>
      <c r="I34" s="8">
        <v>325440942</v>
      </c>
      <c r="J34" s="8">
        <v>861434848</v>
      </c>
      <c r="K34" s="8">
        <v>273678409</v>
      </c>
      <c r="L34" s="8">
        <v>445272287</v>
      </c>
      <c r="M34" s="8">
        <v>313642023</v>
      </c>
      <c r="N34" s="8">
        <v>1032592719</v>
      </c>
      <c r="O34" s="8">
        <v>181271663</v>
      </c>
      <c r="P34" s="8">
        <v>234021030</v>
      </c>
      <c r="Q34" s="8">
        <v>322083721</v>
      </c>
      <c r="R34" s="8">
        <v>737376414</v>
      </c>
      <c r="S34" s="8">
        <v>225285543</v>
      </c>
      <c r="T34" s="8">
        <v>404869872</v>
      </c>
      <c r="U34" s="8">
        <v>444114903</v>
      </c>
      <c r="V34" s="8">
        <v>1074270318</v>
      </c>
      <c r="W34" s="8">
        <v>3705674299</v>
      </c>
      <c r="X34" s="8">
        <v>3662046363</v>
      </c>
      <c r="Y34" s="8">
        <v>43627936</v>
      </c>
      <c r="Z34" s="2">
        <v>1.19</v>
      </c>
      <c r="AA34" s="6">
        <v>4028111802</v>
      </c>
    </row>
    <row r="35" spans="1:27" ht="13.5">
      <c r="A35" s="23" t="s">
        <v>61</v>
      </c>
      <c r="B35" s="29"/>
      <c r="C35" s="6">
        <v>153300469</v>
      </c>
      <c r="D35" s="6">
        <v>0</v>
      </c>
      <c r="E35" s="7">
        <v>0</v>
      </c>
      <c r="F35" s="8">
        <v>1000</v>
      </c>
      <c r="G35" s="8">
        <v>0</v>
      </c>
      <c r="H35" s="8">
        <v>0</v>
      </c>
      <c r="I35" s="8">
        <v>522274</v>
      </c>
      <c r="J35" s="8">
        <v>522274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12560191</v>
      </c>
      <c r="Q35" s="8">
        <v>-12000029</v>
      </c>
      <c r="R35" s="8">
        <v>560162</v>
      </c>
      <c r="S35" s="8">
        <v>259712</v>
      </c>
      <c r="T35" s="8">
        <v>1266368</v>
      </c>
      <c r="U35" s="8">
        <v>3058686</v>
      </c>
      <c r="V35" s="8">
        <v>4584766</v>
      </c>
      <c r="W35" s="8">
        <v>5667202</v>
      </c>
      <c r="X35" s="8"/>
      <c r="Y35" s="8">
        <v>5667202</v>
      </c>
      <c r="Z35" s="2">
        <v>0</v>
      </c>
      <c r="AA35" s="6">
        <v>1000</v>
      </c>
    </row>
    <row r="36" spans="1:27" ht="12.75">
      <c r="A36" s="40" t="s">
        <v>62</v>
      </c>
      <c r="B36" s="32"/>
      <c r="C36" s="33">
        <f aca="true" t="shared" si="1" ref="C36:Y36">SUM(C25:C35)</f>
        <v>22444897506</v>
      </c>
      <c r="D36" s="33">
        <f>SUM(D25:D35)</f>
        <v>0</v>
      </c>
      <c r="E36" s="34">
        <f t="shared" si="1"/>
        <v>23839955761</v>
      </c>
      <c r="F36" s="35">
        <f t="shared" si="1"/>
        <v>24589717080</v>
      </c>
      <c r="G36" s="35">
        <f t="shared" si="1"/>
        <v>921983885</v>
      </c>
      <c r="H36" s="35">
        <f t="shared" si="1"/>
        <v>2983718458</v>
      </c>
      <c r="I36" s="35">
        <f t="shared" si="1"/>
        <v>2187659895</v>
      </c>
      <c r="J36" s="35">
        <f t="shared" si="1"/>
        <v>6093362238</v>
      </c>
      <c r="K36" s="35">
        <f t="shared" si="1"/>
        <v>1926587389</v>
      </c>
      <c r="L36" s="35">
        <f t="shared" si="1"/>
        <v>2754017812</v>
      </c>
      <c r="M36" s="35">
        <f t="shared" si="1"/>
        <v>2164256382</v>
      </c>
      <c r="N36" s="35">
        <f t="shared" si="1"/>
        <v>6844861583</v>
      </c>
      <c r="O36" s="35">
        <f t="shared" si="1"/>
        <v>1512067860</v>
      </c>
      <c r="P36" s="35">
        <f t="shared" si="1"/>
        <v>1794445631</v>
      </c>
      <c r="Q36" s="35">
        <f t="shared" si="1"/>
        <v>2118563598</v>
      </c>
      <c r="R36" s="35">
        <f t="shared" si="1"/>
        <v>5425077089</v>
      </c>
      <c r="S36" s="35">
        <f t="shared" si="1"/>
        <v>1802222923</v>
      </c>
      <c r="T36" s="35">
        <f t="shared" si="1"/>
        <v>1348263926</v>
      </c>
      <c r="U36" s="35">
        <f t="shared" si="1"/>
        <v>3511636763</v>
      </c>
      <c r="V36" s="35">
        <f t="shared" si="1"/>
        <v>6662123612</v>
      </c>
      <c r="W36" s="35">
        <f t="shared" si="1"/>
        <v>25025424522</v>
      </c>
      <c r="X36" s="35">
        <f t="shared" si="1"/>
        <v>23839955746</v>
      </c>
      <c r="Y36" s="35">
        <f t="shared" si="1"/>
        <v>1185468776</v>
      </c>
      <c r="Z36" s="36">
        <f>+IF(X36&lt;&gt;0,+(Y36/X36)*100,0)</f>
        <v>4.9726131567962515</v>
      </c>
      <c r="AA36" s="33">
        <f>SUM(AA25:AA35)</f>
        <v>24589717080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-1169544849</v>
      </c>
      <c r="D38" s="46">
        <f>+D22-D36</f>
        <v>0</v>
      </c>
      <c r="E38" s="47">
        <f t="shared" si="2"/>
        <v>1099528278</v>
      </c>
      <c r="F38" s="48">
        <f t="shared" si="2"/>
        <v>521244534</v>
      </c>
      <c r="G38" s="48">
        <f t="shared" si="2"/>
        <v>1495402382</v>
      </c>
      <c r="H38" s="48">
        <f t="shared" si="2"/>
        <v>-775086461</v>
      </c>
      <c r="I38" s="48">
        <f t="shared" si="2"/>
        <v>-368556362</v>
      </c>
      <c r="J38" s="48">
        <f t="shared" si="2"/>
        <v>351759559</v>
      </c>
      <c r="K38" s="48">
        <f t="shared" si="2"/>
        <v>-149296069</v>
      </c>
      <c r="L38" s="48">
        <f t="shared" si="2"/>
        <v>-481599166</v>
      </c>
      <c r="M38" s="48">
        <f t="shared" si="2"/>
        <v>-228192327</v>
      </c>
      <c r="N38" s="48">
        <f t="shared" si="2"/>
        <v>-859087562</v>
      </c>
      <c r="O38" s="48">
        <f t="shared" si="2"/>
        <v>-39866360</v>
      </c>
      <c r="P38" s="48">
        <f t="shared" si="2"/>
        <v>-422554454</v>
      </c>
      <c r="Q38" s="48">
        <f t="shared" si="2"/>
        <v>1303658101</v>
      </c>
      <c r="R38" s="48">
        <f t="shared" si="2"/>
        <v>841237287</v>
      </c>
      <c r="S38" s="48">
        <f t="shared" si="2"/>
        <v>-96306722</v>
      </c>
      <c r="T38" s="48">
        <f t="shared" si="2"/>
        <v>248851812</v>
      </c>
      <c r="U38" s="48">
        <f t="shared" si="2"/>
        <v>-1290360121</v>
      </c>
      <c r="V38" s="48">
        <f t="shared" si="2"/>
        <v>-1137815031</v>
      </c>
      <c r="W38" s="48">
        <f t="shared" si="2"/>
        <v>-803905747</v>
      </c>
      <c r="X38" s="48">
        <f>IF(F22=F36,0,X22-X36)</f>
        <v>1099528296</v>
      </c>
      <c r="Y38" s="48">
        <f t="shared" si="2"/>
        <v>-1903434043</v>
      </c>
      <c r="Z38" s="49">
        <f>+IF(X38&lt;&gt;0,+(Y38/X38)*100,0)</f>
        <v>-173.11369338329425</v>
      </c>
      <c r="AA38" s="46">
        <f>+AA22-AA36</f>
        <v>521244534</v>
      </c>
    </row>
    <row r="39" spans="1:27" ht="13.5">
      <c r="A39" s="23" t="s">
        <v>64</v>
      </c>
      <c r="B39" s="29"/>
      <c r="C39" s="6">
        <v>2114671587</v>
      </c>
      <c r="D39" s="6">
        <v>0</v>
      </c>
      <c r="E39" s="7">
        <v>2544400000</v>
      </c>
      <c r="F39" s="8">
        <v>2623112740</v>
      </c>
      <c r="G39" s="8">
        <v>6208272</v>
      </c>
      <c r="H39" s="8">
        <v>287599790</v>
      </c>
      <c r="I39" s="8">
        <v>284389788</v>
      </c>
      <c r="J39" s="8">
        <v>578197850</v>
      </c>
      <c r="K39" s="8">
        <v>130720049</v>
      </c>
      <c r="L39" s="8">
        <v>100928913</v>
      </c>
      <c r="M39" s="8">
        <v>338235736</v>
      </c>
      <c r="N39" s="8">
        <v>569884698</v>
      </c>
      <c r="O39" s="8">
        <v>11074285</v>
      </c>
      <c r="P39" s="8">
        <v>73766878</v>
      </c>
      <c r="Q39" s="8">
        <v>379815985</v>
      </c>
      <c r="R39" s="8">
        <v>464657148</v>
      </c>
      <c r="S39" s="8">
        <v>181690332</v>
      </c>
      <c r="T39" s="8">
        <v>174267595</v>
      </c>
      <c r="U39" s="8">
        <v>523136872</v>
      </c>
      <c r="V39" s="8">
        <v>879094799</v>
      </c>
      <c r="W39" s="8">
        <v>2491834495</v>
      </c>
      <c r="X39" s="8">
        <v>2544400000</v>
      </c>
      <c r="Y39" s="8">
        <v>-52565505</v>
      </c>
      <c r="Z39" s="2">
        <v>-2.07</v>
      </c>
      <c r="AA39" s="6">
        <v>2623112740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945126738</v>
      </c>
      <c r="D42" s="55">
        <f>SUM(D38:D41)</f>
        <v>0</v>
      </c>
      <c r="E42" s="56">
        <f t="shared" si="3"/>
        <v>3643928278</v>
      </c>
      <c r="F42" s="57">
        <f t="shared" si="3"/>
        <v>3144357274</v>
      </c>
      <c r="G42" s="57">
        <f t="shared" si="3"/>
        <v>1501610654</v>
      </c>
      <c r="H42" s="57">
        <f t="shared" si="3"/>
        <v>-487486671</v>
      </c>
      <c r="I42" s="57">
        <f t="shared" si="3"/>
        <v>-84166574</v>
      </c>
      <c r="J42" s="57">
        <f t="shared" si="3"/>
        <v>929957409</v>
      </c>
      <c r="K42" s="57">
        <f t="shared" si="3"/>
        <v>-18576020</v>
      </c>
      <c r="L42" s="57">
        <f t="shared" si="3"/>
        <v>-380670253</v>
      </c>
      <c r="M42" s="57">
        <f t="shared" si="3"/>
        <v>110043409</v>
      </c>
      <c r="N42" s="57">
        <f t="shared" si="3"/>
        <v>-289202864</v>
      </c>
      <c r="O42" s="57">
        <f t="shared" si="3"/>
        <v>-28792075</v>
      </c>
      <c r="P42" s="57">
        <f t="shared" si="3"/>
        <v>-348787576</v>
      </c>
      <c r="Q42" s="57">
        <f t="shared" si="3"/>
        <v>1683474086</v>
      </c>
      <c r="R42" s="57">
        <f t="shared" si="3"/>
        <v>1305894435</v>
      </c>
      <c r="S42" s="57">
        <f t="shared" si="3"/>
        <v>85383610</v>
      </c>
      <c r="T42" s="57">
        <f t="shared" si="3"/>
        <v>423119407</v>
      </c>
      <c r="U42" s="57">
        <f t="shared" si="3"/>
        <v>-767223249</v>
      </c>
      <c r="V42" s="57">
        <f t="shared" si="3"/>
        <v>-258720232</v>
      </c>
      <c r="W42" s="57">
        <f t="shared" si="3"/>
        <v>1687928748</v>
      </c>
      <c r="X42" s="57">
        <f t="shared" si="3"/>
        <v>3643928296</v>
      </c>
      <c r="Y42" s="57">
        <f t="shared" si="3"/>
        <v>-1955999548</v>
      </c>
      <c r="Z42" s="58">
        <f>+IF(X42&lt;&gt;0,+(Y42/X42)*100,0)</f>
        <v>-53.67832155608367</v>
      </c>
      <c r="AA42" s="55">
        <f>SUM(AA38:AA41)</f>
        <v>3144357274</v>
      </c>
    </row>
    <row r="43" spans="1:27" ht="13.5">
      <c r="A43" s="23" t="s">
        <v>68</v>
      </c>
      <c r="B43" s="29"/>
      <c r="C43" s="50">
        <v>1963079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943163659</v>
      </c>
      <c r="D44" s="63">
        <f>+D42-D43</f>
        <v>0</v>
      </c>
      <c r="E44" s="64">
        <f t="shared" si="4"/>
        <v>3643928278</v>
      </c>
      <c r="F44" s="65">
        <f t="shared" si="4"/>
        <v>3144357274</v>
      </c>
      <c r="G44" s="65">
        <f t="shared" si="4"/>
        <v>1501610654</v>
      </c>
      <c r="H44" s="65">
        <f t="shared" si="4"/>
        <v>-487486671</v>
      </c>
      <c r="I44" s="65">
        <f t="shared" si="4"/>
        <v>-84166574</v>
      </c>
      <c r="J44" s="65">
        <f t="shared" si="4"/>
        <v>929957409</v>
      </c>
      <c r="K44" s="65">
        <f t="shared" si="4"/>
        <v>-18576020</v>
      </c>
      <c r="L44" s="65">
        <f t="shared" si="4"/>
        <v>-380670253</v>
      </c>
      <c r="M44" s="65">
        <f t="shared" si="4"/>
        <v>110043409</v>
      </c>
      <c r="N44" s="65">
        <f t="shared" si="4"/>
        <v>-289202864</v>
      </c>
      <c r="O44" s="65">
        <f t="shared" si="4"/>
        <v>-28792075</v>
      </c>
      <c r="P44" s="65">
        <f t="shared" si="4"/>
        <v>-348787576</v>
      </c>
      <c r="Q44" s="65">
        <f t="shared" si="4"/>
        <v>1683474086</v>
      </c>
      <c r="R44" s="65">
        <f t="shared" si="4"/>
        <v>1305894435</v>
      </c>
      <c r="S44" s="65">
        <f t="shared" si="4"/>
        <v>85383610</v>
      </c>
      <c r="T44" s="65">
        <f t="shared" si="4"/>
        <v>423119407</v>
      </c>
      <c r="U44" s="65">
        <f t="shared" si="4"/>
        <v>-767223249</v>
      </c>
      <c r="V44" s="65">
        <f t="shared" si="4"/>
        <v>-258720232</v>
      </c>
      <c r="W44" s="65">
        <f t="shared" si="4"/>
        <v>1687928748</v>
      </c>
      <c r="X44" s="65">
        <f t="shared" si="4"/>
        <v>3643928296</v>
      </c>
      <c r="Y44" s="65">
        <f t="shared" si="4"/>
        <v>-1955999548</v>
      </c>
      <c r="Z44" s="66">
        <f>+IF(X44&lt;&gt;0,+(Y44/X44)*100,0)</f>
        <v>-53.67832155608367</v>
      </c>
      <c r="AA44" s="63">
        <f>+AA42-AA43</f>
        <v>3144357274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943163659</v>
      </c>
      <c r="D46" s="55">
        <f>SUM(D44:D45)</f>
        <v>0</v>
      </c>
      <c r="E46" s="56">
        <f t="shared" si="5"/>
        <v>3643928278</v>
      </c>
      <c r="F46" s="57">
        <f t="shared" si="5"/>
        <v>3144357274</v>
      </c>
      <c r="G46" s="57">
        <f t="shared" si="5"/>
        <v>1501610654</v>
      </c>
      <c r="H46" s="57">
        <f t="shared" si="5"/>
        <v>-487486671</v>
      </c>
      <c r="I46" s="57">
        <f t="shared" si="5"/>
        <v>-84166574</v>
      </c>
      <c r="J46" s="57">
        <f t="shared" si="5"/>
        <v>929957409</v>
      </c>
      <c r="K46" s="57">
        <f t="shared" si="5"/>
        <v>-18576020</v>
      </c>
      <c r="L46" s="57">
        <f t="shared" si="5"/>
        <v>-380670253</v>
      </c>
      <c r="M46" s="57">
        <f t="shared" si="5"/>
        <v>110043409</v>
      </c>
      <c r="N46" s="57">
        <f t="shared" si="5"/>
        <v>-289202864</v>
      </c>
      <c r="O46" s="57">
        <f t="shared" si="5"/>
        <v>-28792075</v>
      </c>
      <c r="P46" s="57">
        <f t="shared" si="5"/>
        <v>-348787576</v>
      </c>
      <c r="Q46" s="57">
        <f t="shared" si="5"/>
        <v>1683474086</v>
      </c>
      <c r="R46" s="57">
        <f t="shared" si="5"/>
        <v>1305894435</v>
      </c>
      <c r="S46" s="57">
        <f t="shared" si="5"/>
        <v>85383610</v>
      </c>
      <c r="T46" s="57">
        <f t="shared" si="5"/>
        <v>423119407</v>
      </c>
      <c r="U46" s="57">
        <f t="shared" si="5"/>
        <v>-767223249</v>
      </c>
      <c r="V46" s="57">
        <f t="shared" si="5"/>
        <v>-258720232</v>
      </c>
      <c r="W46" s="57">
        <f t="shared" si="5"/>
        <v>1687928748</v>
      </c>
      <c r="X46" s="57">
        <f t="shared" si="5"/>
        <v>3643928296</v>
      </c>
      <c r="Y46" s="57">
        <f t="shared" si="5"/>
        <v>-1955999548</v>
      </c>
      <c r="Z46" s="58">
        <f>+IF(X46&lt;&gt;0,+(Y46/X46)*100,0)</f>
        <v>-53.67832155608367</v>
      </c>
      <c r="AA46" s="55">
        <f>SUM(AA44:AA45)</f>
        <v>3144357274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943163659</v>
      </c>
      <c r="D48" s="71">
        <f>SUM(D46:D47)</f>
        <v>0</v>
      </c>
      <c r="E48" s="72">
        <f t="shared" si="6"/>
        <v>3643928278</v>
      </c>
      <c r="F48" s="73">
        <f t="shared" si="6"/>
        <v>3144357274</v>
      </c>
      <c r="G48" s="73">
        <f t="shared" si="6"/>
        <v>1501610654</v>
      </c>
      <c r="H48" s="74">
        <f t="shared" si="6"/>
        <v>-487486671</v>
      </c>
      <c r="I48" s="74">
        <f t="shared" si="6"/>
        <v>-84166574</v>
      </c>
      <c r="J48" s="74">
        <f t="shared" si="6"/>
        <v>929957409</v>
      </c>
      <c r="K48" s="74">
        <f t="shared" si="6"/>
        <v>-18576020</v>
      </c>
      <c r="L48" s="74">
        <f t="shared" si="6"/>
        <v>-380670253</v>
      </c>
      <c r="M48" s="73">
        <f t="shared" si="6"/>
        <v>110043409</v>
      </c>
      <c r="N48" s="73">
        <f t="shared" si="6"/>
        <v>-289202864</v>
      </c>
      <c r="O48" s="74">
        <f t="shared" si="6"/>
        <v>-28792075</v>
      </c>
      <c r="P48" s="74">
        <f t="shared" si="6"/>
        <v>-348787576</v>
      </c>
      <c r="Q48" s="74">
        <f t="shared" si="6"/>
        <v>1683474086</v>
      </c>
      <c r="R48" s="74">
        <f t="shared" si="6"/>
        <v>1305894435</v>
      </c>
      <c r="S48" s="74">
        <f t="shared" si="6"/>
        <v>85383610</v>
      </c>
      <c r="T48" s="73">
        <f t="shared" si="6"/>
        <v>423119407</v>
      </c>
      <c r="U48" s="73">
        <f t="shared" si="6"/>
        <v>-767223249</v>
      </c>
      <c r="V48" s="74">
        <f t="shared" si="6"/>
        <v>-258720232</v>
      </c>
      <c r="W48" s="74">
        <f t="shared" si="6"/>
        <v>1687928748</v>
      </c>
      <c r="X48" s="74">
        <f t="shared" si="6"/>
        <v>3643928296</v>
      </c>
      <c r="Y48" s="74">
        <f t="shared" si="6"/>
        <v>-1955999548</v>
      </c>
      <c r="Z48" s="75">
        <f>+IF(X48&lt;&gt;0,+(Y48/X48)*100,0)</f>
        <v>-53.67832155608367</v>
      </c>
      <c r="AA48" s="76">
        <f>SUM(AA46:AA47)</f>
        <v>3144357274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3427709390</v>
      </c>
      <c r="D5" s="6">
        <v>0</v>
      </c>
      <c r="E5" s="7">
        <v>4025720996</v>
      </c>
      <c r="F5" s="8">
        <v>4025720996</v>
      </c>
      <c r="G5" s="8">
        <v>332037827</v>
      </c>
      <c r="H5" s="8">
        <v>334634046</v>
      </c>
      <c r="I5" s="8">
        <v>337979124</v>
      </c>
      <c r="J5" s="8">
        <v>1004650997</v>
      </c>
      <c r="K5" s="8">
        <v>319603347</v>
      </c>
      <c r="L5" s="8">
        <v>329987053</v>
      </c>
      <c r="M5" s="8">
        <v>329253550</v>
      </c>
      <c r="N5" s="8">
        <v>978843950</v>
      </c>
      <c r="O5" s="8">
        <v>348132815</v>
      </c>
      <c r="P5" s="8">
        <v>335509944</v>
      </c>
      <c r="Q5" s="8">
        <v>332784766</v>
      </c>
      <c r="R5" s="8">
        <v>1016427525</v>
      </c>
      <c r="S5" s="8">
        <v>334500254</v>
      </c>
      <c r="T5" s="8">
        <v>345943630</v>
      </c>
      <c r="U5" s="8">
        <v>324608548</v>
      </c>
      <c r="V5" s="8">
        <v>1005052432</v>
      </c>
      <c r="W5" s="8">
        <v>4004974904</v>
      </c>
      <c r="X5" s="8">
        <v>4025720996</v>
      </c>
      <c r="Y5" s="8">
        <v>-20746092</v>
      </c>
      <c r="Z5" s="2">
        <v>-0.52</v>
      </c>
      <c r="AA5" s="6">
        <v>4025720996</v>
      </c>
    </row>
    <row r="6" spans="1:27" ht="13.5">
      <c r="A6" s="23" t="s">
        <v>33</v>
      </c>
      <c r="B6" s="24"/>
      <c r="C6" s="6">
        <v>106611391</v>
      </c>
      <c r="D6" s="6">
        <v>0</v>
      </c>
      <c r="E6" s="7">
        <v>108988649</v>
      </c>
      <c r="F6" s="8">
        <v>108988649</v>
      </c>
      <c r="G6" s="8">
        <v>7042330</v>
      </c>
      <c r="H6" s="8">
        <v>7863062</v>
      </c>
      <c r="I6" s="8">
        <v>7194697</v>
      </c>
      <c r="J6" s="8">
        <v>22100089</v>
      </c>
      <c r="K6" s="8">
        <v>7450114</v>
      </c>
      <c r="L6" s="8">
        <v>7471253</v>
      </c>
      <c r="M6" s="8">
        <v>5554179</v>
      </c>
      <c r="N6" s="8">
        <v>20475546</v>
      </c>
      <c r="O6" s="8">
        <v>7007799</v>
      </c>
      <c r="P6" s="8">
        <v>8076404</v>
      </c>
      <c r="Q6" s="8">
        <v>7325650</v>
      </c>
      <c r="R6" s="8">
        <v>22409853</v>
      </c>
      <c r="S6" s="8">
        <v>8095659</v>
      </c>
      <c r="T6" s="8">
        <v>8155870</v>
      </c>
      <c r="U6" s="8">
        <v>7168276</v>
      </c>
      <c r="V6" s="8">
        <v>23419805</v>
      </c>
      <c r="W6" s="8">
        <v>88405293</v>
      </c>
      <c r="X6" s="8">
        <v>108988647</v>
      </c>
      <c r="Y6" s="8">
        <v>-20583354</v>
      </c>
      <c r="Z6" s="2">
        <v>-18.89</v>
      </c>
      <c r="AA6" s="6">
        <v>108988649</v>
      </c>
    </row>
    <row r="7" spans="1:27" ht="13.5">
      <c r="A7" s="25" t="s">
        <v>34</v>
      </c>
      <c r="B7" s="24"/>
      <c r="C7" s="6">
        <v>10358668615</v>
      </c>
      <c r="D7" s="6">
        <v>0</v>
      </c>
      <c r="E7" s="7">
        <v>11717499438</v>
      </c>
      <c r="F7" s="8">
        <v>11718452845</v>
      </c>
      <c r="G7" s="8">
        <v>1086614127</v>
      </c>
      <c r="H7" s="8">
        <v>1192142802</v>
      </c>
      <c r="I7" s="8">
        <v>1213842186</v>
      </c>
      <c r="J7" s="8">
        <v>3492599115</v>
      </c>
      <c r="K7" s="8">
        <v>896531512</v>
      </c>
      <c r="L7" s="8">
        <v>927693407</v>
      </c>
      <c r="M7" s="8">
        <v>873682393</v>
      </c>
      <c r="N7" s="8">
        <v>2697907312</v>
      </c>
      <c r="O7" s="8">
        <v>786789415</v>
      </c>
      <c r="P7" s="8">
        <v>815574370</v>
      </c>
      <c r="Q7" s="8">
        <v>848603701</v>
      </c>
      <c r="R7" s="8">
        <v>2450967486</v>
      </c>
      <c r="S7" s="8">
        <v>878533607</v>
      </c>
      <c r="T7" s="8">
        <v>830820281</v>
      </c>
      <c r="U7" s="8">
        <v>886763501</v>
      </c>
      <c r="V7" s="8">
        <v>2596117389</v>
      </c>
      <c r="W7" s="8">
        <v>11237591302</v>
      </c>
      <c r="X7" s="8">
        <v>11717499437</v>
      </c>
      <c r="Y7" s="8">
        <v>-479908135</v>
      </c>
      <c r="Z7" s="2">
        <v>-4.1</v>
      </c>
      <c r="AA7" s="6">
        <v>11718452845</v>
      </c>
    </row>
    <row r="8" spans="1:27" ht="13.5">
      <c r="A8" s="25" t="s">
        <v>35</v>
      </c>
      <c r="B8" s="24"/>
      <c r="C8" s="6">
        <v>2576372920</v>
      </c>
      <c r="D8" s="6">
        <v>0</v>
      </c>
      <c r="E8" s="7">
        <v>2867860972</v>
      </c>
      <c r="F8" s="8">
        <v>2867860972</v>
      </c>
      <c r="G8" s="8">
        <v>247095620</v>
      </c>
      <c r="H8" s="8">
        <v>212680982</v>
      </c>
      <c r="I8" s="8">
        <v>248005436</v>
      </c>
      <c r="J8" s="8">
        <v>707782038</v>
      </c>
      <c r="K8" s="8">
        <v>263529628</v>
      </c>
      <c r="L8" s="8">
        <v>258940070</v>
      </c>
      <c r="M8" s="8">
        <v>244610072</v>
      </c>
      <c r="N8" s="8">
        <v>767079770</v>
      </c>
      <c r="O8" s="8">
        <v>252016865</v>
      </c>
      <c r="P8" s="8">
        <v>249289979</v>
      </c>
      <c r="Q8" s="8">
        <v>258451687</v>
      </c>
      <c r="R8" s="8">
        <v>759758531</v>
      </c>
      <c r="S8" s="8">
        <v>250552146</v>
      </c>
      <c r="T8" s="8">
        <v>253968163</v>
      </c>
      <c r="U8" s="8">
        <v>230991202</v>
      </c>
      <c r="V8" s="8">
        <v>735511511</v>
      </c>
      <c r="W8" s="8">
        <v>2970131850</v>
      </c>
      <c r="X8" s="8">
        <v>2867860972</v>
      </c>
      <c r="Y8" s="8">
        <v>102270878</v>
      </c>
      <c r="Z8" s="2">
        <v>3.57</v>
      </c>
      <c r="AA8" s="6">
        <v>2867860972</v>
      </c>
    </row>
    <row r="9" spans="1:27" ht="13.5">
      <c r="A9" s="25" t="s">
        <v>36</v>
      </c>
      <c r="B9" s="24"/>
      <c r="C9" s="6">
        <v>895456299</v>
      </c>
      <c r="D9" s="6">
        <v>0</v>
      </c>
      <c r="E9" s="7">
        <v>995311140</v>
      </c>
      <c r="F9" s="8">
        <v>1068509519</v>
      </c>
      <c r="G9" s="8">
        <v>78243261</v>
      </c>
      <c r="H9" s="8">
        <v>79302255</v>
      </c>
      <c r="I9" s="8">
        <v>87381097</v>
      </c>
      <c r="J9" s="8">
        <v>244926613</v>
      </c>
      <c r="K9" s="8">
        <v>91207046</v>
      </c>
      <c r="L9" s="8">
        <v>94603915</v>
      </c>
      <c r="M9" s="8">
        <v>89705601</v>
      </c>
      <c r="N9" s="8">
        <v>275516562</v>
      </c>
      <c r="O9" s="8">
        <v>87938349</v>
      </c>
      <c r="P9" s="8">
        <v>89241812</v>
      </c>
      <c r="Q9" s="8">
        <v>88753150</v>
      </c>
      <c r="R9" s="8">
        <v>265933311</v>
      </c>
      <c r="S9" s="8">
        <v>90210744</v>
      </c>
      <c r="T9" s="8">
        <v>89255496</v>
      </c>
      <c r="U9" s="8">
        <v>75796846</v>
      </c>
      <c r="V9" s="8">
        <v>255263086</v>
      </c>
      <c r="W9" s="8">
        <v>1041639572</v>
      </c>
      <c r="X9" s="8">
        <v>995311140</v>
      </c>
      <c r="Y9" s="8">
        <v>46328432</v>
      </c>
      <c r="Z9" s="2">
        <v>4.65</v>
      </c>
      <c r="AA9" s="6">
        <v>1068509519</v>
      </c>
    </row>
    <row r="10" spans="1:27" ht="13.5">
      <c r="A10" s="25" t="s">
        <v>37</v>
      </c>
      <c r="B10" s="24"/>
      <c r="C10" s="6">
        <v>962651746</v>
      </c>
      <c r="D10" s="6">
        <v>0</v>
      </c>
      <c r="E10" s="7">
        <v>1231349159</v>
      </c>
      <c r="F10" s="26">
        <v>1260028554</v>
      </c>
      <c r="G10" s="26">
        <v>85222748</v>
      </c>
      <c r="H10" s="26">
        <v>116704949</v>
      </c>
      <c r="I10" s="26">
        <v>101492635</v>
      </c>
      <c r="J10" s="26">
        <v>303420332</v>
      </c>
      <c r="K10" s="26">
        <v>87781545</v>
      </c>
      <c r="L10" s="26">
        <v>113461338</v>
      </c>
      <c r="M10" s="26">
        <v>103785565</v>
      </c>
      <c r="N10" s="26">
        <v>305028448</v>
      </c>
      <c r="O10" s="26">
        <v>103886904</v>
      </c>
      <c r="P10" s="26">
        <v>83942336</v>
      </c>
      <c r="Q10" s="26">
        <v>120572582</v>
      </c>
      <c r="R10" s="26">
        <v>308401822</v>
      </c>
      <c r="S10" s="26">
        <v>101626344</v>
      </c>
      <c r="T10" s="26">
        <v>90565628</v>
      </c>
      <c r="U10" s="26">
        <v>107589670</v>
      </c>
      <c r="V10" s="26">
        <v>299781642</v>
      </c>
      <c r="W10" s="26">
        <v>1216632244</v>
      </c>
      <c r="X10" s="26">
        <v>1231349157</v>
      </c>
      <c r="Y10" s="26">
        <v>-14716913</v>
      </c>
      <c r="Z10" s="27">
        <v>-1.2</v>
      </c>
      <c r="AA10" s="28">
        <v>1260028554</v>
      </c>
    </row>
    <row r="11" spans="1:27" ht="13.5">
      <c r="A11" s="25" t="s">
        <v>38</v>
      </c>
      <c r="B11" s="29"/>
      <c r="C11" s="6">
        <v>67888786</v>
      </c>
      <c r="D11" s="6">
        <v>0</v>
      </c>
      <c r="E11" s="7">
        <v>78332753</v>
      </c>
      <c r="F11" s="8">
        <v>78332753</v>
      </c>
      <c r="G11" s="8">
        <v>6817037</v>
      </c>
      <c r="H11" s="8">
        <v>5882070</v>
      </c>
      <c r="I11" s="8">
        <v>4708112</v>
      </c>
      <c r="J11" s="8">
        <v>17407219</v>
      </c>
      <c r="K11" s="8">
        <v>8290620</v>
      </c>
      <c r="L11" s="8">
        <v>4750336</v>
      </c>
      <c r="M11" s="8">
        <v>5690103</v>
      </c>
      <c r="N11" s="8">
        <v>18731059</v>
      </c>
      <c r="O11" s="8">
        <v>5567074</v>
      </c>
      <c r="P11" s="8">
        <v>4749253</v>
      </c>
      <c r="Q11" s="8">
        <v>6599588</v>
      </c>
      <c r="R11" s="8">
        <v>16915915</v>
      </c>
      <c r="S11" s="8">
        <v>5970724</v>
      </c>
      <c r="T11" s="8">
        <v>5824758</v>
      </c>
      <c r="U11" s="8">
        <v>6927093</v>
      </c>
      <c r="V11" s="8">
        <v>18722575</v>
      </c>
      <c r="W11" s="8">
        <v>71776768</v>
      </c>
      <c r="X11" s="8">
        <v>78332753</v>
      </c>
      <c r="Y11" s="8">
        <v>-6555985</v>
      </c>
      <c r="Z11" s="2">
        <v>-8.37</v>
      </c>
      <c r="AA11" s="6">
        <v>78332753</v>
      </c>
    </row>
    <row r="12" spans="1:27" ht="13.5">
      <c r="A12" s="25" t="s">
        <v>39</v>
      </c>
      <c r="B12" s="29"/>
      <c r="C12" s="6">
        <v>55704908</v>
      </c>
      <c r="D12" s="6">
        <v>0</v>
      </c>
      <c r="E12" s="7">
        <v>65945354</v>
      </c>
      <c r="F12" s="8">
        <v>65945354</v>
      </c>
      <c r="G12" s="8">
        <v>3811979</v>
      </c>
      <c r="H12" s="8">
        <v>5398988</v>
      </c>
      <c r="I12" s="8">
        <v>4731563</v>
      </c>
      <c r="J12" s="8">
        <v>13942530</v>
      </c>
      <c r="K12" s="8">
        <v>4674038</v>
      </c>
      <c r="L12" s="8">
        <v>4027775</v>
      </c>
      <c r="M12" s="8">
        <v>4807642</v>
      </c>
      <c r="N12" s="8">
        <v>13509455</v>
      </c>
      <c r="O12" s="8">
        <v>6002831</v>
      </c>
      <c r="P12" s="8">
        <v>4128250</v>
      </c>
      <c r="Q12" s="8">
        <v>5885536</v>
      </c>
      <c r="R12" s="8">
        <v>16016617</v>
      </c>
      <c r="S12" s="8">
        <v>3936612</v>
      </c>
      <c r="T12" s="8">
        <v>4421596</v>
      </c>
      <c r="U12" s="8">
        <v>8671322</v>
      </c>
      <c r="V12" s="8">
        <v>17029530</v>
      </c>
      <c r="W12" s="8">
        <v>60498132</v>
      </c>
      <c r="X12" s="8">
        <v>65945356</v>
      </c>
      <c r="Y12" s="8">
        <v>-5447224</v>
      </c>
      <c r="Z12" s="2">
        <v>-8.26</v>
      </c>
      <c r="AA12" s="6">
        <v>65945354</v>
      </c>
    </row>
    <row r="13" spans="1:27" ht="13.5">
      <c r="A13" s="23" t="s">
        <v>40</v>
      </c>
      <c r="B13" s="29"/>
      <c r="C13" s="6">
        <v>370295276</v>
      </c>
      <c r="D13" s="6">
        <v>0</v>
      </c>
      <c r="E13" s="7">
        <v>220042500</v>
      </c>
      <c r="F13" s="8">
        <v>281998177</v>
      </c>
      <c r="G13" s="8">
        <v>29466889</v>
      </c>
      <c r="H13" s="8">
        <v>32119306</v>
      </c>
      <c r="I13" s="8">
        <v>31808854</v>
      </c>
      <c r="J13" s="8">
        <v>93395049</v>
      </c>
      <c r="K13" s="8">
        <v>29992842</v>
      </c>
      <c r="L13" s="8">
        <v>29842951</v>
      </c>
      <c r="M13" s="8">
        <v>28989375</v>
      </c>
      <c r="N13" s="8">
        <v>88825168</v>
      </c>
      <c r="O13" s="8">
        <v>35808598</v>
      </c>
      <c r="P13" s="8">
        <v>35603875</v>
      </c>
      <c r="Q13" s="8">
        <v>31919019</v>
      </c>
      <c r="R13" s="8">
        <v>103331492</v>
      </c>
      <c r="S13" s="8">
        <v>40508814</v>
      </c>
      <c r="T13" s="8">
        <v>39571595</v>
      </c>
      <c r="U13" s="8">
        <v>104970813</v>
      </c>
      <c r="V13" s="8">
        <v>185051222</v>
      </c>
      <c r="W13" s="8">
        <v>470602931</v>
      </c>
      <c r="X13" s="8">
        <v>220042499</v>
      </c>
      <c r="Y13" s="8">
        <v>250560432</v>
      </c>
      <c r="Z13" s="2">
        <v>113.87</v>
      </c>
      <c r="AA13" s="6">
        <v>281998177</v>
      </c>
    </row>
    <row r="14" spans="1:27" ht="13.5">
      <c r="A14" s="23" t="s">
        <v>41</v>
      </c>
      <c r="B14" s="29"/>
      <c r="C14" s="6">
        <v>362065026</v>
      </c>
      <c r="D14" s="6">
        <v>0</v>
      </c>
      <c r="E14" s="7">
        <v>219921038</v>
      </c>
      <c r="F14" s="8">
        <v>219921038</v>
      </c>
      <c r="G14" s="8">
        <v>25190509</v>
      </c>
      <c r="H14" s="8">
        <v>25027247</v>
      </c>
      <c r="I14" s="8">
        <v>22893829</v>
      </c>
      <c r="J14" s="8">
        <v>73111585</v>
      </c>
      <c r="K14" s="8">
        <v>22558328</v>
      </c>
      <c r="L14" s="8">
        <v>22399435</v>
      </c>
      <c r="M14" s="8">
        <v>24049485</v>
      </c>
      <c r="N14" s="8">
        <v>69007248</v>
      </c>
      <c r="O14" s="8">
        <v>23940690</v>
      </c>
      <c r="P14" s="8">
        <v>24586122</v>
      </c>
      <c r="Q14" s="8">
        <v>24044986</v>
      </c>
      <c r="R14" s="8">
        <v>72571798</v>
      </c>
      <c r="S14" s="8">
        <v>26453592</v>
      </c>
      <c r="T14" s="8">
        <v>26749021</v>
      </c>
      <c r="U14" s="8">
        <v>24846471</v>
      </c>
      <c r="V14" s="8">
        <v>78049084</v>
      </c>
      <c r="W14" s="8">
        <v>292739715</v>
      </c>
      <c r="X14" s="8">
        <v>219921039</v>
      </c>
      <c r="Y14" s="8">
        <v>72818676</v>
      </c>
      <c r="Z14" s="2">
        <v>33.11</v>
      </c>
      <c r="AA14" s="6">
        <v>219921038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167705348</v>
      </c>
      <c r="D16" s="6">
        <v>0</v>
      </c>
      <c r="E16" s="7">
        <v>253115614</v>
      </c>
      <c r="F16" s="8">
        <v>253115614</v>
      </c>
      <c r="G16" s="8">
        <v>9499144</v>
      </c>
      <c r="H16" s="8">
        <v>7805016</v>
      </c>
      <c r="I16" s="8">
        <v>10966805</v>
      </c>
      <c r="J16" s="8">
        <v>28270965</v>
      </c>
      <c r="K16" s="8">
        <v>13524253</v>
      </c>
      <c r="L16" s="8">
        <v>14001029</v>
      </c>
      <c r="M16" s="8">
        <v>20365964</v>
      </c>
      <c r="N16" s="8">
        <v>47891246</v>
      </c>
      <c r="O16" s="8">
        <v>16364270</v>
      </c>
      <c r="P16" s="8">
        <v>16377748</v>
      </c>
      <c r="Q16" s="8">
        <v>17215263</v>
      </c>
      <c r="R16" s="8">
        <v>49957281</v>
      </c>
      <c r="S16" s="8">
        <v>15054627</v>
      </c>
      <c r="T16" s="8">
        <v>17540101</v>
      </c>
      <c r="U16" s="8">
        <v>11755453</v>
      </c>
      <c r="V16" s="8">
        <v>44350181</v>
      </c>
      <c r="W16" s="8">
        <v>170469673</v>
      </c>
      <c r="X16" s="8">
        <v>253115615</v>
      </c>
      <c r="Y16" s="8">
        <v>-82645942</v>
      </c>
      <c r="Z16" s="2">
        <v>-32.65</v>
      </c>
      <c r="AA16" s="6">
        <v>253115614</v>
      </c>
    </row>
    <row r="17" spans="1:27" ht="13.5">
      <c r="A17" s="23" t="s">
        <v>44</v>
      </c>
      <c r="B17" s="29"/>
      <c r="C17" s="6">
        <v>41011475</v>
      </c>
      <c r="D17" s="6">
        <v>0</v>
      </c>
      <c r="E17" s="7">
        <v>45416893</v>
      </c>
      <c r="F17" s="8">
        <v>45416893</v>
      </c>
      <c r="G17" s="8">
        <v>1899882</v>
      </c>
      <c r="H17" s="8">
        <v>4032518</v>
      </c>
      <c r="I17" s="8">
        <v>6247266</v>
      </c>
      <c r="J17" s="8">
        <v>12179666</v>
      </c>
      <c r="K17" s="8">
        <v>3959200</v>
      </c>
      <c r="L17" s="8">
        <v>3243351</v>
      </c>
      <c r="M17" s="8">
        <v>3403722</v>
      </c>
      <c r="N17" s="8">
        <v>10606273</v>
      </c>
      <c r="O17" s="8">
        <v>6658034</v>
      </c>
      <c r="P17" s="8">
        <v>4008875</v>
      </c>
      <c r="Q17" s="8">
        <v>5684978</v>
      </c>
      <c r="R17" s="8">
        <v>16351887</v>
      </c>
      <c r="S17" s="8">
        <v>3740359</v>
      </c>
      <c r="T17" s="8">
        <v>4515502</v>
      </c>
      <c r="U17" s="8">
        <v>6228501</v>
      </c>
      <c r="V17" s="8">
        <v>14484362</v>
      </c>
      <c r="W17" s="8">
        <v>53622188</v>
      </c>
      <c r="X17" s="8">
        <v>45416891</v>
      </c>
      <c r="Y17" s="8">
        <v>8205297</v>
      </c>
      <c r="Z17" s="2">
        <v>18.07</v>
      </c>
      <c r="AA17" s="6">
        <v>45416893</v>
      </c>
    </row>
    <row r="18" spans="1:27" ht="13.5">
      <c r="A18" s="25" t="s">
        <v>45</v>
      </c>
      <c r="B18" s="24"/>
      <c r="C18" s="6">
        <v>235640654</v>
      </c>
      <c r="D18" s="6">
        <v>0</v>
      </c>
      <c r="E18" s="7">
        <v>258556762</v>
      </c>
      <c r="F18" s="8">
        <v>258556762</v>
      </c>
      <c r="G18" s="8">
        <v>22775930</v>
      </c>
      <c r="H18" s="8">
        <v>21003677</v>
      </c>
      <c r="I18" s="8">
        <v>21508011</v>
      </c>
      <c r="J18" s="8">
        <v>65287618</v>
      </c>
      <c r="K18" s="8">
        <v>24669225</v>
      </c>
      <c r="L18" s="8">
        <v>21759845</v>
      </c>
      <c r="M18" s="8">
        <v>17249844</v>
      </c>
      <c r="N18" s="8">
        <v>63678914</v>
      </c>
      <c r="O18" s="8">
        <v>22110620</v>
      </c>
      <c r="P18" s="8">
        <v>20872941</v>
      </c>
      <c r="Q18" s="8">
        <v>22129331</v>
      </c>
      <c r="R18" s="8">
        <v>65112892</v>
      </c>
      <c r="S18" s="8">
        <v>19539341</v>
      </c>
      <c r="T18" s="8">
        <v>22087157</v>
      </c>
      <c r="U18" s="8">
        <v>22276849</v>
      </c>
      <c r="V18" s="8">
        <v>63903347</v>
      </c>
      <c r="W18" s="8">
        <v>257982771</v>
      </c>
      <c r="X18" s="8">
        <v>258556761</v>
      </c>
      <c r="Y18" s="8">
        <v>-573990</v>
      </c>
      <c r="Z18" s="2">
        <v>-0.22</v>
      </c>
      <c r="AA18" s="6">
        <v>258556762</v>
      </c>
    </row>
    <row r="19" spans="1:27" ht="13.5">
      <c r="A19" s="23" t="s">
        <v>46</v>
      </c>
      <c r="B19" s="29"/>
      <c r="C19" s="6">
        <v>3823804196</v>
      </c>
      <c r="D19" s="6">
        <v>0</v>
      </c>
      <c r="E19" s="7">
        <v>2683115344</v>
      </c>
      <c r="F19" s="8">
        <v>2812965696</v>
      </c>
      <c r="G19" s="8">
        <v>809034709</v>
      </c>
      <c r="H19" s="8">
        <v>63628831</v>
      </c>
      <c r="I19" s="8">
        <v>12968257</v>
      </c>
      <c r="J19" s="8">
        <v>885631797</v>
      </c>
      <c r="K19" s="8">
        <v>41720392</v>
      </c>
      <c r="L19" s="8">
        <v>746014118</v>
      </c>
      <c r="M19" s="8">
        <v>122521344</v>
      </c>
      <c r="N19" s="8">
        <v>910255854</v>
      </c>
      <c r="O19" s="8">
        <v>14703140</v>
      </c>
      <c r="P19" s="8">
        <v>97904510</v>
      </c>
      <c r="Q19" s="8">
        <v>589339860</v>
      </c>
      <c r="R19" s="8">
        <v>701947510</v>
      </c>
      <c r="S19" s="8">
        <v>19649977</v>
      </c>
      <c r="T19" s="8">
        <v>19023839</v>
      </c>
      <c r="U19" s="8">
        <v>57605993</v>
      </c>
      <c r="V19" s="8">
        <v>96279809</v>
      </c>
      <c r="W19" s="8">
        <v>2594114970</v>
      </c>
      <c r="X19" s="8">
        <v>2683115343</v>
      </c>
      <c r="Y19" s="8">
        <v>-89000373</v>
      </c>
      <c r="Z19" s="2">
        <v>-3.32</v>
      </c>
      <c r="AA19" s="6">
        <v>2812965696</v>
      </c>
    </row>
    <row r="20" spans="1:27" ht="13.5">
      <c r="A20" s="23" t="s">
        <v>47</v>
      </c>
      <c r="B20" s="29"/>
      <c r="C20" s="6">
        <v>97020815</v>
      </c>
      <c r="D20" s="6">
        <v>0</v>
      </c>
      <c r="E20" s="7">
        <v>1534524150</v>
      </c>
      <c r="F20" s="26">
        <v>1536254611</v>
      </c>
      <c r="G20" s="26">
        <v>3348837</v>
      </c>
      <c r="H20" s="26">
        <v>499507125</v>
      </c>
      <c r="I20" s="26">
        <v>9856077</v>
      </c>
      <c r="J20" s="26">
        <v>512712039</v>
      </c>
      <c r="K20" s="26">
        <v>4619893</v>
      </c>
      <c r="L20" s="26">
        <v>5594100</v>
      </c>
      <c r="M20" s="26">
        <v>493104389</v>
      </c>
      <c r="N20" s="26">
        <v>503318382</v>
      </c>
      <c r="O20" s="26">
        <v>2152549</v>
      </c>
      <c r="P20" s="26">
        <v>4020496</v>
      </c>
      <c r="Q20" s="26">
        <v>495903084</v>
      </c>
      <c r="R20" s="26">
        <v>502076129</v>
      </c>
      <c r="S20" s="26">
        <v>4309033</v>
      </c>
      <c r="T20" s="26">
        <v>3325879</v>
      </c>
      <c r="U20" s="26">
        <v>28173020</v>
      </c>
      <c r="V20" s="26">
        <v>35807932</v>
      </c>
      <c r="W20" s="26">
        <v>1553914482</v>
      </c>
      <c r="X20" s="26">
        <v>1534524150</v>
      </c>
      <c r="Y20" s="26">
        <v>19390332</v>
      </c>
      <c r="Z20" s="27">
        <v>1.26</v>
      </c>
      <c r="AA20" s="28">
        <v>1536254611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5000000</v>
      </c>
      <c r="Y21" s="8">
        <v>-5000000</v>
      </c>
      <c r="Z21" s="2">
        <v>-100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23548606845</v>
      </c>
      <c r="D22" s="33">
        <f>SUM(D5:D21)</f>
        <v>0</v>
      </c>
      <c r="E22" s="34">
        <f t="shared" si="0"/>
        <v>26310700762</v>
      </c>
      <c r="F22" s="35">
        <f t="shared" si="0"/>
        <v>26607068433</v>
      </c>
      <c r="G22" s="35">
        <f t="shared" si="0"/>
        <v>2748100829</v>
      </c>
      <c r="H22" s="35">
        <f t="shared" si="0"/>
        <v>2607732874</v>
      </c>
      <c r="I22" s="35">
        <f t="shared" si="0"/>
        <v>2121583949</v>
      </c>
      <c r="J22" s="35">
        <f t="shared" si="0"/>
        <v>7477417652</v>
      </c>
      <c r="K22" s="35">
        <f t="shared" si="0"/>
        <v>1820111983</v>
      </c>
      <c r="L22" s="35">
        <f t="shared" si="0"/>
        <v>2583789976</v>
      </c>
      <c r="M22" s="35">
        <f t="shared" si="0"/>
        <v>2366773228</v>
      </c>
      <c r="N22" s="35">
        <f t="shared" si="0"/>
        <v>6770675187</v>
      </c>
      <c r="O22" s="35">
        <f t="shared" si="0"/>
        <v>1719079953</v>
      </c>
      <c r="P22" s="35">
        <f t="shared" si="0"/>
        <v>1793886915</v>
      </c>
      <c r="Q22" s="35">
        <f t="shared" si="0"/>
        <v>2855213181</v>
      </c>
      <c r="R22" s="35">
        <f t="shared" si="0"/>
        <v>6368180049</v>
      </c>
      <c r="S22" s="35">
        <f t="shared" si="0"/>
        <v>1802681833</v>
      </c>
      <c r="T22" s="35">
        <f t="shared" si="0"/>
        <v>1761768516</v>
      </c>
      <c r="U22" s="35">
        <f t="shared" si="0"/>
        <v>1904373558</v>
      </c>
      <c r="V22" s="35">
        <f t="shared" si="0"/>
        <v>5468823907</v>
      </c>
      <c r="W22" s="35">
        <f t="shared" si="0"/>
        <v>26085096795</v>
      </c>
      <c r="X22" s="35">
        <f t="shared" si="0"/>
        <v>26310700756</v>
      </c>
      <c r="Y22" s="35">
        <f t="shared" si="0"/>
        <v>-225603961</v>
      </c>
      <c r="Z22" s="36">
        <f>+IF(X22&lt;&gt;0,+(Y22/X22)*100,0)</f>
        <v>-0.8574608600972071</v>
      </c>
      <c r="AA22" s="33">
        <f>SUM(AA5:AA21)</f>
        <v>26607068433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5432135741</v>
      </c>
      <c r="D25" s="6">
        <v>0</v>
      </c>
      <c r="E25" s="7">
        <v>5446787652</v>
      </c>
      <c r="F25" s="8">
        <v>5339083580</v>
      </c>
      <c r="G25" s="8">
        <v>420172038</v>
      </c>
      <c r="H25" s="8">
        <v>405121050</v>
      </c>
      <c r="I25" s="8">
        <v>414276596</v>
      </c>
      <c r="J25" s="8">
        <v>1239569684</v>
      </c>
      <c r="K25" s="8">
        <v>419914453</v>
      </c>
      <c r="L25" s="8">
        <v>411935136</v>
      </c>
      <c r="M25" s="8">
        <v>427467091</v>
      </c>
      <c r="N25" s="8">
        <v>1259316680</v>
      </c>
      <c r="O25" s="8">
        <v>415854511</v>
      </c>
      <c r="P25" s="8">
        <v>416525486</v>
      </c>
      <c r="Q25" s="8">
        <v>424635097</v>
      </c>
      <c r="R25" s="8">
        <v>1257015094</v>
      </c>
      <c r="S25" s="8">
        <v>414955665</v>
      </c>
      <c r="T25" s="8">
        <v>375363332</v>
      </c>
      <c r="U25" s="8">
        <v>389864469</v>
      </c>
      <c r="V25" s="8">
        <v>1180183466</v>
      </c>
      <c r="W25" s="8">
        <v>4936084924</v>
      </c>
      <c r="X25" s="8">
        <v>5446787653</v>
      </c>
      <c r="Y25" s="8">
        <v>-510702729</v>
      </c>
      <c r="Z25" s="2">
        <v>-9.38</v>
      </c>
      <c r="AA25" s="6">
        <v>5339083580</v>
      </c>
    </row>
    <row r="26" spans="1:27" ht="13.5">
      <c r="A26" s="25" t="s">
        <v>52</v>
      </c>
      <c r="B26" s="24"/>
      <c r="C26" s="6">
        <v>94141267</v>
      </c>
      <c r="D26" s="6">
        <v>0</v>
      </c>
      <c r="E26" s="7">
        <v>101918572</v>
      </c>
      <c r="F26" s="8">
        <v>101918572</v>
      </c>
      <c r="G26" s="8">
        <v>7875275</v>
      </c>
      <c r="H26" s="8">
        <v>7865718</v>
      </c>
      <c r="I26" s="8">
        <v>7865718</v>
      </c>
      <c r="J26" s="8">
        <v>23606711</v>
      </c>
      <c r="K26" s="8">
        <v>7865718</v>
      </c>
      <c r="L26" s="8">
        <v>7865718</v>
      </c>
      <c r="M26" s="8">
        <v>7839046</v>
      </c>
      <c r="N26" s="8">
        <v>23570482</v>
      </c>
      <c r="O26" s="8">
        <v>7831267</v>
      </c>
      <c r="P26" s="8">
        <v>7831267</v>
      </c>
      <c r="Q26" s="8">
        <v>7905726</v>
      </c>
      <c r="R26" s="8">
        <v>23568260</v>
      </c>
      <c r="S26" s="8">
        <v>12461285</v>
      </c>
      <c r="T26" s="8">
        <v>8385291</v>
      </c>
      <c r="U26" s="8">
        <v>8385291</v>
      </c>
      <c r="V26" s="8">
        <v>29231867</v>
      </c>
      <c r="W26" s="8">
        <v>99977320</v>
      </c>
      <c r="X26" s="8">
        <v>101918572</v>
      </c>
      <c r="Y26" s="8">
        <v>-1941252</v>
      </c>
      <c r="Z26" s="2">
        <v>-1.9</v>
      </c>
      <c r="AA26" s="6">
        <v>101918572</v>
      </c>
    </row>
    <row r="27" spans="1:27" ht="13.5">
      <c r="A27" s="25" t="s">
        <v>53</v>
      </c>
      <c r="B27" s="24"/>
      <c r="C27" s="6">
        <v>1343750066</v>
      </c>
      <c r="D27" s="6">
        <v>0</v>
      </c>
      <c r="E27" s="7">
        <v>1230204146</v>
      </c>
      <c r="F27" s="8">
        <v>1230204146</v>
      </c>
      <c r="G27" s="8">
        <v>102517011</v>
      </c>
      <c r="H27" s="8">
        <v>102517011</v>
      </c>
      <c r="I27" s="8">
        <v>102517011</v>
      </c>
      <c r="J27" s="8">
        <v>307551033</v>
      </c>
      <c r="K27" s="8">
        <v>102517011</v>
      </c>
      <c r="L27" s="8">
        <v>102517011</v>
      </c>
      <c r="M27" s="8">
        <v>102517011</v>
      </c>
      <c r="N27" s="8">
        <v>307551033</v>
      </c>
      <c r="O27" s="8">
        <v>102517011</v>
      </c>
      <c r="P27" s="8">
        <v>0</v>
      </c>
      <c r="Q27" s="8">
        <v>205034022</v>
      </c>
      <c r="R27" s="8">
        <v>307551033</v>
      </c>
      <c r="S27" s="8">
        <v>102517011</v>
      </c>
      <c r="T27" s="8">
        <v>102517011</v>
      </c>
      <c r="U27" s="8">
        <v>102517011</v>
      </c>
      <c r="V27" s="8">
        <v>307551033</v>
      </c>
      <c r="W27" s="8">
        <v>1230204132</v>
      </c>
      <c r="X27" s="8">
        <v>1230204148</v>
      </c>
      <c r="Y27" s="8">
        <v>-16</v>
      </c>
      <c r="Z27" s="2">
        <v>0</v>
      </c>
      <c r="AA27" s="6">
        <v>1230204146</v>
      </c>
    </row>
    <row r="28" spans="1:27" ht="13.5">
      <c r="A28" s="25" t="s">
        <v>54</v>
      </c>
      <c r="B28" s="24"/>
      <c r="C28" s="6">
        <v>1978922606</v>
      </c>
      <c r="D28" s="6">
        <v>0</v>
      </c>
      <c r="E28" s="7">
        <v>1431820255</v>
      </c>
      <c r="F28" s="8">
        <v>1431820255</v>
      </c>
      <c r="G28" s="8">
        <v>-29184804</v>
      </c>
      <c r="H28" s="8">
        <v>267821510</v>
      </c>
      <c r="I28" s="8">
        <v>119318353</v>
      </c>
      <c r="J28" s="8">
        <v>357955059</v>
      </c>
      <c r="K28" s="8">
        <v>119318353</v>
      </c>
      <c r="L28" s="8">
        <v>119318353</v>
      </c>
      <c r="M28" s="8">
        <v>119318353</v>
      </c>
      <c r="N28" s="8">
        <v>357955059</v>
      </c>
      <c r="O28" s="8">
        <v>119318353</v>
      </c>
      <c r="P28" s="8">
        <v>119318353</v>
      </c>
      <c r="Q28" s="8">
        <v>119318353</v>
      </c>
      <c r="R28" s="8">
        <v>357955059</v>
      </c>
      <c r="S28" s="8">
        <v>119318353</v>
      </c>
      <c r="T28" s="8">
        <v>119318353</v>
      </c>
      <c r="U28" s="8">
        <v>119318353</v>
      </c>
      <c r="V28" s="8">
        <v>357955059</v>
      </c>
      <c r="W28" s="8">
        <v>1431820236</v>
      </c>
      <c r="X28" s="8">
        <v>1431820251</v>
      </c>
      <c r="Y28" s="8">
        <v>-15</v>
      </c>
      <c r="Z28" s="2">
        <v>0</v>
      </c>
      <c r="AA28" s="6">
        <v>1431820255</v>
      </c>
    </row>
    <row r="29" spans="1:27" ht="13.5">
      <c r="A29" s="25" t="s">
        <v>55</v>
      </c>
      <c r="B29" s="24"/>
      <c r="C29" s="6">
        <v>572960410</v>
      </c>
      <c r="D29" s="6">
        <v>0</v>
      </c>
      <c r="E29" s="7">
        <v>706964374</v>
      </c>
      <c r="F29" s="8">
        <v>670458374</v>
      </c>
      <c r="G29" s="8">
        <v>43032000</v>
      </c>
      <c r="H29" s="8">
        <v>20390635</v>
      </c>
      <c r="I29" s="8">
        <v>53099871</v>
      </c>
      <c r="J29" s="8">
        <v>116522506</v>
      </c>
      <c r="K29" s="8">
        <v>92420380</v>
      </c>
      <c r="L29" s="8">
        <v>36494688</v>
      </c>
      <c r="M29" s="8">
        <v>32808213</v>
      </c>
      <c r="N29" s="8">
        <v>161723281</v>
      </c>
      <c r="O29" s="8">
        <v>43032000</v>
      </c>
      <c r="P29" s="8">
        <v>19942585</v>
      </c>
      <c r="Q29" s="8">
        <v>46991773</v>
      </c>
      <c r="R29" s="8">
        <v>109966358</v>
      </c>
      <c r="S29" s="8">
        <v>90615716</v>
      </c>
      <c r="T29" s="8">
        <v>32958001</v>
      </c>
      <c r="U29" s="8">
        <v>29875350</v>
      </c>
      <c r="V29" s="8">
        <v>153449067</v>
      </c>
      <c r="W29" s="8">
        <v>541661212</v>
      </c>
      <c r="X29" s="8">
        <v>706964374</v>
      </c>
      <c r="Y29" s="8">
        <v>-165303162</v>
      </c>
      <c r="Z29" s="2">
        <v>-23.38</v>
      </c>
      <c r="AA29" s="6">
        <v>670458374</v>
      </c>
    </row>
    <row r="30" spans="1:27" ht="13.5">
      <c r="A30" s="25" t="s">
        <v>56</v>
      </c>
      <c r="B30" s="24"/>
      <c r="C30" s="6">
        <v>9485710668</v>
      </c>
      <c r="D30" s="6">
        <v>0</v>
      </c>
      <c r="E30" s="7">
        <v>10290877077</v>
      </c>
      <c r="F30" s="8">
        <v>10377002297</v>
      </c>
      <c r="G30" s="8">
        <v>1240615634</v>
      </c>
      <c r="H30" s="8">
        <v>1075175099</v>
      </c>
      <c r="I30" s="8">
        <v>775998011</v>
      </c>
      <c r="J30" s="8">
        <v>3091788744</v>
      </c>
      <c r="K30" s="8">
        <v>800357327</v>
      </c>
      <c r="L30" s="8">
        <v>763213973</v>
      </c>
      <c r="M30" s="8">
        <v>684174056</v>
      </c>
      <c r="N30" s="8">
        <v>2247745356</v>
      </c>
      <c r="O30" s="8">
        <v>732368783</v>
      </c>
      <c r="P30" s="8">
        <v>715720238</v>
      </c>
      <c r="Q30" s="8">
        <v>775328404</v>
      </c>
      <c r="R30" s="8">
        <v>2223417425</v>
      </c>
      <c r="S30" s="8">
        <v>723910471</v>
      </c>
      <c r="T30" s="8">
        <v>753947158</v>
      </c>
      <c r="U30" s="8">
        <v>1179081219</v>
      </c>
      <c r="V30" s="8">
        <v>2656938848</v>
      </c>
      <c r="W30" s="8">
        <v>10219890373</v>
      </c>
      <c r="X30" s="8">
        <v>10290877076</v>
      </c>
      <c r="Y30" s="8">
        <v>-70986703</v>
      </c>
      <c r="Z30" s="2">
        <v>-0.69</v>
      </c>
      <c r="AA30" s="6">
        <v>10377002297</v>
      </c>
    </row>
    <row r="31" spans="1:27" ht="13.5">
      <c r="A31" s="25" t="s">
        <v>57</v>
      </c>
      <c r="B31" s="24"/>
      <c r="C31" s="6">
        <v>1336282933</v>
      </c>
      <c r="D31" s="6">
        <v>0</v>
      </c>
      <c r="E31" s="7">
        <v>2355213526</v>
      </c>
      <c r="F31" s="8">
        <v>2479575159</v>
      </c>
      <c r="G31" s="8">
        <v>75309196</v>
      </c>
      <c r="H31" s="8">
        <v>111581231</v>
      </c>
      <c r="I31" s="8">
        <v>137554094</v>
      </c>
      <c r="J31" s="8">
        <v>324444521</v>
      </c>
      <c r="K31" s="8">
        <v>153555731</v>
      </c>
      <c r="L31" s="8">
        <v>156008537</v>
      </c>
      <c r="M31" s="8">
        <v>170805192</v>
      </c>
      <c r="N31" s="8">
        <v>480369460</v>
      </c>
      <c r="O31" s="8">
        <v>136187416</v>
      </c>
      <c r="P31" s="8">
        <v>156407792</v>
      </c>
      <c r="Q31" s="8">
        <v>184779269</v>
      </c>
      <c r="R31" s="8">
        <v>477374477</v>
      </c>
      <c r="S31" s="8">
        <v>155313703</v>
      </c>
      <c r="T31" s="8">
        <v>167610828</v>
      </c>
      <c r="U31" s="8">
        <v>318516064</v>
      </c>
      <c r="V31" s="8">
        <v>641440595</v>
      </c>
      <c r="W31" s="8">
        <v>1923629053</v>
      </c>
      <c r="X31" s="8">
        <v>2355213527</v>
      </c>
      <c r="Y31" s="8">
        <v>-431584474</v>
      </c>
      <c r="Z31" s="2">
        <v>-18.32</v>
      </c>
      <c r="AA31" s="6">
        <v>2479575159</v>
      </c>
    </row>
    <row r="32" spans="1:27" ht="13.5">
      <c r="A32" s="25" t="s">
        <v>58</v>
      </c>
      <c r="B32" s="24"/>
      <c r="C32" s="6">
        <v>685924859</v>
      </c>
      <c r="D32" s="6">
        <v>0</v>
      </c>
      <c r="E32" s="7">
        <v>902139256</v>
      </c>
      <c r="F32" s="8">
        <v>896749458</v>
      </c>
      <c r="G32" s="8">
        <v>445411</v>
      </c>
      <c r="H32" s="8">
        <v>25673516</v>
      </c>
      <c r="I32" s="8">
        <v>55702483</v>
      </c>
      <c r="J32" s="8">
        <v>81821410</v>
      </c>
      <c r="K32" s="8">
        <v>58076496</v>
      </c>
      <c r="L32" s="8">
        <v>52272374</v>
      </c>
      <c r="M32" s="8">
        <v>77291029</v>
      </c>
      <c r="N32" s="8">
        <v>187639899</v>
      </c>
      <c r="O32" s="8">
        <v>50350319</v>
      </c>
      <c r="P32" s="8">
        <v>58752916</v>
      </c>
      <c r="Q32" s="8">
        <v>75580473</v>
      </c>
      <c r="R32" s="8">
        <v>184683708</v>
      </c>
      <c r="S32" s="8">
        <v>56813527</v>
      </c>
      <c r="T32" s="8">
        <v>64758398</v>
      </c>
      <c r="U32" s="8">
        <v>114357647</v>
      </c>
      <c r="V32" s="8">
        <v>235929572</v>
      </c>
      <c r="W32" s="8">
        <v>690074589</v>
      </c>
      <c r="X32" s="8">
        <v>902139255</v>
      </c>
      <c r="Y32" s="8">
        <v>-212064666</v>
      </c>
      <c r="Z32" s="2">
        <v>-23.51</v>
      </c>
      <c r="AA32" s="6">
        <v>896749458</v>
      </c>
    </row>
    <row r="33" spans="1:27" ht="13.5">
      <c r="A33" s="25" t="s">
        <v>59</v>
      </c>
      <c r="B33" s="24"/>
      <c r="C33" s="6">
        <v>1060444402</v>
      </c>
      <c r="D33" s="6">
        <v>0</v>
      </c>
      <c r="E33" s="7">
        <v>1048821207</v>
      </c>
      <c r="F33" s="8">
        <v>1049944807</v>
      </c>
      <c r="G33" s="8">
        <v>22133528</v>
      </c>
      <c r="H33" s="8">
        <v>101890570</v>
      </c>
      <c r="I33" s="8">
        <v>65894825</v>
      </c>
      <c r="J33" s="8">
        <v>189918923</v>
      </c>
      <c r="K33" s="8">
        <v>62339248</v>
      </c>
      <c r="L33" s="8">
        <v>41800262</v>
      </c>
      <c r="M33" s="8">
        <v>118260486</v>
      </c>
      <c r="N33" s="8">
        <v>222399996</v>
      </c>
      <c r="O33" s="8">
        <v>71701073</v>
      </c>
      <c r="P33" s="8">
        <v>105294232</v>
      </c>
      <c r="Q33" s="8">
        <v>64640620</v>
      </c>
      <c r="R33" s="8">
        <v>241635925</v>
      </c>
      <c r="S33" s="8">
        <v>71749861</v>
      </c>
      <c r="T33" s="8">
        <v>84119073</v>
      </c>
      <c r="U33" s="8">
        <v>23832790</v>
      </c>
      <c r="V33" s="8">
        <v>179701724</v>
      </c>
      <c r="W33" s="8">
        <v>833656568</v>
      </c>
      <c r="X33" s="8">
        <v>1048821206</v>
      </c>
      <c r="Y33" s="8">
        <v>-215164638</v>
      </c>
      <c r="Z33" s="2">
        <v>-20.51</v>
      </c>
      <c r="AA33" s="6">
        <v>1049944807</v>
      </c>
    </row>
    <row r="34" spans="1:27" ht="13.5">
      <c r="A34" s="25" t="s">
        <v>60</v>
      </c>
      <c r="B34" s="24"/>
      <c r="C34" s="6">
        <v>1217355400</v>
      </c>
      <c r="D34" s="6">
        <v>0</v>
      </c>
      <c r="E34" s="7">
        <v>2655071417</v>
      </c>
      <c r="F34" s="8">
        <v>2889428505</v>
      </c>
      <c r="G34" s="8">
        <v>37628147</v>
      </c>
      <c r="H34" s="8">
        <v>81787411</v>
      </c>
      <c r="I34" s="8">
        <v>135481837</v>
      </c>
      <c r="J34" s="8">
        <v>254897395</v>
      </c>
      <c r="K34" s="8">
        <v>152204260</v>
      </c>
      <c r="L34" s="8">
        <v>151921194</v>
      </c>
      <c r="M34" s="8">
        <v>133621603</v>
      </c>
      <c r="N34" s="8">
        <v>437747057</v>
      </c>
      <c r="O34" s="8">
        <v>89446761</v>
      </c>
      <c r="P34" s="8">
        <v>106021658</v>
      </c>
      <c r="Q34" s="8">
        <v>136445394</v>
      </c>
      <c r="R34" s="8">
        <v>331913813</v>
      </c>
      <c r="S34" s="8">
        <v>139448745</v>
      </c>
      <c r="T34" s="8">
        <v>127815225</v>
      </c>
      <c r="U34" s="8">
        <v>274426022</v>
      </c>
      <c r="V34" s="8">
        <v>541689992</v>
      </c>
      <c r="W34" s="8">
        <v>1566248257</v>
      </c>
      <c r="X34" s="8">
        <v>2655071417</v>
      </c>
      <c r="Y34" s="8">
        <v>-1088823160</v>
      </c>
      <c r="Z34" s="2">
        <v>-41.01</v>
      </c>
      <c r="AA34" s="6">
        <v>2889428505</v>
      </c>
    </row>
    <row r="35" spans="1:27" ht="13.5">
      <c r="A35" s="23" t="s">
        <v>61</v>
      </c>
      <c r="B35" s="29"/>
      <c r="C35" s="6">
        <v>720777</v>
      </c>
      <c r="D35" s="6">
        <v>0</v>
      </c>
      <c r="E35" s="7">
        <v>25000000</v>
      </c>
      <c r="F35" s="8">
        <v>25000000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25000000</v>
      </c>
      <c r="Y35" s="8">
        <v>-25000000</v>
      </c>
      <c r="Z35" s="2">
        <v>-100</v>
      </c>
      <c r="AA35" s="6">
        <v>25000000</v>
      </c>
    </row>
    <row r="36" spans="1:27" ht="12.75">
      <c r="A36" s="40" t="s">
        <v>62</v>
      </c>
      <c r="B36" s="32"/>
      <c r="C36" s="33">
        <f aca="true" t="shared" si="1" ref="C36:Y36">SUM(C25:C35)</f>
        <v>23208349129</v>
      </c>
      <c r="D36" s="33">
        <f>SUM(D25:D35)</f>
        <v>0</v>
      </c>
      <c r="E36" s="34">
        <f t="shared" si="1"/>
        <v>26194817482</v>
      </c>
      <c r="F36" s="35">
        <f t="shared" si="1"/>
        <v>26491185153</v>
      </c>
      <c r="G36" s="35">
        <f t="shared" si="1"/>
        <v>1920543436</v>
      </c>
      <c r="H36" s="35">
        <f t="shared" si="1"/>
        <v>2199823751</v>
      </c>
      <c r="I36" s="35">
        <f t="shared" si="1"/>
        <v>1867708799</v>
      </c>
      <c r="J36" s="35">
        <f t="shared" si="1"/>
        <v>5988075986</v>
      </c>
      <c r="K36" s="35">
        <f t="shared" si="1"/>
        <v>1968568977</v>
      </c>
      <c r="L36" s="35">
        <f t="shared" si="1"/>
        <v>1843347246</v>
      </c>
      <c r="M36" s="35">
        <f t="shared" si="1"/>
        <v>1874102080</v>
      </c>
      <c r="N36" s="35">
        <f t="shared" si="1"/>
        <v>5686018303</v>
      </c>
      <c r="O36" s="35">
        <f t="shared" si="1"/>
        <v>1768607494</v>
      </c>
      <c r="P36" s="35">
        <f t="shared" si="1"/>
        <v>1705814527</v>
      </c>
      <c r="Q36" s="35">
        <f t="shared" si="1"/>
        <v>2040659131</v>
      </c>
      <c r="R36" s="35">
        <f t="shared" si="1"/>
        <v>5515081152</v>
      </c>
      <c r="S36" s="35">
        <f t="shared" si="1"/>
        <v>1887104337</v>
      </c>
      <c r="T36" s="35">
        <f t="shared" si="1"/>
        <v>1836792670</v>
      </c>
      <c r="U36" s="35">
        <f t="shared" si="1"/>
        <v>2560174216</v>
      </c>
      <c r="V36" s="35">
        <f t="shared" si="1"/>
        <v>6284071223</v>
      </c>
      <c r="W36" s="35">
        <f t="shared" si="1"/>
        <v>23473246664</v>
      </c>
      <c r="X36" s="35">
        <f t="shared" si="1"/>
        <v>26194817479</v>
      </c>
      <c r="Y36" s="35">
        <f t="shared" si="1"/>
        <v>-2721570815</v>
      </c>
      <c r="Z36" s="36">
        <f>+IF(X36&lt;&gt;0,+(Y36/X36)*100,0)</f>
        <v>-10.38973001885523</v>
      </c>
      <c r="AA36" s="33">
        <f>SUM(AA25:AA35)</f>
        <v>26491185153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340257716</v>
      </c>
      <c r="D38" s="46">
        <f>+D22-D36</f>
        <v>0</v>
      </c>
      <c r="E38" s="47">
        <f t="shared" si="2"/>
        <v>115883280</v>
      </c>
      <c r="F38" s="48">
        <f t="shared" si="2"/>
        <v>115883280</v>
      </c>
      <c r="G38" s="48">
        <f t="shared" si="2"/>
        <v>827557393</v>
      </c>
      <c r="H38" s="48">
        <f t="shared" si="2"/>
        <v>407909123</v>
      </c>
      <c r="I38" s="48">
        <f t="shared" si="2"/>
        <v>253875150</v>
      </c>
      <c r="J38" s="48">
        <f t="shared" si="2"/>
        <v>1489341666</v>
      </c>
      <c r="K38" s="48">
        <f t="shared" si="2"/>
        <v>-148456994</v>
      </c>
      <c r="L38" s="48">
        <f t="shared" si="2"/>
        <v>740442730</v>
      </c>
      <c r="M38" s="48">
        <f t="shared" si="2"/>
        <v>492671148</v>
      </c>
      <c r="N38" s="48">
        <f t="shared" si="2"/>
        <v>1084656884</v>
      </c>
      <c r="O38" s="48">
        <f t="shared" si="2"/>
        <v>-49527541</v>
      </c>
      <c r="P38" s="48">
        <f t="shared" si="2"/>
        <v>88072388</v>
      </c>
      <c r="Q38" s="48">
        <f t="shared" si="2"/>
        <v>814554050</v>
      </c>
      <c r="R38" s="48">
        <f t="shared" si="2"/>
        <v>853098897</v>
      </c>
      <c r="S38" s="48">
        <f t="shared" si="2"/>
        <v>-84422504</v>
      </c>
      <c r="T38" s="48">
        <f t="shared" si="2"/>
        <v>-75024154</v>
      </c>
      <c r="U38" s="48">
        <f t="shared" si="2"/>
        <v>-655800658</v>
      </c>
      <c r="V38" s="48">
        <f t="shared" si="2"/>
        <v>-815247316</v>
      </c>
      <c r="W38" s="48">
        <f t="shared" si="2"/>
        <v>2611850131</v>
      </c>
      <c r="X38" s="48">
        <f>IF(F22=F36,0,X22-X36)</f>
        <v>115883277</v>
      </c>
      <c r="Y38" s="48">
        <f t="shared" si="2"/>
        <v>2495966854</v>
      </c>
      <c r="Z38" s="49">
        <f>+IF(X38&lt;&gt;0,+(Y38/X38)*100,0)</f>
        <v>2153.862851151508</v>
      </c>
      <c r="AA38" s="46">
        <f>+AA22-AA36</f>
        <v>115883280</v>
      </c>
    </row>
    <row r="39" spans="1:27" ht="13.5">
      <c r="A39" s="23" t="s">
        <v>64</v>
      </c>
      <c r="B39" s="29"/>
      <c r="C39" s="6">
        <v>1516156548</v>
      </c>
      <c r="D39" s="6">
        <v>0</v>
      </c>
      <c r="E39" s="7">
        <v>2003181134</v>
      </c>
      <c r="F39" s="8">
        <v>2043763227</v>
      </c>
      <c r="G39" s="8">
        <v>0</v>
      </c>
      <c r="H39" s="8">
        <v>45514626</v>
      </c>
      <c r="I39" s="8">
        <v>135876389</v>
      </c>
      <c r="J39" s="8">
        <v>181391015</v>
      </c>
      <c r="K39" s="8">
        <v>73787359</v>
      </c>
      <c r="L39" s="8">
        <v>65946652</v>
      </c>
      <c r="M39" s="8">
        <v>139470071</v>
      </c>
      <c r="N39" s="8">
        <v>279204082</v>
      </c>
      <c r="O39" s="8">
        <v>96025024</v>
      </c>
      <c r="P39" s="8">
        <v>96640628</v>
      </c>
      <c r="Q39" s="8">
        <v>178005539</v>
      </c>
      <c r="R39" s="8">
        <v>370671191</v>
      </c>
      <c r="S39" s="8">
        <v>144753959</v>
      </c>
      <c r="T39" s="8">
        <v>141140592</v>
      </c>
      <c r="U39" s="8">
        <v>314514231</v>
      </c>
      <c r="V39" s="8">
        <v>600408782</v>
      </c>
      <c r="W39" s="8">
        <v>1431675070</v>
      </c>
      <c r="X39" s="8">
        <v>2003181137</v>
      </c>
      <c r="Y39" s="8">
        <v>-571506067</v>
      </c>
      <c r="Z39" s="2">
        <v>-28.53</v>
      </c>
      <c r="AA39" s="6">
        <v>2043763227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-113000000</v>
      </c>
      <c r="F41" s="8">
        <v>-113000000</v>
      </c>
      <c r="G41" s="51">
        <v>-9416667</v>
      </c>
      <c r="H41" s="51">
        <v>-9416667</v>
      </c>
      <c r="I41" s="51">
        <v>-9416667</v>
      </c>
      <c r="J41" s="8">
        <v>-28250001</v>
      </c>
      <c r="K41" s="51">
        <v>0</v>
      </c>
      <c r="L41" s="51">
        <v>-18833334</v>
      </c>
      <c r="M41" s="8">
        <v>-9416667</v>
      </c>
      <c r="N41" s="51">
        <v>-28250001</v>
      </c>
      <c r="O41" s="51">
        <v>-9416667</v>
      </c>
      <c r="P41" s="51">
        <v>-9416667</v>
      </c>
      <c r="Q41" s="8">
        <v>-9416667</v>
      </c>
      <c r="R41" s="51">
        <v>-28250001</v>
      </c>
      <c r="S41" s="51">
        <v>-9416667</v>
      </c>
      <c r="T41" s="8">
        <v>-9416667</v>
      </c>
      <c r="U41" s="51">
        <v>-9416667</v>
      </c>
      <c r="V41" s="51">
        <v>-28250001</v>
      </c>
      <c r="W41" s="51">
        <v>-113000004</v>
      </c>
      <c r="X41" s="8">
        <v>-113000000</v>
      </c>
      <c r="Y41" s="51">
        <v>-4</v>
      </c>
      <c r="Z41" s="52">
        <v>0</v>
      </c>
      <c r="AA41" s="53">
        <v>-113000000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1856414264</v>
      </c>
      <c r="D42" s="55">
        <f>SUM(D38:D41)</f>
        <v>0</v>
      </c>
      <c r="E42" s="56">
        <f t="shared" si="3"/>
        <v>2006064414</v>
      </c>
      <c r="F42" s="57">
        <f t="shared" si="3"/>
        <v>2046646507</v>
      </c>
      <c r="G42" s="57">
        <f t="shared" si="3"/>
        <v>818140726</v>
      </c>
      <c r="H42" s="57">
        <f t="shared" si="3"/>
        <v>444007082</v>
      </c>
      <c r="I42" s="57">
        <f t="shared" si="3"/>
        <v>380334872</v>
      </c>
      <c r="J42" s="57">
        <f t="shared" si="3"/>
        <v>1642482680</v>
      </c>
      <c r="K42" s="57">
        <f t="shared" si="3"/>
        <v>-74669635</v>
      </c>
      <c r="L42" s="57">
        <f t="shared" si="3"/>
        <v>787556048</v>
      </c>
      <c r="M42" s="57">
        <f t="shared" si="3"/>
        <v>622724552</v>
      </c>
      <c r="N42" s="57">
        <f t="shared" si="3"/>
        <v>1335610965</v>
      </c>
      <c r="O42" s="57">
        <f t="shared" si="3"/>
        <v>37080816</v>
      </c>
      <c r="P42" s="57">
        <f t="shared" si="3"/>
        <v>175296349</v>
      </c>
      <c r="Q42" s="57">
        <f t="shared" si="3"/>
        <v>983142922</v>
      </c>
      <c r="R42" s="57">
        <f t="shared" si="3"/>
        <v>1195520087</v>
      </c>
      <c r="S42" s="57">
        <f t="shared" si="3"/>
        <v>50914788</v>
      </c>
      <c r="T42" s="57">
        <f t="shared" si="3"/>
        <v>56699771</v>
      </c>
      <c r="U42" s="57">
        <f t="shared" si="3"/>
        <v>-350703094</v>
      </c>
      <c r="V42" s="57">
        <f t="shared" si="3"/>
        <v>-243088535</v>
      </c>
      <c r="W42" s="57">
        <f t="shared" si="3"/>
        <v>3930525197</v>
      </c>
      <c r="X42" s="57">
        <f t="shared" si="3"/>
        <v>2006064414</v>
      </c>
      <c r="Y42" s="57">
        <f t="shared" si="3"/>
        <v>1924460783</v>
      </c>
      <c r="Z42" s="58">
        <f>+IF(X42&lt;&gt;0,+(Y42/X42)*100,0)</f>
        <v>95.93215300413578</v>
      </c>
      <c r="AA42" s="55">
        <f>SUM(AA38:AA41)</f>
        <v>2046646507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1856414264</v>
      </c>
      <c r="D44" s="63">
        <f>+D42-D43</f>
        <v>0</v>
      </c>
      <c r="E44" s="64">
        <f t="shared" si="4"/>
        <v>2006064414</v>
      </c>
      <c r="F44" s="65">
        <f t="shared" si="4"/>
        <v>2046646507</v>
      </c>
      <c r="G44" s="65">
        <f t="shared" si="4"/>
        <v>818140726</v>
      </c>
      <c r="H44" s="65">
        <f t="shared" si="4"/>
        <v>444007082</v>
      </c>
      <c r="I44" s="65">
        <f t="shared" si="4"/>
        <v>380334872</v>
      </c>
      <c r="J44" s="65">
        <f t="shared" si="4"/>
        <v>1642482680</v>
      </c>
      <c r="K44" s="65">
        <f t="shared" si="4"/>
        <v>-74669635</v>
      </c>
      <c r="L44" s="65">
        <f t="shared" si="4"/>
        <v>787556048</v>
      </c>
      <c r="M44" s="65">
        <f t="shared" si="4"/>
        <v>622724552</v>
      </c>
      <c r="N44" s="65">
        <f t="shared" si="4"/>
        <v>1335610965</v>
      </c>
      <c r="O44" s="65">
        <f t="shared" si="4"/>
        <v>37080816</v>
      </c>
      <c r="P44" s="65">
        <f t="shared" si="4"/>
        <v>175296349</v>
      </c>
      <c r="Q44" s="65">
        <f t="shared" si="4"/>
        <v>983142922</v>
      </c>
      <c r="R44" s="65">
        <f t="shared" si="4"/>
        <v>1195520087</v>
      </c>
      <c r="S44" s="65">
        <f t="shared" si="4"/>
        <v>50914788</v>
      </c>
      <c r="T44" s="65">
        <f t="shared" si="4"/>
        <v>56699771</v>
      </c>
      <c r="U44" s="65">
        <f t="shared" si="4"/>
        <v>-350703094</v>
      </c>
      <c r="V44" s="65">
        <f t="shared" si="4"/>
        <v>-243088535</v>
      </c>
      <c r="W44" s="65">
        <f t="shared" si="4"/>
        <v>3930525197</v>
      </c>
      <c r="X44" s="65">
        <f t="shared" si="4"/>
        <v>2006064414</v>
      </c>
      <c r="Y44" s="65">
        <f t="shared" si="4"/>
        <v>1924460783</v>
      </c>
      <c r="Z44" s="66">
        <f>+IF(X44&lt;&gt;0,+(Y44/X44)*100,0)</f>
        <v>95.93215300413578</v>
      </c>
      <c r="AA44" s="63">
        <f>+AA42-AA43</f>
        <v>2046646507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1856414264</v>
      </c>
      <c r="D46" s="55">
        <f>SUM(D44:D45)</f>
        <v>0</v>
      </c>
      <c r="E46" s="56">
        <f t="shared" si="5"/>
        <v>2006064414</v>
      </c>
      <c r="F46" s="57">
        <f t="shared" si="5"/>
        <v>2046646507</v>
      </c>
      <c r="G46" s="57">
        <f t="shared" si="5"/>
        <v>818140726</v>
      </c>
      <c r="H46" s="57">
        <f t="shared" si="5"/>
        <v>444007082</v>
      </c>
      <c r="I46" s="57">
        <f t="shared" si="5"/>
        <v>380334872</v>
      </c>
      <c r="J46" s="57">
        <f t="shared" si="5"/>
        <v>1642482680</v>
      </c>
      <c r="K46" s="57">
        <f t="shared" si="5"/>
        <v>-74669635</v>
      </c>
      <c r="L46" s="57">
        <f t="shared" si="5"/>
        <v>787556048</v>
      </c>
      <c r="M46" s="57">
        <f t="shared" si="5"/>
        <v>622724552</v>
      </c>
      <c r="N46" s="57">
        <f t="shared" si="5"/>
        <v>1335610965</v>
      </c>
      <c r="O46" s="57">
        <f t="shared" si="5"/>
        <v>37080816</v>
      </c>
      <c r="P46" s="57">
        <f t="shared" si="5"/>
        <v>175296349</v>
      </c>
      <c r="Q46" s="57">
        <f t="shared" si="5"/>
        <v>983142922</v>
      </c>
      <c r="R46" s="57">
        <f t="shared" si="5"/>
        <v>1195520087</v>
      </c>
      <c r="S46" s="57">
        <f t="shared" si="5"/>
        <v>50914788</v>
      </c>
      <c r="T46" s="57">
        <f t="shared" si="5"/>
        <v>56699771</v>
      </c>
      <c r="U46" s="57">
        <f t="shared" si="5"/>
        <v>-350703094</v>
      </c>
      <c r="V46" s="57">
        <f t="shared" si="5"/>
        <v>-243088535</v>
      </c>
      <c r="W46" s="57">
        <f t="shared" si="5"/>
        <v>3930525197</v>
      </c>
      <c r="X46" s="57">
        <f t="shared" si="5"/>
        <v>2006064414</v>
      </c>
      <c r="Y46" s="57">
        <f t="shared" si="5"/>
        <v>1924460783</v>
      </c>
      <c r="Z46" s="58">
        <f>+IF(X46&lt;&gt;0,+(Y46/X46)*100,0)</f>
        <v>95.93215300413578</v>
      </c>
      <c r="AA46" s="55">
        <f>SUM(AA44:AA45)</f>
        <v>2046646507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1856414264</v>
      </c>
      <c r="D48" s="71">
        <f>SUM(D46:D47)</f>
        <v>0</v>
      </c>
      <c r="E48" s="72">
        <f t="shared" si="6"/>
        <v>2006064414</v>
      </c>
      <c r="F48" s="73">
        <f t="shared" si="6"/>
        <v>2046646507</v>
      </c>
      <c r="G48" s="73">
        <f t="shared" si="6"/>
        <v>818140726</v>
      </c>
      <c r="H48" s="74">
        <f t="shared" si="6"/>
        <v>444007082</v>
      </c>
      <c r="I48" s="74">
        <f t="shared" si="6"/>
        <v>380334872</v>
      </c>
      <c r="J48" s="74">
        <f t="shared" si="6"/>
        <v>1642482680</v>
      </c>
      <c r="K48" s="74">
        <f t="shared" si="6"/>
        <v>-74669635</v>
      </c>
      <c r="L48" s="74">
        <f t="shared" si="6"/>
        <v>787556048</v>
      </c>
      <c r="M48" s="73">
        <f t="shared" si="6"/>
        <v>622724552</v>
      </c>
      <c r="N48" s="73">
        <f t="shared" si="6"/>
        <v>1335610965</v>
      </c>
      <c r="O48" s="74">
        <f t="shared" si="6"/>
        <v>37080816</v>
      </c>
      <c r="P48" s="74">
        <f t="shared" si="6"/>
        <v>175296349</v>
      </c>
      <c r="Q48" s="74">
        <f t="shared" si="6"/>
        <v>983142922</v>
      </c>
      <c r="R48" s="74">
        <f t="shared" si="6"/>
        <v>1195520087</v>
      </c>
      <c r="S48" s="74">
        <f t="shared" si="6"/>
        <v>50914788</v>
      </c>
      <c r="T48" s="73">
        <f t="shared" si="6"/>
        <v>56699771</v>
      </c>
      <c r="U48" s="73">
        <f t="shared" si="6"/>
        <v>-350703094</v>
      </c>
      <c r="V48" s="74">
        <f t="shared" si="6"/>
        <v>-243088535</v>
      </c>
      <c r="W48" s="74">
        <f t="shared" si="6"/>
        <v>3930525197</v>
      </c>
      <c r="X48" s="74">
        <f t="shared" si="6"/>
        <v>2006064414</v>
      </c>
      <c r="Y48" s="74">
        <f t="shared" si="6"/>
        <v>1924460783</v>
      </c>
      <c r="Z48" s="75">
        <f>+IF(X48&lt;&gt;0,+(Y48/X48)*100,0)</f>
        <v>95.93215300413578</v>
      </c>
      <c r="AA48" s="76">
        <f>SUM(AA46:AA47)</f>
        <v>2046646507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5298905000</v>
      </c>
      <c r="D5" s="6">
        <v>0</v>
      </c>
      <c r="E5" s="7">
        <v>5352283252</v>
      </c>
      <c r="F5" s="8">
        <v>5392883252</v>
      </c>
      <c r="G5" s="8">
        <v>486163283</v>
      </c>
      <c r="H5" s="8">
        <v>491709780</v>
      </c>
      <c r="I5" s="8">
        <v>441453017</v>
      </c>
      <c r="J5" s="8">
        <v>1419326080</v>
      </c>
      <c r="K5" s="8">
        <v>486654020</v>
      </c>
      <c r="L5" s="8">
        <v>505645958</v>
      </c>
      <c r="M5" s="8">
        <v>520236734</v>
      </c>
      <c r="N5" s="8">
        <v>1512536712</v>
      </c>
      <c r="O5" s="8">
        <v>491535295</v>
      </c>
      <c r="P5" s="8">
        <v>476079114</v>
      </c>
      <c r="Q5" s="8">
        <v>849194684</v>
      </c>
      <c r="R5" s="8">
        <v>1816809093</v>
      </c>
      <c r="S5" s="8">
        <v>491999028</v>
      </c>
      <c r="T5" s="8">
        <v>425297971</v>
      </c>
      <c r="U5" s="8">
        <v>485370079</v>
      </c>
      <c r="V5" s="8">
        <v>1402667078</v>
      </c>
      <c r="W5" s="8">
        <v>6151338963</v>
      </c>
      <c r="X5" s="8">
        <v>5352283254</v>
      </c>
      <c r="Y5" s="8">
        <v>799055709</v>
      </c>
      <c r="Z5" s="2">
        <v>14.93</v>
      </c>
      <c r="AA5" s="6">
        <v>5392883252</v>
      </c>
    </row>
    <row r="6" spans="1:27" ht="13.5">
      <c r="A6" s="23" t="s">
        <v>33</v>
      </c>
      <c r="B6" s="24"/>
      <c r="C6" s="6">
        <v>144179631</v>
      </c>
      <c r="D6" s="6">
        <v>0</v>
      </c>
      <c r="E6" s="7">
        <v>129085000</v>
      </c>
      <c r="F6" s="8">
        <v>129085000</v>
      </c>
      <c r="G6" s="8">
        <v>12701554</v>
      </c>
      <c r="H6" s="8">
        <v>12750679</v>
      </c>
      <c r="I6" s="8">
        <v>7870731</v>
      </c>
      <c r="J6" s="8">
        <v>33322964</v>
      </c>
      <c r="K6" s="8">
        <v>7596959</v>
      </c>
      <c r="L6" s="8">
        <v>12522624</v>
      </c>
      <c r="M6" s="8">
        <v>12723716</v>
      </c>
      <c r="N6" s="8">
        <v>32843299</v>
      </c>
      <c r="O6" s="8">
        <v>13101423</v>
      </c>
      <c r="P6" s="8">
        <v>12803712</v>
      </c>
      <c r="Q6" s="8">
        <v>9668154</v>
      </c>
      <c r="R6" s="8">
        <v>35573289</v>
      </c>
      <c r="S6" s="8">
        <v>14042927</v>
      </c>
      <c r="T6" s="8">
        <v>13424851</v>
      </c>
      <c r="U6" s="8">
        <v>10142611</v>
      </c>
      <c r="V6" s="8">
        <v>37610389</v>
      </c>
      <c r="W6" s="8">
        <v>139349941</v>
      </c>
      <c r="X6" s="8">
        <v>129084999</v>
      </c>
      <c r="Y6" s="8">
        <v>10264942</v>
      </c>
      <c r="Z6" s="2">
        <v>7.95</v>
      </c>
      <c r="AA6" s="6">
        <v>129085000</v>
      </c>
    </row>
    <row r="7" spans="1:27" ht="13.5">
      <c r="A7" s="25" t="s">
        <v>34</v>
      </c>
      <c r="B7" s="24"/>
      <c r="C7" s="6">
        <v>9444492804</v>
      </c>
      <c r="D7" s="6">
        <v>0</v>
      </c>
      <c r="E7" s="7">
        <v>10477611860</v>
      </c>
      <c r="F7" s="8">
        <v>10477611860</v>
      </c>
      <c r="G7" s="8">
        <v>883230341</v>
      </c>
      <c r="H7" s="8">
        <v>959808970</v>
      </c>
      <c r="I7" s="8">
        <v>876219574</v>
      </c>
      <c r="J7" s="8">
        <v>2719258885</v>
      </c>
      <c r="K7" s="8">
        <v>879323784</v>
      </c>
      <c r="L7" s="8">
        <v>803862463</v>
      </c>
      <c r="M7" s="8">
        <v>850459858</v>
      </c>
      <c r="N7" s="8">
        <v>2533646105</v>
      </c>
      <c r="O7" s="8">
        <v>894600023</v>
      </c>
      <c r="P7" s="8">
        <v>759034276</v>
      </c>
      <c r="Q7" s="8">
        <v>810284786</v>
      </c>
      <c r="R7" s="8">
        <v>2463919085</v>
      </c>
      <c r="S7" s="8">
        <v>958475073</v>
      </c>
      <c r="T7" s="8">
        <v>931070250</v>
      </c>
      <c r="U7" s="8">
        <v>734527138</v>
      </c>
      <c r="V7" s="8">
        <v>2624072461</v>
      </c>
      <c r="W7" s="8">
        <v>10340896536</v>
      </c>
      <c r="X7" s="8">
        <v>10477611860</v>
      </c>
      <c r="Y7" s="8">
        <v>-136715324</v>
      </c>
      <c r="Z7" s="2">
        <v>-1.3</v>
      </c>
      <c r="AA7" s="6">
        <v>10477611860</v>
      </c>
    </row>
    <row r="8" spans="1:27" ht="13.5">
      <c r="A8" s="25" t="s">
        <v>35</v>
      </c>
      <c r="B8" s="24"/>
      <c r="C8" s="6">
        <v>2295910760</v>
      </c>
      <c r="D8" s="6">
        <v>0</v>
      </c>
      <c r="E8" s="7">
        <v>2879423089</v>
      </c>
      <c r="F8" s="8">
        <v>2879423089</v>
      </c>
      <c r="G8" s="8">
        <v>225804736</v>
      </c>
      <c r="H8" s="8">
        <v>250157538</v>
      </c>
      <c r="I8" s="8">
        <v>258329816</v>
      </c>
      <c r="J8" s="8">
        <v>734292090</v>
      </c>
      <c r="K8" s="8">
        <v>257891512</v>
      </c>
      <c r="L8" s="8">
        <v>258815537</v>
      </c>
      <c r="M8" s="8">
        <v>219541317</v>
      </c>
      <c r="N8" s="8">
        <v>736248366</v>
      </c>
      <c r="O8" s="8">
        <v>242251675</v>
      </c>
      <c r="P8" s="8">
        <v>260284578</v>
      </c>
      <c r="Q8" s="8">
        <v>231213018</v>
      </c>
      <c r="R8" s="8">
        <v>733749271</v>
      </c>
      <c r="S8" s="8">
        <v>243752375</v>
      </c>
      <c r="T8" s="8">
        <v>241594975</v>
      </c>
      <c r="U8" s="8">
        <v>259304918</v>
      </c>
      <c r="V8" s="8">
        <v>744652268</v>
      </c>
      <c r="W8" s="8">
        <v>2948941995</v>
      </c>
      <c r="X8" s="8">
        <v>2879423089</v>
      </c>
      <c r="Y8" s="8">
        <v>69518906</v>
      </c>
      <c r="Z8" s="2">
        <v>2.41</v>
      </c>
      <c r="AA8" s="6">
        <v>2879423089</v>
      </c>
    </row>
    <row r="9" spans="1:27" ht="13.5">
      <c r="A9" s="25" t="s">
        <v>36</v>
      </c>
      <c r="B9" s="24"/>
      <c r="C9" s="6">
        <v>726860385</v>
      </c>
      <c r="D9" s="6">
        <v>0</v>
      </c>
      <c r="E9" s="7">
        <v>776192900</v>
      </c>
      <c r="F9" s="8">
        <v>776192900</v>
      </c>
      <c r="G9" s="8">
        <v>59839441</v>
      </c>
      <c r="H9" s="8">
        <v>64860464</v>
      </c>
      <c r="I9" s="8">
        <v>70652838</v>
      </c>
      <c r="J9" s="8">
        <v>195352743</v>
      </c>
      <c r="K9" s="8">
        <v>68192720</v>
      </c>
      <c r="L9" s="8">
        <v>70954515</v>
      </c>
      <c r="M9" s="8">
        <v>63241673</v>
      </c>
      <c r="N9" s="8">
        <v>202388908</v>
      </c>
      <c r="O9" s="8">
        <v>66245451</v>
      </c>
      <c r="P9" s="8">
        <v>71988005</v>
      </c>
      <c r="Q9" s="8">
        <v>63617991</v>
      </c>
      <c r="R9" s="8">
        <v>201851447</v>
      </c>
      <c r="S9" s="8">
        <v>66019062</v>
      </c>
      <c r="T9" s="8">
        <v>65214797</v>
      </c>
      <c r="U9" s="8">
        <v>69012553</v>
      </c>
      <c r="V9" s="8">
        <v>200246412</v>
      </c>
      <c r="W9" s="8">
        <v>799839510</v>
      </c>
      <c r="X9" s="8">
        <v>776192900</v>
      </c>
      <c r="Y9" s="8">
        <v>23646610</v>
      </c>
      <c r="Z9" s="2">
        <v>3.05</v>
      </c>
      <c r="AA9" s="6">
        <v>776192900</v>
      </c>
    </row>
    <row r="10" spans="1:27" ht="13.5">
      <c r="A10" s="25" t="s">
        <v>37</v>
      </c>
      <c r="B10" s="24"/>
      <c r="C10" s="6">
        <v>472656125</v>
      </c>
      <c r="D10" s="6">
        <v>0</v>
      </c>
      <c r="E10" s="7">
        <v>513927385</v>
      </c>
      <c r="F10" s="26">
        <v>513927385</v>
      </c>
      <c r="G10" s="26">
        <v>42937099</v>
      </c>
      <c r="H10" s="26">
        <v>41877117</v>
      </c>
      <c r="I10" s="26">
        <v>43249395</v>
      </c>
      <c r="J10" s="26">
        <v>128063611</v>
      </c>
      <c r="K10" s="26">
        <v>42604959</v>
      </c>
      <c r="L10" s="26">
        <v>44159065</v>
      </c>
      <c r="M10" s="26">
        <v>43367565</v>
      </c>
      <c r="N10" s="26">
        <v>130131589</v>
      </c>
      <c r="O10" s="26">
        <v>42632353</v>
      </c>
      <c r="P10" s="26">
        <v>41228401</v>
      </c>
      <c r="Q10" s="26">
        <v>45070592</v>
      </c>
      <c r="R10" s="26">
        <v>128931346</v>
      </c>
      <c r="S10" s="26">
        <v>44132319</v>
      </c>
      <c r="T10" s="26">
        <v>47157372</v>
      </c>
      <c r="U10" s="26">
        <v>43864182</v>
      </c>
      <c r="V10" s="26">
        <v>135153873</v>
      </c>
      <c r="W10" s="26">
        <v>522280419</v>
      </c>
      <c r="X10" s="26">
        <v>513927385</v>
      </c>
      <c r="Y10" s="26">
        <v>8353034</v>
      </c>
      <c r="Z10" s="27">
        <v>1.63</v>
      </c>
      <c r="AA10" s="28">
        <v>513927385</v>
      </c>
    </row>
    <row r="11" spans="1:27" ht="13.5">
      <c r="A11" s="25" t="s">
        <v>38</v>
      </c>
      <c r="B11" s="29"/>
      <c r="C11" s="6">
        <v>136814499</v>
      </c>
      <c r="D11" s="6">
        <v>0</v>
      </c>
      <c r="E11" s="7">
        <v>143495120</v>
      </c>
      <c r="F11" s="8">
        <v>143495120</v>
      </c>
      <c r="G11" s="8">
        <v>5859803</v>
      </c>
      <c r="H11" s="8">
        <v>13905227</v>
      </c>
      <c r="I11" s="8">
        <v>28858965</v>
      </c>
      <c r="J11" s="8">
        <v>48623995</v>
      </c>
      <c r="K11" s="8">
        <v>10506975</v>
      </c>
      <c r="L11" s="8">
        <v>12175890</v>
      </c>
      <c r="M11" s="8">
        <v>23386390</v>
      </c>
      <c r="N11" s="8">
        <v>46069255</v>
      </c>
      <c r="O11" s="8">
        <v>8199467</v>
      </c>
      <c r="P11" s="8">
        <v>15875156</v>
      </c>
      <c r="Q11" s="8">
        <v>21731278</v>
      </c>
      <c r="R11" s="8">
        <v>45805901</v>
      </c>
      <c r="S11" s="8">
        <v>12715326</v>
      </c>
      <c r="T11" s="8">
        <v>14923447</v>
      </c>
      <c r="U11" s="8">
        <v>12146701</v>
      </c>
      <c r="V11" s="8">
        <v>39785474</v>
      </c>
      <c r="W11" s="8">
        <v>180284625</v>
      </c>
      <c r="X11" s="8">
        <v>143495121</v>
      </c>
      <c r="Y11" s="8">
        <v>36789504</v>
      </c>
      <c r="Z11" s="2">
        <v>25.64</v>
      </c>
      <c r="AA11" s="6">
        <v>143495120</v>
      </c>
    </row>
    <row r="12" spans="1:27" ht="13.5">
      <c r="A12" s="25" t="s">
        <v>39</v>
      </c>
      <c r="B12" s="29"/>
      <c r="C12" s="6">
        <v>532027744</v>
      </c>
      <c r="D12" s="6">
        <v>0</v>
      </c>
      <c r="E12" s="7">
        <v>451237226</v>
      </c>
      <c r="F12" s="8">
        <v>451237226</v>
      </c>
      <c r="G12" s="8">
        <v>30347969</v>
      </c>
      <c r="H12" s="8">
        <v>39371914</v>
      </c>
      <c r="I12" s="8">
        <v>33701058</v>
      </c>
      <c r="J12" s="8">
        <v>103420941</v>
      </c>
      <c r="K12" s="8">
        <v>52032027</v>
      </c>
      <c r="L12" s="8">
        <v>38092626</v>
      </c>
      <c r="M12" s="8">
        <v>33305662</v>
      </c>
      <c r="N12" s="8">
        <v>123430315</v>
      </c>
      <c r="O12" s="8">
        <v>27188252</v>
      </c>
      <c r="P12" s="8">
        <v>36010254</v>
      </c>
      <c r="Q12" s="8">
        <v>31063158</v>
      </c>
      <c r="R12" s="8">
        <v>94261664</v>
      </c>
      <c r="S12" s="8">
        <v>37176979</v>
      </c>
      <c r="T12" s="8">
        <v>39263382</v>
      </c>
      <c r="U12" s="8">
        <v>35594479</v>
      </c>
      <c r="V12" s="8">
        <v>112034840</v>
      </c>
      <c r="W12" s="8">
        <v>433147760</v>
      </c>
      <c r="X12" s="8">
        <v>451237226</v>
      </c>
      <c r="Y12" s="8">
        <v>-18089466</v>
      </c>
      <c r="Z12" s="2">
        <v>-4.01</v>
      </c>
      <c r="AA12" s="6">
        <v>451237226</v>
      </c>
    </row>
    <row r="13" spans="1:27" ht="13.5">
      <c r="A13" s="23" t="s">
        <v>40</v>
      </c>
      <c r="B13" s="29"/>
      <c r="C13" s="6">
        <v>334874540</v>
      </c>
      <c r="D13" s="6">
        <v>0</v>
      </c>
      <c r="E13" s="7">
        <v>491385020</v>
      </c>
      <c r="F13" s="8">
        <v>497231563</v>
      </c>
      <c r="G13" s="8">
        <v>34000734</v>
      </c>
      <c r="H13" s="8">
        <v>31836723</v>
      </c>
      <c r="I13" s="8">
        <v>38499072</v>
      </c>
      <c r="J13" s="8">
        <v>104336529</v>
      </c>
      <c r="K13" s="8">
        <v>27495783</v>
      </c>
      <c r="L13" s="8">
        <v>23676979</v>
      </c>
      <c r="M13" s="8">
        <v>36952902</v>
      </c>
      <c r="N13" s="8">
        <v>88125664</v>
      </c>
      <c r="O13" s="8">
        <v>24184175</v>
      </c>
      <c r="P13" s="8">
        <v>21132852</v>
      </c>
      <c r="Q13" s="8">
        <v>39417619</v>
      </c>
      <c r="R13" s="8">
        <v>84734646</v>
      </c>
      <c r="S13" s="8">
        <v>31644110</v>
      </c>
      <c r="T13" s="8">
        <v>31798840</v>
      </c>
      <c r="U13" s="8">
        <v>40134630</v>
      </c>
      <c r="V13" s="8">
        <v>103577580</v>
      </c>
      <c r="W13" s="8">
        <v>380774419</v>
      </c>
      <c r="X13" s="8">
        <v>491385021</v>
      </c>
      <c r="Y13" s="8">
        <v>-110610602</v>
      </c>
      <c r="Z13" s="2">
        <v>-22.51</v>
      </c>
      <c r="AA13" s="6">
        <v>497231563</v>
      </c>
    </row>
    <row r="14" spans="1:27" ht="13.5">
      <c r="A14" s="23" t="s">
        <v>41</v>
      </c>
      <c r="B14" s="29"/>
      <c r="C14" s="6">
        <v>143037000</v>
      </c>
      <c r="D14" s="6">
        <v>0</v>
      </c>
      <c r="E14" s="7">
        <v>114629410</v>
      </c>
      <c r="F14" s="8">
        <v>114629410</v>
      </c>
      <c r="G14" s="8">
        <v>12323373</v>
      </c>
      <c r="H14" s="8">
        <v>15692692</v>
      </c>
      <c r="I14" s="8">
        <v>13076816</v>
      </c>
      <c r="J14" s="8">
        <v>41092881</v>
      </c>
      <c r="K14" s="8">
        <v>15083820</v>
      </c>
      <c r="L14" s="8">
        <v>14738358</v>
      </c>
      <c r="M14" s="8">
        <v>14232045</v>
      </c>
      <c r="N14" s="8">
        <v>44054223</v>
      </c>
      <c r="O14" s="8">
        <v>12813566</v>
      </c>
      <c r="P14" s="8">
        <v>16564961</v>
      </c>
      <c r="Q14" s="8">
        <v>17377110</v>
      </c>
      <c r="R14" s="8">
        <v>46755637</v>
      </c>
      <c r="S14" s="8">
        <v>16079942</v>
      </c>
      <c r="T14" s="8">
        <v>16848261</v>
      </c>
      <c r="U14" s="8">
        <v>16200832</v>
      </c>
      <c r="V14" s="8">
        <v>49129035</v>
      </c>
      <c r="W14" s="8">
        <v>181031776</v>
      </c>
      <c r="X14" s="8">
        <v>114629409</v>
      </c>
      <c r="Y14" s="8">
        <v>66402367</v>
      </c>
      <c r="Z14" s="2">
        <v>57.93</v>
      </c>
      <c r="AA14" s="6">
        <v>114629410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248510818</v>
      </c>
      <c r="D16" s="6">
        <v>0</v>
      </c>
      <c r="E16" s="7">
        <v>113756074</v>
      </c>
      <c r="F16" s="8">
        <v>113756074</v>
      </c>
      <c r="G16" s="8">
        <v>5106318</v>
      </c>
      <c r="H16" s="8">
        <v>11530645</v>
      </c>
      <c r="I16" s="8">
        <v>-182522</v>
      </c>
      <c r="J16" s="8">
        <v>16454441</v>
      </c>
      <c r="K16" s="8">
        <v>5300278</v>
      </c>
      <c r="L16" s="8">
        <v>6864098</v>
      </c>
      <c r="M16" s="8">
        <v>3819578</v>
      </c>
      <c r="N16" s="8">
        <v>15983954</v>
      </c>
      <c r="O16" s="8">
        <v>6042291</v>
      </c>
      <c r="P16" s="8">
        <v>6816911</v>
      </c>
      <c r="Q16" s="8">
        <v>7566522</v>
      </c>
      <c r="R16" s="8">
        <v>20425724</v>
      </c>
      <c r="S16" s="8">
        <v>2583370</v>
      </c>
      <c r="T16" s="8">
        <v>8249453</v>
      </c>
      <c r="U16" s="8">
        <v>4433570</v>
      </c>
      <c r="V16" s="8">
        <v>15266393</v>
      </c>
      <c r="W16" s="8">
        <v>68130512</v>
      </c>
      <c r="X16" s="8">
        <v>113756075</v>
      </c>
      <c r="Y16" s="8">
        <v>-45625563</v>
      </c>
      <c r="Z16" s="2">
        <v>-40.11</v>
      </c>
      <c r="AA16" s="6">
        <v>113756074</v>
      </c>
    </row>
    <row r="17" spans="1:27" ht="13.5">
      <c r="A17" s="23" t="s">
        <v>44</v>
      </c>
      <c r="B17" s="29"/>
      <c r="C17" s="6">
        <v>30541756</v>
      </c>
      <c r="D17" s="6">
        <v>0</v>
      </c>
      <c r="E17" s="7">
        <v>25093709</v>
      </c>
      <c r="F17" s="8">
        <v>25093709</v>
      </c>
      <c r="G17" s="8">
        <v>2653311</v>
      </c>
      <c r="H17" s="8">
        <v>3300601</v>
      </c>
      <c r="I17" s="8">
        <v>1377115</v>
      </c>
      <c r="J17" s="8">
        <v>7331027</v>
      </c>
      <c r="K17" s="8">
        <v>2397906</v>
      </c>
      <c r="L17" s="8">
        <v>2080171</v>
      </c>
      <c r="M17" s="8">
        <v>121433</v>
      </c>
      <c r="N17" s="8">
        <v>4599510</v>
      </c>
      <c r="O17" s="8">
        <v>2591122</v>
      </c>
      <c r="P17" s="8">
        <v>2916406</v>
      </c>
      <c r="Q17" s="8">
        <v>5379141</v>
      </c>
      <c r="R17" s="8">
        <v>10886669</v>
      </c>
      <c r="S17" s="8">
        <v>216046</v>
      </c>
      <c r="T17" s="8">
        <v>4776528</v>
      </c>
      <c r="U17" s="8">
        <v>2481065</v>
      </c>
      <c r="V17" s="8">
        <v>7473639</v>
      </c>
      <c r="W17" s="8">
        <v>30290845</v>
      </c>
      <c r="X17" s="8">
        <v>25093709</v>
      </c>
      <c r="Y17" s="8">
        <v>5197136</v>
      </c>
      <c r="Z17" s="2">
        <v>20.71</v>
      </c>
      <c r="AA17" s="6">
        <v>25093709</v>
      </c>
    </row>
    <row r="18" spans="1:27" ht="13.5">
      <c r="A18" s="25" t="s">
        <v>45</v>
      </c>
      <c r="B18" s="24"/>
      <c r="C18" s="6">
        <v>10794941</v>
      </c>
      <c r="D18" s="6">
        <v>0</v>
      </c>
      <c r="E18" s="7">
        <v>12744450</v>
      </c>
      <c r="F18" s="8">
        <v>12744450</v>
      </c>
      <c r="G18" s="8">
        <v>966961</v>
      </c>
      <c r="H18" s="8">
        <v>0</v>
      </c>
      <c r="I18" s="8">
        <v>1561905</v>
      </c>
      <c r="J18" s="8">
        <v>2528866</v>
      </c>
      <c r="K18" s="8">
        <v>777005</v>
      </c>
      <c r="L18" s="8">
        <v>702716</v>
      </c>
      <c r="M18" s="8">
        <v>0</v>
      </c>
      <c r="N18" s="8">
        <v>1479721</v>
      </c>
      <c r="O18" s="8">
        <v>1078611</v>
      </c>
      <c r="P18" s="8">
        <v>985791</v>
      </c>
      <c r="Q18" s="8">
        <v>1786811</v>
      </c>
      <c r="R18" s="8">
        <v>3851213</v>
      </c>
      <c r="S18" s="8">
        <v>0</v>
      </c>
      <c r="T18" s="8">
        <v>1553496</v>
      </c>
      <c r="U18" s="8">
        <v>816189</v>
      </c>
      <c r="V18" s="8">
        <v>2369685</v>
      </c>
      <c r="W18" s="8">
        <v>10229485</v>
      </c>
      <c r="X18" s="8">
        <v>12744450</v>
      </c>
      <c r="Y18" s="8">
        <v>-2514965</v>
      </c>
      <c r="Z18" s="2">
        <v>-19.73</v>
      </c>
      <c r="AA18" s="6">
        <v>12744450</v>
      </c>
    </row>
    <row r="19" spans="1:27" ht="13.5">
      <c r="A19" s="23" t="s">
        <v>46</v>
      </c>
      <c r="B19" s="29"/>
      <c r="C19" s="6">
        <v>2191385000</v>
      </c>
      <c r="D19" s="6">
        <v>0</v>
      </c>
      <c r="E19" s="7">
        <v>2584009904</v>
      </c>
      <c r="F19" s="8">
        <v>2640963721</v>
      </c>
      <c r="G19" s="8">
        <v>788977000</v>
      </c>
      <c r="H19" s="8">
        <v>1512735</v>
      </c>
      <c r="I19" s="8">
        <v>-25808744</v>
      </c>
      <c r="J19" s="8">
        <v>764680991</v>
      </c>
      <c r="K19" s="8">
        <v>38326259</v>
      </c>
      <c r="L19" s="8">
        <v>318800231</v>
      </c>
      <c r="M19" s="8">
        <v>365080201</v>
      </c>
      <c r="N19" s="8">
        <v>722206691</v>
      </c>
      <c r="O19" s="8">
        <v>-21055313</v>
      </c>
      <c r="P19" s="8">
        <v>148151264</v>
      </c>
      <c r="Q19" s="8">
        <v>674293765</v>
      </c>
      <c r="R19" s="8">
        <v>801389716</v>
      </c>
      <c r="S19" s="8">
        <v>12078467</v>
      </c>
      <c r="T19" s="8">
        <v>7715867</v>
      </c>
      <c r="U19" s="8">
        <v>-16393027</v>
      </c>
      <c r="V19" s="8">
        <v>3401307</v>
      </c>
      <c r="W19" s="8">
        <v>2291678705</v>
      </c>
      <c r="X19" s="8">
        <v>2584009904</v>
      </c>
      <c r="Y19" s="8">
        <v>-292331199</v>
      </c>
      <c r="Z19" s="2">
        <v>-11.31</v>
      </c>
      <c r="AA19" s="6">
        <v>2640963721</v>
      </c>
    </row>
    <row r="20" spans="1:27" ht="13.5">
      <c r="A20" s="23" t="s">
        <v>47</v>
      </c>
      <c r="B20" s="29"/>
      <c r="C20" s="6">
        <v>2394784177</v>
      </c>
      <c r="D20" s="6">
        <v>0</v>
      </c>
      <c r="E20" s="7">
        <v>2626212075</v>
      </c>
      <c r="F20" s="26">
        <v>2592392875</v>
      </c>
      <c r="G20" s="26">
        <v>62753382</v>
      </c>
      <c r="H20" s="26">
        <v>702462835</v>
      </c>
      <c r="I20" s="26">
        <v>52497219</v>
      </c>
      <c r="J20" s="26">
        <v>817713436</v>
      </c>
      <c r="K20" s="26">
        <v>52792462</v>
      </c>
      <c r="L20" s="26">
        <v>51540991</v>
      </c>
      <c r="M20" s="26">
        <v>700070816</v>
      </c>
      <c r="N20" s="26">
        <v>804404269</v>
      </c>
      <c r="O20" s="26">
        <v>34748316</v>
      </c>
      <c r="P20" s="26">
        <v>55969026</v>
      </c>
      <c r="Q20" s="26">
        <v>709712712</v>
      </c>
      <c r="R20" s="26">
        <v>800430054</v>
      </c>
      <c r="S20" s="26">
        <v>35730445</v>
      </c>
      <c r="T20" s="26">
        <v>40157945</v>
      </c>
      <c r="U20" s="26">
        <v>56016484</v>
      </c>
      <c r="V20" s="26">
        <v>131904874</v>
      </c>
      <c r="W20" s="26">
        <v>2554452633</v>
      </c>
      <c r="X20" s="26">
        <v>2626212075</v>
      </c>
      <c r="Y20" s="26">
        <v>-71759442</v>
      </c>
      <c r="Z20" s="27">
        <v>-2.73</v>
      </c>
      <c r="AA20" s="28">
        <v>2592392875</v>
      </c>
    </row>
    <row r="21" spans="1:27" ht="13.5">
      <c r="A21" s="23" t="s">
        <v>48</v>
      </c>
      <c r="B21" s="29"/>
      <c r="C21" s="6">
        <v>17739000</v>
      </c>
      <c r="D21" s="6">
        <v>0</v>
      </c>
      <c r="E21" s="7">
        <v>34288745</v>
      </c>
      <c r="F21" s="8">
        <v>34288745</v>
      </c>
      <c r="G21" s="8">
        <v>0</v>
      </c>
      <c r="H21" s="8">
        <v>993790</v>
      </c>
      <c r="I21" s="30">
        <v>60871</v>
      </c>
      <c r="J21" s="8">
        <v>1054661</v>
      </c>
      <c r="K21" s="8">
        <v>1619796</v>
      </c>
      <c r="L21" s="8">
        <v>1900296</v>
      </c>
      <c r="M21" s="8">
        <v>1337379</v>
      </c>
      <c r="N21" s="8">
        <v>4857471</v>
      </c>
      <c r="O21" s="8">
        <v>0</v>
      </c>
      <c r="P21" s="30">
        <v>27941</v>
      </c>
      <c r="Q21" s="8">
        <v>59526</v>
      </c>
      <c r="R21" s="8">
        <v>87467</v>
      </c>
      <c r="S21" s="8">
        <v>23743</v>
      </c>
      <c r="T21" s="8">
        <v>0</v>
      </c>
      <c r="U21" s="8">
        <v>212961</v>
      </c>
      <c r="V21" s="8">
        <v>236704</v>
      </c>
      <c r="W21" s="30">
        <v>6236303</v>
      </c>
      <c r="X21" s="8">
        <v>34288744</v>
      </c>
      <c r="Y21" s="8">
        <v>-28052441</v>
      </c>
      <c r="Z21" s="2">
        <v>-81.81</v>
      </c>
      <c r="AA21" s="6">
        <v>34288745</v>
      </c>
    </row>
    <row r="22" spans="1:27" ht="24.75" customHeight="1">
      <c r="A22" s="31" t="s">
        <v>49</v>
      </c>
      <c r="B22" s="32"/>
      <c r="C22" s="33">
        <f aca="true" t="shared" si="0" ref="C22:Y22">SUM(C5:C21)</f>
        <v>24423514180</v>
      </c>
      <c r="D22" s="33">
        <f>SUM(D5:D21)</f>
        <v>0</v>
      </c>
      <c r="E22" s="34">
        <f t="shared" si="0"/>
        <v>26725375219</v>
      </c>
      <c r="F22" s="35">
        <f t="shared" si="0"/>
        <v>26794956379</v>
      </c>
      <c r="G22" s="35">
        <f t="shared" si="0"/>
        <v>2653665305</v>
      </c>
      <c r="H22" s="35">
        <f t="shared" si="0"/>
        <v>2641771710</v>
      </c>
      <c r="I22" s="35">
        <f t="shared" si="0"/>
        <v>1841417126</v>
      </c>
      <c r="J22" s="35">
        <f t="shared" si="0"/>
        <v>7136854141</v>
      </c>
      <c r="K22" s="35">
        <f t="shared" si="0"/>
        <v>1948596265</v>
      </c>
      <c r="L22" s="35">
        <f t="shared" si="0"/>
        <v>2166532518</v>
      </c>
      <c r="M22" s="35">
        <f t="shared" si="0"/>
        <v>2887877269</v>
      </c>
      <c r="N22" s="35">
        <f t="shared" si="0"/>
        <v>7003006052</v>
      </c>
      <c r="O22" s="35">
        <f t="shared" si="0"/>
        <v>1846156707</v>
      </c>
      <c r="P22" s="35">
        <f t="shared" si="0"/>
        <v>1925868648</v>
      </c>
      <c r="Q22" s="35">
        <f t="shared" si="0"/>
        <v>3517436867</v>
      </c>
      <c r="R22" s="35">
        <f t="shared" si="0"/>
        <v>7289462222</v>
      </c>
      <c r="S22" s="35">
        <f t="shared" si="0"/>
        <v>1966669212</v>
      </c>
      <c r="T22" s="35">
        <f t="shared" si="0"/>
        <v>1889047435</v>
      </c>
      <c r="U22" s="35">
        <f t="shared" si="0"/>
        <v>1753865365</v>
      </c>
      <c r="V22" s="35">
        <f t="shared" si="0"/>
        <v>5609582012</v>
      </c>
      <c r="W22" s="35">
        <f t="shared" si="0"/>
        <v>27038904427</v>
      </c>
      <c r="X22" s="35">
        <f t="shared" si="0"/>
        <v>26725375221</v>
      </c>
      <c r="Y22" s="35">
        <f t="shared" si="0"/>
        <v>313529206</v>
      </c>
      <c r="Z22" s="36">
        <f>+IF(X22&lt;&gt;0,+(Y22/X22)*100,0)</f>
        <v>1.1731517458869507</v>
      </c>
      <c r="AA22" s="33">
        <f>SUM(AA5:AA21)</f>
        <v>26794956379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6893729293</v>
      </c>
      <c r="D25" s="6">
        <v>0</v>
      </c>
      <c r="E25" s="7">
        <v>7353431371</v>
      </c>
      <c r="F25" s="8">
        <v>7412240274</v>
      </c>
      <c r="G25" s="8">
        <v>532724064</v>
      </c>
      <c r="H25" s="8">
        <v>539981574</v>
      </c>
      <c r="I25" s="8">
        <v>581239199</v>
      </c>
      <c r="J25" s="8">
        <v>1653944837</v>
      </c>
      <c r="K25" s="8">
        <v>559269330</v>
      </c>
      <c r="L25" s="8">
        <v>880273698</v>
      </c>
      <c r="M25" s="8">
        <v>639227142</v>
      </c>
      <c r="N25" s="8">
        <v>2078770170</v>
      </c>
      <c r="O25" s="8">
        <v>553619667</v>
      </c>
      <c r="P25" s="8">
        <v>578441881</v>
      </c>
      <c r="Q25" s="8">
        <v>539002445</v>
      </c>
      <c r="R25" s="8">
        <v>1671063993</v>
      </c>
      <c r="S25" s="8">
        <v>534242107</v>
      </c>
      <c r="T25" s="8">
        <v>556056195</v>
      </c>
      <c r="U25" s="8">
        <v>561292504</v>
      </c>
      <c r="V25" s="8">
        <v>1651590806</v>
      </c>
      <c r="W25" s="8">
        <v>7055369806</v>
      </c>
      <c r="X25" s="8">
        <v>7353431369</v>
      </c>
      <c r="Y25" s="8">
        <v>-298061563</v>
      </c>
      <c r="Z25" s="2">
        <v>-4.05</v>
      </c>
      <c r="AA25" s="6">
        <v>7412240274</v>
      </c>
    </row>
    <row r="26" spans="1:27" ht="13.5">
      <c r="A26" s="25" t="s">
        <v>52</v>
      </c>
      <c r="B26" s="24"/>
      <c r="C26" s="6">
        <v>94721024</v>
      </c>
      <c r="D26" s="6">
        <v>0</v>
      </c>
      <c r="E26" s="7">
        <v>93025720</v>
      </c>
      <c r="F26" s="8">
        <v>93025720</v>
      </c>
      <c r="G26" s="8">
        <v>7960674</v>
      </c>
      <c r="H26" s="8">
        <v>8003463</v>
      </c>
      <c r="I26" s="8">
        <v>8183400</v>
      </c>
      <c r="J26" s="8">
        <v>24147537</v>
      </c>
      <c r="K26" s="8">
        <v>7944025</v>
      </c>
      <c r="L26" s="8">
        <v>8071088</v>
      </c>
      <c r="M26" s="8">
        <v>8121379</v>
      </c>
      <c r="N26" s="8">
        <v>24136492</v>
      </c>
      <c r="O26" s="8">
        <v>7952665</v>
      </c>
      <c r="P26" s="8">
        <v>7997209</v>
      </c>
      <c r="Q26" s="8">
        <v>8132007</v>
      </c>
      <c r="R26" s="8">
        <v>24081881</v>
      </c>
      <c r="S26" s="8">
        <v>9652408</v>
      </c>
      <c r="T26" s="8">
        <v>8449021</v>
      </c>
      <c r="U26" s="8">
        <v>8274238</v>
      </c>
      <c r="V26" s="8">
        <v>26375667</v>
      </c>
      <c r="W26" s="8">
        <v>98741577</v>
      </c>
      <c r="X26" s="8">
        <v>93025720</v>
      </c>
      <c r="Y26" s="8">
        <v>5715857</v>
      </c>
      <c r="Z26" s="2">
        <v>6.14</v>
      </c>
      <c r="AA26" s="6">
        <v>93025720</v>
      </c>
    </row>
    <row r="27" spans="1:27" ht="13.5">
      <c r="A27" s="25" t="s">
        <v>53</v>
      </c>
      <c r="B27" s="24"/>
      <c r="C27" s="6">
        <v>1618726000</v>
      </c>
      <c r="D27" s="6">
        <v>0</v>
      </c>
      <c r="E27" s="7">
        <v>569329428</v>
      </c>
      <c r="F27" s="8">
        <v>569329428</v>
      </c>
      <c r="G27" s="8">
        <v>10873331</v>
      </c>
      <c r="H27" s="8">
        <v>10456101</v>
      </c>
      <c r="I27" s="8">
        <v>11312167</v>
      </c>
      <c r="J27" s="8">
        <v>32641599</v>
      </c>
      <c r="K27" s="8">
        <v>10963750</v>
      </c>
      <c r="L27" s="8">
        <v>10847099</v>
      </c>
      <c r="M27" s="8">
        <v>10965237</v>
      </c>
      <c r="N27" s="8">
        <v>32776086</v>
      </c>
      <c r="O27" s="8">
        <v>10916075</v>
      </c>
      <c r="P27" s="8">
        <v>-5021036</v>
      </c>
      <c r="Q27" s="8">
        <v>212128318</v>
      </c>
      <c r="R27" s="8">
        <v>218023357</v>
      </c>
      <c r="S27" s="8">
        <v>10919289</v>
      </c>
      <c r="T27" s="8">
        <v>13546156</v>
      </c>
      <c r="U27" s="8">
        <v>32895886</v>
      </c>
      <c r="V27" s="8">
        <v>57361331</v>
      </c>
      <c r="W27" s="8">
        <v>340802373</v>
      </c>
      <c r="X27" s="8">
        <v>569329429</v>
      </c>
      <c r="Y27" s="8">
        <v>-228527056</v>
      </c>
      <c r="Z27" s="2">
        <v>-40.14</v>
      </c>
      <c r="AA27" s="6">
        <v>569329428</v>
      </c>
    </row>
    <row r="28" spans="1:27" ht="13.5">
      <c r="A28" s="25" t="s">
        <v>54</v>
      </c>
      <c r="B28" s="24"/>
      <c r="C28" s="6">
        <v>1740969000</v>
      </c>
      <c r="D28" s="6">
        <v>0</v>
      </c>
      <c r="E28" s="7">
        <v>1990224569</v>
      </c>
      <c r="F28" s="8">
        <v>1998043575</v>
      </c>
      <c r="G28" s="8">
        <v>160209190</v>
      </c>
      <c r="H28" s="8">
        <v>157961125</v>
      </c>
      <c r="I28" s="8">
        <v>158361402</v>
      </c>
      <c r="J28" s="8">
        <v>476531717</v>
      </c>
      <c r="K28" s="8">
        <v>164975559</v>
      </c>
      <c r="L28" s="8">
        <v>164982558</v>
      </c>
      <c r="M28" s="8">
        <v>164328295</v>
      </c>
      <c r="N28" s="8">
        <v>494286412</v>
      </c>
      <c r="O28" s="8">
        <v>182883260</v>
      </c>
      <c r="P28" s="8">
        <v>165252878</v>
      </c>
      <c r="Q28" s="8">
        <v>130629580</v>
      </c>
      <c r="R28" s="8">
        <v>478765718</v>
      </c>
      <c r="S28" s="8">
        <v>157916804</v>
      </c>
      <c r="T28" s="8">
        <v>155223660</v>
      </c>
      <c r="U28" s="8">
        <v>159787150</v>
      </c>
      <c r="V28" s="8">
        <v>472927614</v>
      </c>
      <c r="W28" s="8">
        <v>1922511461</v>
      </c>
      <c r="X28" s="8">
        <v>1990224567</v>
      </c>
      <c r="Y28" s="8">
        <v>-67713106</v>
      </c>
      <c r="Z28" s="2">
        <v>-3.4</v>
      </c>
      <c r="AA28" s="6">
        <v>1998043575</v>
      </c>
    </row>
    <row r="29" spans="1:27" ht="13.5">
      <c r="A29" s="25" t="s">
        <v>55</v>
      </c>
      <c r="B29" s="24"/>
      <c r="C29" s="6">
        <v>857206000</v>
      </c>
      <c r="D29" s="6">
        <v>0</v>
      </c>
      <c r="E29" s="7">
        <v>1177330925</v>
      </c>
      <c r="F29" s="8">
        <v>1177330925</v>
      </c>
      <c r="G29" s="8">
        <v>100080249</v>
      </c>
      <c r="H29" s="8">
        <v>100054292</v>
      </c>
      <c r="I29" s="8">
        <v>-86921637</v>
      </c>
      <c r="J29" s="8">
        <v>113212904</v>
      </c>
      <c r="K29" s="8">
        <v>130435498</v>
      </c>
      <c r="L29" s="8">
        <v>130433385</v>
      </c>
      <c r="M29" s="8">
        <v>133109132</v>
      </c>
      <c r="N29" s="8">
        <v>393978015</v>
      </c>
      <c r="O29" s="8">
        <v>34111627</v>
      </c>
      <c r="P29" s="8">
        <v>42362027</v>
      </c>
      <c r="Q29" s="8">
        <v>33693186</v>
      </c>
      <c r="R29" s="8">
        <v>110166840</v>
      </c>
      <c r="S29" s="8">
        <v>129013962</v>
      </c>
      <c r="T29" s="8">
        <v>129868020</v>
      </c>
      <c r="U29" s="8">
        <v>74696031</v>
      </c>
      <c r="V29" s="8">
        <v>333578013</v>
      </c>
      <c r="W29" s="8">
        <v>950935772</v>
      </c>
      <c r="X29" s="8">
        <v>1177330927</v>
      </c>
      <c r="Y29" s="8">
        <v>-226395155</v>
      </c>
      <c r="Z29" s="2">
        <v>-19.23</v>
      </c>
      <c r="AA29" s="6">
        <v>1177330925</v>
      </c>
    </row>
    <row r="30" spans="1:27" ht="13.5">
      <c r="A30" s="25" t="s">
        <v>56</v>
      </c>
      <c r="B30" s="24"/>
      <c r="C30" s="6">
        <v>7839588136</v>
      </c>
      <c r="D30" s="6">
        <v>0</v>
      </c>
      <c r="E30" s="7">
        <v>8520259310</v>
      </c>
      <c r="F30" s="8">
        <v>8519621910</v>
      </c>
      <c r="G30" s="8">
        <v>835342392</v>
      </c>
      <c r="H30" s="8">
        <v>872314553</v>
      </c>
      <c r="I30" s="8">
        <v>690452212</v>
      </c>
      <c r="J30" s="8">
        <v>2398109157</v>
      </c>
      <c r="K30" s="8">
        <v>650907442</v>
      </c>
      <c r="L30" s="8">
        <v>620019504</v>
      </c>
      <c r="M30" s="8">
        <v>601378559</v>
      </c>
      <c r="N30" s="8">
        <v>1872305505</v>
      </c>
      <c r="O30" s="8">
        <v>632324421</v>
      </c>
      <c r="P30" s="8">
        <v>467358626</v>
      </c>
      <c r="Q30" s="8">
        <v>784095908</v>
      </c>
      <c r="R30" s="8">
        <v>1883778955</v>
      </c>
      <c r="S30" s="8">
        <v>600921475</v>
      </c>
      <c r="T30" s="8">
        <v>606019503</v>
      </c>
      <c r="U30" s="8">
        <v>898010041</v>
      </c>
      <c r="V30" s="8">
        <v>2104951019</v>
      </c>
      <c r="W30" s="8">
        <v>8259144636</v>
      </c>
      <c r="X30" s="8">
        <v>8520259310</v>
      </c>
      <c r="Y30" s="8">
        <v>-261114674</v>
      </c>
      <c r="Z30" s="2">
        <v>-3.06</v>
      </c>
      <c r="AA30" s="6">
        <v>8519621910</v>
      </c>
    </row>
    <row r="31" spans="1:27" ht="13.5">
      <c r="A31" s="25" t="s">
        <v>57</v>
      </c>
      <c r="B31" s="24"/>
      <c r="C31" s="6">
        <v>55654925</v>
      </c>
      <c r="D31" s="6">
        <v>0</v>
      </c>
      <c r="E31" s="7">
        <v>2604437</v>
      </c>
      <c r="F31" s="8">
        <v>2604437</v>
      </c>
      <c r="G31" s="8">
        <v>1859259</v>
      </c>
      <c r="H31" s="8">
        <v>4512561</v>
      </c>
      <c r="I31" s="8">
        <v>4470731</v>
      </c>
      <c r="J31" s="8">
        <v>10842551</v>
      </c>
      <c r="K31" s="8">
        <v>4924975</v>
      </c>
      <c r="L31" s="8">
        <v>4051343</v>
      </c>
      <c r="M31" s="8">
        <v>-19108374</v>
      </c>
      <c r="N31" s="8">
        <v>-10132056</v>
      </c>
      <c r="O31" s="8">
        <v>4770265</v>
      </c>
      <c r="P31" s="8">
        <v>5609194</v>
      </c>
      <c r="Q31" s="8">
        <v>-7766695</v>
      </c>
      <c r="R31" s="8">
        <v>2612764</v>
      </c>
      <c r="S31" s="8">
        <v>3498620</v>
      </c>
      <c r="T31" s="8">
        <v>5069442</v>
      </c>
      <c r="U31" s="8">
        <v>8449361</v>
      </c>
      <c r="V31" s="8">
        <v>17017423</v>
      </c>
      <c r="W31" s="8">
        <v>20340682</v>
      </c>
      <c r="X31" s="8">
        <v>2604438</v>
      </c>
      <c r="Y31" s="8">
        <v>17736244</v>
      </c>
      <c r="Z31" s="2">
        <v>681</v>
      </c>
      <c r="AA31" s="6">
        <v>2604437</v>
      </c>
    </row>
    <row r="32" spans="1:27" ht="13.5">
      <c r="A32" s="25" t="s">
        <v>58</v>
      </c>
      <c r="B32" s="24"/>
      <c r="C32" s="6">
        <v>3285130673</v>
      </c>
      <c r="D32" s="6">
        <v>0</v>
      </c>
      <c r="E32" s="7">
        <v>3713755397</v>
      </c>
      <c r="F32" s="8">
        <v>3740191380</v>
      </c>
      <c r="G32" s="8">
        <v>220261764</v>
      </c>
      <c r="H32" s="8">
        <v>318952401</v>
      </c>
      <c r="I32" s="8">
        <v>254755758</v>
      </c>
      <c r="J32" s="8">
        <v>793969923</v>
      </c>
      <c r="K32" s="8">
        <v>300333595</v>
      </c>
      <c r="L32" s="8">
        <v>315554401</v>
      </c>
      <c r="M32" s="8">
        <v>437240174</v>
      </c>
      <c r="N32" s="8">
        <v>1053128170</v>
      </c>
      <c r="O32" s="8">
        <v>288621572</v>
      </c>
      <c r="P32" s="8">
        <v>295168704</v>
      </c>
      <c r="Q32" s="8">
        <v>353892926</v>
      </c>
      <c r="R32" s="8">
        <v>937683202</v>
      </c>
      <c r="S32" s="8">
        <v>309151371</v>
      </c>
      <c r="T32" s="8">
        <v>307184710</v>
      </c>
      <c r="U32" s="8">
        <v>373913170</v>
      </c>
      <c r="V32" s="8">
        <v>990249251</v>
      </c>
      <c r="W32" s="8">
        <v>3775030546</v>
      </c>
      <c r="X32" s="8">
        <v>3713755398</v>
      </c>
      <c r="Y32" s="8">
        <v>61275148</v>
      </c>
      <c r="Z32" s="2">
        <v>1.65</v>
      </c>
      <c r="AA32" s="6">
        <v>3740191380</v>
      </c>
    </row>
    <row r="33" spans="1:27" ht="13.5">
      <c r="A33" s="25" t="s">
        <v>59</v>
      </c>
      <c r="B33" s="24"/>
      <c r="C33" s="6">
        <v>166133000</v>
      </c>
      <c r="D33" s="6">
        <v>0</v>
      </c>
      <c r="E33" s="7">
        <v>205214291</v>
      </c>
      <c r="F33" s="8">
        <v>200628891</v>
      </c>
      <c r="G33" s="8">
        <v>10583884</v>
      </c>
      <c r="H33" s="8">
        <v>23136600</v>
      </c>
      <c r="I33" s="8">
        <v>-2380418</v>
      </c>
      <c r="J33" s="8">
        <v>31340066</v>
      </c>
      <c r="K33" s="8">
        <v>30055830</v>
      </c>
      <c r="L33" s="8">
        <v>12435319</v>
      </c>
      <c r="M33" s="8">
        <v>9354656</v>
      </c>
      <c r="N33" s="8">
        <v>51845805</v>
      </c>
      <c r="O33" s="8">
        <v>21229360</v>
      </c>
      <c r="P33" s="8">
        <v>10767549</v>
      </c>
      <c r="Q33" s="8">
        <v>29905695</v>
      </c>
      <c r="R33" s="8">
        <v>61902604</v>
      </c>
      <c r="S33" s="8">
        <v>8686284</v>
      </c>
      <c r="T33" s="8">
        <v>16095769</v>
      </c>
      <c r="U33" s="8">
        <v>14796385</v>
      </c>
      <c r="V33" s="8">
        <v>39578438</v>
      </c>
      <c r="W33" s="8">
        <v>184666913</v>
      </c>
      <c r="X33" s="8">
        <v>205214290</v>
      </c>
      <c r="Y33" s="8">
        <v>-20547377</v>
      </c>
      <c r="Z33" s="2">
        <v>-10.01</v>
      </c>
      <c r="AA33" s="6">
        <v>200628891</v>
      </c>
    </row>
    <row r="34" spans="1:27" ht="13.5">
      <c r="A34" s="25" t="s">
        <v>60</v>
      </c>
      <c r="B34" s="24"/>
      <c r="C34" s="6">
        <v>1925007000</v>
      </c>
      <c r="D34" s="6">
        <v>0</v>
      </c>
      <c r="E34" s="7">
        <v>3227845164</v>
      </c>
      <c r="F34" s="8">
        <v>3229291921</v>
      </c>
      <c r="G34" s="8">
        <v>195221349</v>
      </c>
      <c r="H34" s="8">
        <v>249151723</v>
      </c>
      <c r="I34" s="8">
        <v>178043823</v>
      </c>
      <c r="J34" s="8">
        <v>622416895</v>
      </c>
      <c r="K34" s="8">
        <v>238805167</v>
      </c>
      <c r="L34" s="8">
        <v>289339070</v>
      </c>
      <c r="M34" s="8">
        <v>220931606</v>
      </c>
      <c r="N34" s="8">
        <v>749075843</v>
      </c>
      <c r="O34" s="8">
        <v>206731766</v>
      </c>
      <c r="P34" s="8">
        <v>196386930</v>
      </c>
      <c r="Q34" s="8">
        <v>268782644</v>
      </c>
      <c r="R34" s="8">
        <v>671901340</v>
      </c>
      <c r="S34" s="8">
        <v>185839677</v>
      </c>
      <c r="T34" s="8">
        <v>239148736</v>
      </c>
      <c r="U34" s="8">
        <v>303439952</v>
      </c>
      <c r="V34" s="8">
        <v>728428365</v>
      </c>
      <c r="W34" s="8">
        <v>2771822443</v>
      </c>
      <c r="X34" s="8">
        <v>3227845163</v>
      </c>
      <c r="Y34" s="8">
        <v>-456022720</v>
      </c>
      <c r="Z34" s="2">
        <v>-14.13</v>
      </c>
      <c r="AA34" s="6">
        <v>3229291921</v>
      </c>
    </row>
    <row r="35" spans="1:27" ht="13.5">
      <c r="A35" s="23" t="s">
        <v>61</v>
      </c>
      <c r="B35" s="29"/>
      <c r="C35" s="6">
        <v>656000</v>
      </c>
      <c r="D35" s="6">
        <v>0</v>
      </c>
      <c r="E35" s="7">
        <v>264607</v>
      </c>
      <c r="F35" s="8">
        <v>285007</v>
      </c>
      <c r="G35" s="8">
        <v>0</v>
      </c>
      <c r="H35" s="8">
        <v>-5248</v>
      </c>
      <c r="I35" s="8">
        <v>0</v>
      </c>
      <c r="J35" s="8">
        <v>-5248</v>
      </c>
      <c r="K35" s="8">
        <v>112133</v>
      </c>
      <c r="L35" s="8">
        <v>45577</v>
      </c>
      <c r="M35" s="8">
        <v>142869</v>
      </c>
      <c r="N35" s="8">
        <v>300579</v>
      </c>
      <c r="O35" s="8">
        <v>51908</v>
      </c>
      <c r="P35" s="8">
        <v>159599</v>
      </c>
      <c r="Q35" s="8">
        <v>116121</v>
      </c>
      <c r="R35" s="8">
        <v>327628</v>
      </c>
      <c r="S35" s="8">
        <v>251344</v>
      </c>
      <c r="T35" s="8">
        <v>60254</v>
      </c>
      <c r="U35" s="8">
        <v>283274</v>
      </c>
      <c r="V35" s="8">
        <v>594872</v>
      </c>
      <c r="W35" s="8">
        <v>1217831</v>
      </c>
      <c r="X35" s="8">
        <v>264608</v>
      </c>
      <c r="Y35" s="8">
        <v>953223</v>
      </c>
      <c r="Z35" s="2">
        <v>360.24</v>
      </c>
      <c r="AA35" s="6">
        <v>285007</v>
      </c>
    </row>
    <row r="36" spans="1:27" ht="12.75">
      <c r="A36" s="40" t="s">
        <v>62</v>
      </c>
      <c r="B36" s="32"/>
      <c r="C36" s="33">
        <f aca="true" t="shared" si="1" ref="C36:Y36">SUM(C25:C35)</f>
        <v>24477521051</v>
      </c>
      <c r="D36" s="33">
        <f>SUM(D25:D35)</f>
        <v>0</v>
      </c>
      <c r="E36" s="34">
        <f t="shared" si="1"/>
        <v>26853285219</v>
      </c>
      <c r="F36" s="35">
        <f t="shared" si="1"/>
        <v>26942593468</v>
      </c>
      <c r="G36" s="35">
        <f t="shared" si="1"/>
        <v>2075116156</v>
      </c>
      <c r="H36" s="35">
        <f t="shared" si="1"/>
        <v>2284519145</v>
      </c>
      <c r="I36" s="35">
        <f t="shared" si="1"/>
        <v>1797516637</v>
      </c>
      <c r="J36" s="35">
        <f t="shared" si="1"/>
        <v>6157151938</v>
      </c>
      <c r="K36" s="35">
        <f t="shared" si="1"/>
        <v>2098727304</v>
      </c>
      <c r="L36" s="35">
        <f t="shared" si="1"/>
        <v>2436053042</v>
      </c>
      <c r="M36" s="35">
        <f t="shared" si="1"/>
        <v>2205690675</v>
      </c>
      <c r="N36" s="35">
        <f t="shared" si="1"/>
        <v>6740471021</v>
      </c>
      <c r="O36" s="35">
        <f t="shared" si="1"/>
        <v>1943212586</v>
      </c>
      <c r="P36" s="35">
        <f t="shared" si="1"/>
        <v>1764483561</v>
      </c>
      <c r="Q36" s="35">
        <f t="shared" si="1"/>
        <v>2352612135</v>
      </c>
      <c r="R36" s="35">
        <f t="shared" si="1"/>
        <v>6060308282</v>
      </c>
      <c r="S36" s="35">
        <f t="shared" si="1"/>
        <v>1950093341</v>
      </c>
      <c r="T36" s="35">
        <f t="shared" si="1"/>
        <v>2036721466</v>
      </c>
      <c r="U36" s="35">
        <f t="shared" si="1"/>
        <v>2435837992</v>
      </c>
      <c r="V36" s="35">
        <f t="shared" si="1"/>
        <v>6422652799</v>
      </c>
      <c r="W36" s="35">
        <f t="shared" si="1"/>
        <v>25380584040</v>
      </c>
      <c r="X36" s="35">
        <f t="shared" si="1"/>
        <v>26853285219</v>
      </c>
      <c r="Y36" s="35">
        <f t="shared" si="1"/>
        <v>-1472701179</v>
      </c>
      <c r="Z36" s="36">
        <f>+IF(X36&lt;&gt;0,+(Y36/X36)*100,0)</f>
        <v>-5.484249569426956</v>
      </c>
      <c r="AA36" s="33">
        <f>SUM(AA25:AA35)</f>
        <v>26942593468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-54006871</v>
      </c>
      <c r="D38" s="46">
        <f>+D22-D36</f>
        <v>0</v>
      </c>
      <c r="E38" s="47">
        <f t="shared" si="2"/>
        <v>-127910000</v>
      </c>
      <c r="F38" s="48">
        <f t="shared" si="2"/>
        <v>-147637089</v>
      </c>
      <c r="G38" s="48">
        <f t="shared" si="2"/>
        <v>578549149</v>
      </c>
      <c r="H38" s="48">
        <f t="shared" si="2"/>
        <v>357252565</v>
      </c>
      <c r="I38" s="48">
        <f t="shared" si="2"/>
        <v>43900489</v>
      </c>
      <c r="J38" s="48">
        <f t="shared" si="2"/>
        <v>979702203</v>
      </c>
      <c r="K38" s="48">
        <f t="shared" si="2"/>
        <v>-150131039</v>
      </c>
      <c r="L38" s="48">
        <f t="shared" si="2"/>
        <v>-269520524</v>
      </c>
      <c r="M38" s="48">
        <f t="shared" si="2"/>
        <v>682186594</v>
      </c>
      <c r="N38" s="48">
        <f t="shared" si="2"/>
        <v>262535031</v>
      </c>
      <c r="O38" s="48">
        <f t="shared" si="2"/>
        <v>-97055879</v>
      </c>
      <c r="P38" s="48">
        <f t="shared" si="2"/>
        <v>161385087</v>
      </c>
      <c r="Q38" s="48">
        <f t="shared" si="2"/>
        <v>1164824732</v>
      </c>
      <c r="R38" s="48">
        <f t="shared" si="2"/>
        <v>1229153940</v>
      </c>
      <c r="S38" s="48">
        <f t="shared" si="2"/>
        <v>16575871</v>
      </c>
      <c r="T38" s="48">
        <f t="shared" si="2"/>
        <v>-147674031</v>
      </c>
      <c r="U38" s="48">
        <f t="shared" si="2"/>
        <v>-681972627</v>
      </c>
      <c r="V38" s="48">
        <f t="shared" si="2"/>
        <v>-813070787</v>
      </c>
      <c r="W38" s="48">
        <f t="shared" si="2"/>
        <v>1658320387</v>
      </c>
      <c r="X38" s="48">
        <f>IF(F22=F36,0,X22-X36)</f>
        <v>-127909998</v>
      </c>
      <c r="Y38" s="48">
        <f t="shared" si="2"/>
        <v>1786230385</v>
      </c>
      <c r="Z38" s="49">
        <f>+IF(X38&lt;&gt;0,+(Y38/X38)*100,0)</f>
        <v>-1396.4744061679994</v>
      </c>
      <c r="AA38" s="46">
        <f>+AA22-AA36</f>
        <v>-147637089</v>
      </c>
    </row>
    <row r="39" spans="1:27" ht="13.5">
      <c r="A39" s="23" t="s">
        <v>64</v>
      </c>
      <c r="B39" s="29"/>
      <c r="C39" s="6">
        <v>2041010849</v>
      </c>
      <c r="D39" s="6">
        <v>0</v>
      </c>
      <c r="E39" s="7">
        <v>3377739831</v>
      </c>
      <c r="F39" s="8">
        <v>3406938931</v>
      </c>
      <c r="G39" s="8">
        <v>213316</v>
      </c>
      <c r="H39" s="8">
        <v>100441261</v>
      </c>
      <c r="I39" s="8">
        <v>687405420</v>
      </c>
      <c r="J39" s="8">
        <v>788059997</v>
      </c>
      <c r="K39" s="8">
        <v>272076019</v>
      </c>
      <c r="L39" s="8">
        <v>179318680</v>
      </c>
      <c r="M39" s="8">
        <v>772589233</v>
      </c>
      <c r="N39" s="8">
        <v>1223983932</v>
      </c>
      <c r="O39" s="8">
        <v>252557746</v>
      </c>
      <c r="P39" s="8">
        <v>167185364</v>
      </c>
      <c r="Q39" s="8">
        <v>334461550</v>
      </c>
      <c r="R39" s="8">
        <v>754204660</v>
      </c>
      <c r="S39" s="8">
        <v>119648709</v>
      </c>
      <c r="T39" s="8">
        <v>128265750</v>
      </c>
      <c r="U39" s="8">
        <v>146436188</v>
      </c>
      <c r="V39" s="8">
        <v>394350647</v>
      </c>
      <c r="W39" s="8">
        <v>3160599236</v>
      </c>
      <c r="X39" s="8">
        <v>3377739829</v>
      </c>
      <c r="Y39" s="8">
        <v>-217140593</v>
      </c>
      <c r="Z39" s="2">
        <v>-6.43</v>
      </c>
      <c r="AA39" s="6">
        <v>3406938931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1987003978</v>
      </c>
      <c r="D42" s="55">
        <f>SUM(D38:D41)</f>
        <v>0</v>
      </c>
      <c r="E42" s="56">
        <f t="shared" si="3"/>
        <v>3249829831</v>
      </c>
      <c r="F42" s="57">
        <f t="shared" si="3"/>
        <v>3259301842</v>
      </c>
      <c r="G42" s="57">
        <f t="shared" si="3"/>
        <v>578762465</v>
      </c>
      <c r="H42" s="57">
        <f t="shared" si="3"/>
        <v>457693826</v>
      </c>
      <c r="I42" s="57">
        <f t="shared" si="3"/>
        <v>731305909</v>
      </c>
      <c r="J42" s="57">
        <f t="shared" si="3"/>
        <v>1767762200</v>
      </c>
      <c r="K42" s="57">
        <f t="shared" si="3"/>
        <v>121944980</v>
      </c>
      <c r="L42" s="57">
        <f t="shared" si="3"/>
        <v>-90201844</v>
      </c>
      <c r="M42" s="57">
        <f t="shared" si="3"/>
        <v>1454775827</v>
      </c>
      <c r="N42" s="57">
        <f t="shared" si="3"/>
        <v>1486518963</v>
      </c>
      <c r="O42" s="57">
        <f t="shared" si="3"/>
        <v>155501867</v>
      </c>
      <c r="P42" s="57">
        <f t="shared" si="3"/>
        <v>328570451</v>
      </c>
      <c r="Q42" s="57">
        <f t="shared" si="3"/>
        <v>1499286282</v>
      </c>
      <c r="R42" s="57">
        <f t="shared" si="3"/>
        <v>1983358600</v>
      </c>
      <c r="S42" s="57">
        <f t="shared" si="3"/>
        <v>136224580</v>
      </c>
      <c r="T42" s="57">
        <f t="shared" si="3"/>
        <v>-19408281</v>
      </c>
      <c r="U42" s="57">
        <f t="shared" si="3"/>
        <v>-535536439</v>
      </c>
      <c r="V42" s="57">
        <f t="shared" si="3"/>
        <v>-418720140</v>
      </c>
      <c r="W42" s="57">
        <f t="shared" si="3"/>
        <v>4818919623</v>
      </c>
      <c r="X42" s="57">
        <f t="shared" si="3"/>
        <v>3249829831</v>
      </c>
      <c r="Y42" s="57">
        <f t="shared" si="3"/>
        <v>1569089792</v>
      </c>
      <c r="Z42" s="58">
        <f>+IF(X42&lt;&gt;0,+(Y42/X42)*100,0)</f>
        <v>48.28221394955864</v>
      </c>
      <c r="AA42" s="55">
        <f>SUM(AA38:AA41)</f>
        <v>3259301842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1987003978</v>
      </c>
      <c r="D44" s="63">
        <f>+D42-D43</f>
        <v>0</v>
      </c>
      <c r="E44" s="64">
        <f t="shared" si="4"/>
        <v>3249829831</v>
      </c>
      <c r="F44" s="65">
        <f t="shared" si="4"/>
        <v>3259301842</v>
      </c>
      <c r="G44" s="65">
        <f t="shared" si="4"/>
        <v>578762465</v>
      </c>
      <c r="H44" s="65">
        <f t="shared" si="4"/>
        <v>457693826</v>
      </c>
      <c r="I44" s="65">
        <f t="shared" si="4"/>
        <v>731305909</v>
      </c>
      <c r="J44" s="65">
        <f t="shared" si="4"/>
        <v>1767762200</v>
      </c>
      <c r="K44" s="65">
        <f t="shared" si="4"/>
        <v>121944980</v>
      </c>
      <c r="L44" s="65">
        <f t="shared" si="4"/>
        <v>-90201844</v>
      </c>
      <c r="M44" s="65">
        <f t="shared" si="4"/>
        <v>1454775827</v>
      </c>
      <c r="N44" s="65">
        <f t="shared" si="4"/>
        <v>1486518963</v>
      </c>
      <c r="O44" s="65">
        <f t="shared" si="4"/>
        <v>155501867</v>
      </c>
      <c r="P44" s="65">
        <f t="shared" si="4"/>
        <v>328570451</v>
      </c>
      <c r="Q44" s="65">
        <f t="shared" si="4"/>
        <v>1499286282</v>
      </c>
      <c r="R44" s="65">
        <f t="shared" si="4"/>
        <v>1983358600</v>
      </c>
      <c r="S44" s="65">
        <f t="shared" si="4"/>
        <v>136224580</v>
      </c>
      <c r="T44" s="65">
        <f t="shared" si="4"/>
        <v>-19408281</v>
      </c>
      <c r="U44" s="65">
        <f t="shared" si="4"/>
        <v>-535536439</v>
      </c>
      <c r="V44" s="65">
        <f t="shared" si="4"/>
        <v>-418720140</v>
      </c>
      <c r="W44" s="65">
        <f t="shared" si="4"/>
        <v>4818919623</v>
      </c>
      <c r="X44" s="65">
        <f t="shared" si="4"/>
        <v>3249829831</v>
      </c>
      <c r="Y44" s="65">
        <f t="shared" si="4"/>
        <v>1569089792</v>
      </c>
      <c r="Z44" s="66">
        <f>+IF(X44&lt;&gt;0,+(Y44/X44)*100,0)</f>
        <v>48.28221394955864</v>
      </c>
      <c r="AA44" s="63">
        <f>+AA42-AA43</f>
        <v>3259301842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1987003978</v>
      </c>
      <c r="D46" s="55">
        <f>SUM(D44:D45)</f>
        <v>0</v>
      </c>
      <c r="E46" s="56">
        <f t="shared" si="5"/>
        <v>3249829831</v>
      </c>
      <c r="F46" s="57">
        <f t="shared" si="5"/>
        <v>3259301842</v>
      </c>
      <c r="G46" s="57">
        <f t="shared" si="5"/>
        <v>578762465</v>
      </c>
      <c r="H46" s="57">
        <f t="shared" si="5"/>
        <v>457693826</v>
      </c>
      <c r="I46" s="57">
        <f t="shared" si="5"/>
        <v>731305909</v>
      </c>
      <c r="J46" s="57">
        <f t="shared" si="5"/>
        <v>1767762200</v>
      </c>
      <c r="K46" s="57">
        <f t="shared" si="5"/>
        <v>121944980</v>
      </c>
      <c r="L46" s="57">
        <f t="shared" si="5"/>
        <v>-90201844</v>
      </c>
      <c r="M46" s="57">
        <f t="shared" si="5"/>
        <v>1454775827</v>
      </c>
      <c r="N46" s="57">
        <f t="shared" si="5"/>
        <v>1486518963</v>
      </c>
      <c r="O46" s="57">
        <f t="shared" si="5"/>
        <v>155501867</v>
      </c>
      <c r="P46" s="57">
        <f t="shared" si="5"/>
        <v>328570451</v>
      </c>
      <c r="Q46" s="57">
        <f t="shared" si="5"/>
        <v>1499286282</v>
      </c>
      <c r="R46" s="57">
        <f t="shared" si="5"/>
        <v>1983358600</v>
      </c>
      <c r="S46" s="57">
        <f t="shared" si="5"/>
        <v>136224580</v>
      </c>
      <c r="T46" s="57">
        <f t="shared" si="5"/>
        <v>-19408281</v>
      </c>
      <c r="U46" s="57">
        <f t="shared" si="5"/>
        <v>-535536439</v>
      </c>
      <c r="V46" s="57">
        <f t="shared" si="5"/>
        <v>-418720140</v>
      </c>
      <c r="W46" s="57">
        <f t="shared" si="5"/>
        <v>4818919623</v>
      </c>
      <c r="X46" s="57">
        <f t="shared" si="5"/>
        <v>3249829831</v>
      </c>
      <c r="Y46" s="57">
        <f t="shared" si="5"/>
        <v>1569089792</v>
      </c>
      <c r="Z46" s="58">
        <f>+IF(X46&lt;&gt;0,+(Y46/X46)*100,0)</f>
        <v>48.28221394955864</v>
      </c>
      <c r="AA46" s="55">
        <f>SUM(AA44:AA45)</f>
        <v>3259301842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8</v>
      </c>
      <c r="R47" s="8">
        <v>8</v>
      </c>
      <c r="S47" s="8">
        <v>0</v>
      </c>
      <c r="T47" s="60">
        <v>0</v>
      </c>
      <c r="U47" s="8">
        <v>0</v>
      </c>
      <c r="V47" s="8">
        <v>0</v>
      </c>
      <c r="W47" s="30">
        <v>8</v>
      </c>
      <c r="X47" s="8"/>
      <c r="Y47" s="8">
        <v>8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1987003978</v>
      </c>
      <c r="D48" s="71">
        <f>SUM(D46:D47)</f>
        <v>0</v>
      </c>
      <c r="E48" s="72">
        <f t="shared" si="6"/>
        <v>3249829831</v>
      </c>
      <c r="F48" s="73">
        <f t="shared" si="6"/>
        <v>3259301842</v>
      </c>
      <c r="G48" s="73">
        <f t="shared" si="6"/>
        <v>578762465</v>
      </c>
      <c r="H48" s="74">
        <f t="shared" si="6"/>
        <v>457693826</v>
      </c>
      <c r="I48" s="74">
        <f t="shared" si="6"/>
        <v>731305909</v>
      </c>
      <c r="J48" s="74">
        <f t="shared" si="6"/>
        <v>1767762200</v>
      </c>
      <c r="K48" s="74">
        <f t="shared" si="6"/>
        <v>121944980</v>
      </c>
      <c r="L48" s="74">
        <f t="shared" si="6"/>
        <v>-90201844</v>
      </c>
      <c r="M48" s="73">
        <f t="shared" si="6"/>
        <v>1454775827</v>
      </c>
      <c r="N48" s="73">
        <f t="shared" si="6"/>
        <v>1486518963</v>
      </c>
      <c r="O48" s="74">
        <f t="shared" si="6"/>
        <v>155501867</v>
      </c>
      <c r="P48" s="74">
        <f t="shared" si="6"/>
        <v>328570451</v>
      </c>
      <c r="Q48" s="74">
        <f t="shared" si="6"/>
        <v>1499286290</v>
      </c>
      <c r="R48" s="74">
        <f t="shared" si="6"/>
        <v>1983358608</v>
      </c>
      <c r="S48" s="74">
        <f t="shared" si="6"/>
        <v>136224580</v>
      </c>
      <c r="T48" s="73">
        <f t="shared" si="6"/>
        <v>-19408281</v>
      </c>
      <c r="U48" s="73">
        <f t="shared" si="6"/>
        <v>-535536439</v>
      </c>
      <c r="V48" s="74">
        <f t="shared" si="6"/>
        <v>-418720140</v>
      </c>
      <c r="W48" s="74">
        <f t="shared" si="6"/>
        <v>4818919631</v>
      </c>
      <c r="X48" s="74">
        <f t="shared" si="6"/>
        <v>3249829831</v>
      </c>
      <c r="Y48" s="74">
        <f t="shared" si="6"/>
        <v>1569089800</v>
      </c>
      <c r="Z48" s="75">
        <f>+IF(X48&lt;&gt;0,+(Y48/X48)*100,0)</f>
        <v>48.28221419572537</v>
      </c>
      <c r="AA48" s="76">
        <f>SUM(AA46:AA47)</f>
        <v>3259301842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82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5546773841</v>
      </c>
      <c r="D5" s="6">
        <v>0</v>
      </c>
      <c r="E5" s="7">
        <v>5942512865</v>
      </c>
      <c r="F5" s="8">
        <v>5964278947</v>
      </c>
      <c r="G5" s="8">
        <v>442595089</v>
      </c>
      <c r="H5" s="8">
        <v>576630041</v>
      </c>
      <c r="I5" s="8">
        <v>484267633</v>
      </c>
      <c r="J5" s="8">
        <v>1503492763</v>
      </c>
      <c r="K5" s="8">
        <v>481431698</v>
      </c>
      <c r="L5" s="8">
        <v>516003925</v>
      </c>
      <c r="M5" s="8">
        <v>500322598</v>
      </c>
      <c r="N5" s="8">
        <v>1497758221</v>
      </c>
      <c r="O5" s="8">
        <v>520673357</v>
      </c>
      <c r="P5" s="8">
        <v>532290529</v>
      </c>
      <c r="Q5" s="8">
        <v>455393837</v>
      </c>
      <c r="R5" s="8">
        <v>1508357723</v>
      </c>
      <c r="S5" s="8">
        <v>487716150</v>
      </c>
      <c r="T5" s="8">
        <v>510535924</v>
      </c>
      <c r="U5" s="8">
        <v>463034863</v>
      </c>
      <c r="V5" s="8">
        <v>1461286937</v>
      </c>
      <c r="W5" s="8">
        <v>5970895644</v>
      </c>
      <c r="X5" s="8">
        <v>5942512863</v>
      </c>
      <c r="Y5" s="8">
        <v>28382781</v>
      </c>
      <c r="Z5" s="2">
        <v>0.48</v>
      </c>
      <c r="AA5" s="6">
        <v>5964278947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9344254592</v>
      </c>
      <c r="D7" s="6">
        <v>0</v>
      </c>
      <c r="E7" s="7">
        <v>10076891019</v>
      </c>
      <c r="F7" s="8">
        <v>10087717019</v>
      </c>
      <c r="G7" s="8">
        <v>874619397</v>
      </c>
      <c r="H7" s="8">
        <v>905030645</v>
      </c>
      <c r="I7" s="8">
        <v>890569265</v>
      </c>
      <c r="J7" s="8">
        <v>2670219307</v>
      </c>
      <c r="K7" s="8">
        <v>834327506</v>
      </c>
      <c r="L7" s="8">
        <v>813008809</v>
      </c>
      <c r="M7" s="8">
        <v>777416505</v>
      </c>
      <c r="N7" s="8">
        <v>2424752820</v>
      </c>
      <c r="O7" s="8">
        <v>812180173</v>
      </c>
      <c r="P7" s="8">
        <v>778180351</v>
      </c>
      <c r="Q7" s="8">
        <v>787116630</v>
      </c>
      <c r="R7" s="8">
        <v>2377477154</v>
      </c>
      <c r="S7" s="8">
        <v>821084987</v>
      </c>
      <c r="T7" s="8">
        <v>839597083</v>
      </c>
      <c r="U7" s="8">
        <v>831048573</v>
      </c>
      <c r="V7" s="8">
        <v>2491730643</v>
      </c>
      <c r="W7" s="8">
        <v>9964179924</v>
      </c>
      <c r="X7" s="8">
        <v>10072264947</v>
      </c>
      <c r="Y7" s="8">
        <v>-108085023</v>
      </c>
      <c r="Z7" s="2">
        <v>-1.07</v>
      </c>
      <c r="AA7" s="6">
        <v>10087717019</v>
      </c>
    </row>
    <row r="8" spans="1:27" ht="13.5">
      <c r="A8" s="25" t="s">
        <v>35</v>
      </c>
      <c r="B8" s="24"/>
      <c r="C8" s="6">
        <v>2200279784</v>
      </c>
      <c r="D8" s="6">
        <v>0</v>
      </c>
      <c r="E8" s="7">
        <v>2560129866</v>
      </c>
      <c r="F8" s="8">
        <v>2482036787</v>
      </c>
      <c r="G8" s="8">
        <v>148578416</v>
      </c>
      <c r="H8" s="8">
        <v>157486259</v>
      </c>
      <c r="I8" s="8">
        <v>166981321</v>
      </c>
      <c r="J8" s="8">
        <v>473045996</v>
      </c>
      <c r="K8" s="8">
        <v>181844799</v>
      </c>
      <c r="L8" s="8">
        <v>202280148</v>
      </c>
      <c r="M8" s="8">
        <v>244747638</v>
      </c>
      <c r="N8" s="8">
        <v>628872585</v>
      </c>
      <c r="O8" s="8">
        <v>275826248</v>
      </c>
      <c r="P8" s="8">
        <v>285938214</v>
      </c>
      <c r="Q8" s="8">
        <v>240820143</v>
      </c>
      <c r="R8" s="8">
        <v>802584605</v>
      </c>
      <c r="S8" s="8">
        <v>250397306</v>
      </c>
      <c r="T8" s="8">
        <v>212407950</v>
      </c>
      <c r="U8" s="8">
        <v>163026604</v>
      </c>
      <c r="V8" s="8">
        <v>625831860</v>
      </c>
      <c r="W8" s="8">
        <v>2530335046</v>
      </c>
      <c r="X8" s="8">
        <v>2540079948</v>
      </c>
      <c r="Y8" s="8">
        <v>-9744902</v>
      </c>
      <c r="Z8" s="2">
        <v>-0.38</v>
      </c>
      <c r="AA8" s="6">
        <v>2482036787</v>
      </c>
    </row>
    <row r="9" spans="1:27" ht="13.5">
      <c r="A9" s="25" t="s">
        <v>36</v>
      </c>
      <c r="B9" s="24"/>
      <c r="C9" s="6">
        <v>1217518855</v>
      </c>
      <c r="D9" s="6">
        <v>0</v>
      </c>
      <c r="E9" s="7">
        <v>1374588663</v>
      </c>
      <c r="F9" s="8">
        <v>1344607005</v>
      </c>
      <c r="G9" s="8">
        <v>80848245</v>
      </c>
      <c r="H9" s="8">
        <v>95723733</v>
      </c>
      <c r="I9" s="8">
        <v>93211352</v>
      </c>
      <c r="J9" s="8">
        <v>269783330</v>
      </c>
      <c r="K9" s="8">
        <v>96724529</v>
      </c>
      <c r="L9" s="8">
        <v>119024186</v>
      </c>
      <c r="M9" s="8">
        <v>124562226</v>
      </c>
      <c r="N9" s="8">
        <v>340310941</v>
      </c>
      <c r="O9" s="8">
        <v>143587896</v>
      </c>
      <c r="P9" s="8">
        <v>147733809</v>
      </c>
      <c r="Q9" s="8">
        <v>122469392</v>
      </c>
      <c r="R9" s="8">
        <v>413791097</v>
      </c>
      <c r="S9" s="8">
        <v>125010892</v>
      </c>
      <c r="T9" s="8">
        <v>116272702</v>
      </c>
      <c r="U9" s="8">
        <v>81698292</v>
      </c>
      <c r="V9" s="8">
        <v>322981886</v>
      </c>
      <c r="W9" s="8">
        <v>1346867254</v>
      </c>
      <c r="X9" s="8">
        <v>1338201709</v>
      </c>
      <c r="Y9" s="8">
        <v>8665545</v>
      </c>
      <c r="Z9" s="2">
        <v>0.65</v>
      </c>
      <c r="AA9" s="6">
        <v>1344607005</v>
      </c>
    </row>
    <row r="10" spans="1:27" ht="13.5">
      <c r="A10" s="25" t="s">
        <v>37</v>
      </c>
      <c r="B10" s="24"/>
      <c r="C10" s="6">
        <v>919961650</v>
      </c>
      <c r="D10" s="6">
        <v>0</v>
      </c>
      <c r="E10" s="7">
        <v>989811439</v>
      </c>
      <c r="F10" s="26">
        <v>970811439</v>
      </c>
      <c r="G10" s="26">
        <v>79584115</v>
      </c>
      <c r="H10" s="26">
        <v>80007018</v>
      </c>
      <c r="I10" s="26">
        <v>81976581</v>
      </c>
      <c r="J10" s="26">
        <v>241567714</v>
      </c>
      <c r="K10" s="26">
        <v>80512585</v>
      </c>
      <c r="L10" s="26">
        <v>81501018</v>
      </c>
      <c r="M10" s="26">
        <v>79187339</v>
      </c>
      <c r="N10" s="26">
        <v>241200942</v>
      </c>
      <c r="O10" s="26">
        <v>85304624</v>
      </c>
      <c r="P10" s="26">
        <v>80529509</v>
      </c>
      <c r="Q10" s="26">
        <v>83685709</v>
      </c>
      <c r="R10" s="26">
        <v>249519842</v>
      </c>
      <c r="S10" s="26">
        <v>81299603</v>
      </c>
      <c r="T10" s="26">
        <v>82351288</v>
      </c>
      <c r="U10" s="26">
        <v>81630116</v>
      </c>
      <c r="V10" s="26">
        <v>245281007</v>
      </c>
      <c r="W10" s="26">
        <v>977569505</v>
      </c>
      <c r="X10" s="26">
        <v>989911632</v>
      </c>
      <c r="Y10" s="26">
        <v>-12342127</v>
      </c>
      <c r="Z10" s="27">
        <v>-1.25</v>
      </c>
      <c r="AA10" s="28">
        <v>970811439</v>
      </c>
    </row>
    <row r="11" spans="1:27" ht="13.5">
      <c r="A11" s="25" t="s">
        <v>38</v>
      </c>
      <c r="B11" s="29"/>
      <c r="C11" s="6">
        <v>221664467</v>
      </c>
      <c r="D11" s="6">
        <v>0</v>
      </c>
      <c r="E11" s="7">
        <v>260842521</v>
      </c>
      <c r="F11" s="8">
        <v>299468407</v>
      </c>
      <c r="G11" s="8">
        <v>38069011</v>
      </c>
      <c r="H11" s="8">
        <v>8791547</v>
      </c>
      <c r="I11" s="8">
        <v>23841112</v>
      </c>
      <c r="J11" s="8">
        <v>70701670</v>
      </c>
      <c r="K11" s="8">
        <v>27083228</v>
      </c>
      <c r="L11" s="8">
        <v>33788075</v>
      </c>
      <c r="M11" s="8">
        <v>26919500</v>
      </c>
      <c r="N11" s="8">
        <v>87790803</v>
      </c>
      <c r="O11" s="8">
        <v>28745925</v>
      </c>
      <c r="P11" s="8">
        <v>22311328</v>
      </c>
      <c r="Q11" s="8">
        <v>28482132</v>
      </c>
      <c r="R11" s="8">
        <v>79539385</v>
      </c>
      <c r="S11" s="8">
        <v>26853960</v>
      </c>
      <c r="T11" s="8">
        <v>23085551</v>
      </c>
      <c r="U11" s="8">
        <v>28198498</v>
      </c>
      <c r="V11" s="8">
        <v>78138009</v>
      </c>
      <c r="W11" s="8">
        <v>316169867</v>
      </c>
      <c r="X11" s="8">
        <v>321805266</v>
      </c>
      <c r="Y11" s="8">
        <v>-5635399</v>
      </c>
      <c r="Z11" s="2">
        <v>-1.75</v>
      </c>
      <c r="AA11" s="6">
        <v>299468407</v>
      </c>
    </row>
    <row r="12" spans="1:27" ht="13.5">
      <c r="A12" s="25" t="s">
        <v>39</v>
      </c>
      <c r="B12" s="29"/>
      <c r="C12" s="6">
        <v>317889838</v>
      </c>
      <c r="D12" s="6">
        <v>0</v>
      </c>
      <c r="E12" s="7">
        <v>358711291</v>
      </c>
      <c r="F12" s="8">
        <v>358437831</v>
      </c>
      <c r="G12" s="8">
        <v>38279611</v>
      </c>
      <c r="H12" s="8">
        <v>23222275</v>
      </c>
      <c r="I12" s="8">
        <v>28250762</v>
      </c>
      <c r="J12" s="8">
        <v>89752648</v>
      </c>
      <c r="K12" s="8">
        <v>32134037</v>
      </c>
      <c r="L12" s="8">
        <v>26054867</v>
      </c>
      <c r="M12" s="8">
        <v>31146343</v>
      </c>
      <c r="N12" s="8">
        <v>89335247</v>
      </c>
      <c r="O12" s="8">
        <v>25927637</v>
      </c>
      <c r="P12" s="8">
        <v>34125960</v>
      </c>
      <c r="Q12" s="8">
        <v>29893883</v>
      </c>
      <c r="R12" s="8">
        <v>89947480</v>
      </c>
      <c r="S12" s="8">
        <v>32011145</v>
      </c>
      <c r="T12" s="8">
        <v>30494166</v>
      </c>
      <c r="U12" s="8">
        <v>25079400</v>
      </c>
      <c r="V12" s="8">
        <v>87584711</v>
      </c>
      <c r="W12" s="8">
        <v>356620086</v>
      </c>
      <c r="X12" s="8">
        <v>358711288</v>
      </c>
      <c r="Y12" s="8">
        <v>-2091202</v>
      </c>
      <c r="Z12" s="2">
        <v>-0.58</v>
      </c>
      <c r="AA12" s="6">
        <v>358437831</v>
      </c>
    </row>
    <row r="13" spans="1:27" ht="13.5">
      <c r="A13" s="23" t="s">
        <v>40</v>
      </c>
      <c r="B13" s="29"/>
      <c r="C13" s="6">
        <v>461053108</v>
      </c>
      <c r="D13" s="6">
        <v>0</v>
      </c>
      <c r="E13" s="7">
        <v>275762180</v>
      </c>
      <c r="F13" s="8">
        <v>275762180</v>
      </c>
      <c r="G13" s="8">
        <v>18086284</v>
      </c>
      <c r="H13" s="8">
        <v>61587050</v>
      </c>
      <c r="I13" s="8">
        <v>39572700</v>
      </c>
      <c r="J13" s="8">
        <v>119246034</v>
      </c>
      <c r="K13" s="8">
        <v>32793820</v>
      </c>
      <c r="L13" s="8">
        <v>55616146</v>
      </c>
      <c r="M13" s="8">
        <v>47220311</v>
      </c>
      <c r="N13" s="8">
        <v>135630277</v>
      </c>
      <c r="O13" s="8">
        <v>17479015</v>
      </c>
      <c r="P13" s="8">
        <v>66348076</v>
      </c>
      <c r="Q13" s="8">
        <v>52633764</v>
      </c>
      <c r="R13" s="8">
        <v>136460855</v>
      </c>
      <c r="S13" s="8">
        <v>51606696</v>
      </c>
      <c r="T13" s="8">
        <v>48815017</v>
      </c>
      <c r="U13" s="8">
        <v>28022447</v>
      </c>
      <c r="V13" s="8">
        <v>128444160</v>
      </c>
      <c r="W13" s="8">
        <v>519781326</v>
      </c>
      <c r="X13" s="8">
        <v>275762184</v>
      </c>
      <c r="Y13" s="8">
        <v>244019142</v>
      </c>
      <c r="Z13" s="2">
        <v>88.49</v>
      </c>
      <c r="AA13" s="6">
        <v>275762180</v>
      </c>
    </row>
    <row r="14" spans="1:27" ht="13.5">
      <c r="A14" s="23" t="s">
        <v>41</v>
      </c>
      <c r="B14" s="29"/>
      <c r="C14" s="6">
        <v>192312341</v>
      </c>
      <c r="D14" s="6">
        <v>0</v>
      </c>
      <c r="E14" s="7">
        <v>208261912</v>
      </c>
      <c r="F14" s="8">
        <v>197086132</v>
      </c>
      <c r="G14" s="8">
        <v>15104828</v>
      </c>
      <c r="H14" s="8">
        <v>14822011</v>
      </c>
      <c r="I14" s="8">
        <v>18016642</v>
      </c>
      <c r="J14" s="8">
        <v>47943481</v>
      </c>
      <c r="K14" s="8">
        <v>15163551</v>
      </c>
      <c r="L14" s="8">
        <v>18189278</v>
      </c>
      <c r="M14" s="8">
        <v>17145685</v>
      </c>
      <c r="N14" s="8">
        <v>50498514</v>
      </c>
      <c r="O14" s="8">
        <v>18727332</v>
      </c>
      <c r="P14" s="8">
        <v>18529308</v>
      </c>
      <c r="Q14" s="8">
        <v>21068810</v>
      </c>
      <c r="R14" s="8">
        <v>58325450</v>
      </c>
      <c r="S14" s="8">
        <v>18221957</v>
      </c>
      <c r="T14" s="8">
        <v>14000601</v>
      </c>
      <c r="U14" s="8">
        <v>9239440</v>
      </c>
      <c r="V14" s="8">
        <v>41461998</v>
      </c>
      <c r="W14" s="8">
        <v>198229443</v>
      </c>
      <c r="X14" s="8">
        <v>208261909</v>
      </c>
      <c r="Y14" s="8">
        <v>-10032466</v>
      </c>
      <c r="Z14" s="2">
        <v>-4.82</v>
      </c>
      <c r="AA14" s="6">
        <v>197086132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729138879</v>
      </c>
      <c r="D16" s="6">
        <v>0</v>
      </c>
      <c r="E16" s="7">
        <v>175647643</v>
      </c>
      <c r="F16" s="8">
        <v>916392626</v>
      </c>
      <c r="G16" s="8">
        <v>17161628</v>
      </c>
      <c r="H16" s="8">
        <v>16278800</v>
      </c>
      <c r="I16" s="8">
        <v>16685546</v>
      </c>
      <c r="J16" s="8">
        <v>50125974</v>
      </c>
      <c r="K16" s="8">
        <v>18913588</v>
      </c>
      <c r="L16" s="8">
        <v>19889170</v>
      </c>
      <c r="M16" s="8">
        <v>20256832</v>
      </c>
      <c r="N16" s="8">
        <v>59059590</v>
      </c>
      <c r="O16" s="8">
        <v>431160036</v>
      </c>
      <c r="P16" s="8">
        <v>272070619</v>
      </c>
      <c r="Q16" s="8">
        <v>120707236</v>
      </c>
      <c r="R16" s="8">
        <v>823937891</v>
      </c>
      <c r="S16" s="8">
        <v>119932851</v>
      </c>
      <c r="T16" s="8">
        <v>106337969</v>
      </c>
      <c r="U16" s="8">
        <v>121796741</v>
      </c>
      <c r="V16" s="8">
        <v>348067561</v>
      </c>
      <c r="W16" s="8">
        <v>1281191016</v>
      </c>
      <c r="X16" s="8">
        <v>175647646</v>
      </c>
      <c r="Y16" s="8">
        <v>1105543370</v>
      </c>
      <c r="Z16" s="2">
        <v>629.41</v>
      </c>
      <c r="AA16" s="6">
        <v>916392626</v>
      </c>
    </row>
    <row r="17" spans="1:27" ht="13.5">
      <c r="A17" s="23" t="s">
        <v>44</v>
      </c>
      <c r="B17" s="29"/>
      <c r="C17" s="6">
        <v>44386032</v>
      </c>
      <c r="D17" s="6">
        <v>0</v>
      </c>
      <c r="E17" s="7">
        <v>40387921</v>
      </c>
      <c r="F17" s="8">
        <v>40987922</v>
      </c>
      <c r="G17" s="8">
        <v>3011768</v>
      </c>
      <c r="H17" s="8">
        <v>4697724</v>
      </c>
      <c r="I17" s="8">
        <v>3236323</v>
      </c>
      <c r="J17" s="8">
        <v>10945815</v>
      </c>
      <c r="K17" s="8">
        <v>2560461</v>
      </c>
      <c r="L17" s="8">
        <v>3702434</v>
      </c>
      <c r="M17" s="8">
        <v>4356611</v>
      </c>
      <c r="N17" s="8">
        <v>10619506</v>
      </c>
      <c r="O17" s="8">
        <v>3655160</v>
      </c>
      <c r="P17" s="8">
        <v>3681423</v>
      </c>
      <c r="Q17" s="8">
        <v>4075594</v>
      </c>
      <c r="R17" s="8">
        <v>11412177</v>
      </c>
      <c r="S17" s="8">
        <v>2971538</v>
      </c>
      <c r="T17" s="8">
        <v>3340324</v>
      </c>
      <c r="U17" s="8">
        <v>3816943</v>
      </c>
      <c r="V17" s="8">
        <v>10128805</v>
      </c>
      <c r="W17" s="8">
        <v>43106303</v>
      </c>
      <c r="X17" s="8">
        <v>40387923</v>
      </c>
      <c r="Y17" s="8">
        <v>2718380</v>
      </c>
      <c r="Z17" s="2">
        <v>6.73</v>
      </c>
      <c r="AA17" s="6">
        <v>40987922</v>
      </c>
    </row>
    <row r="18" spans="1:27" ht="13.5">
      <c r="A18" s="25" t="s">
        <v>45</v>
      </c>
      <c r="B18" s="24"/>
      <c r="C18" s="6">
        <v>150256171</v>
      </c>
      <c r="D18" s="6">
        <v>0</v>
      </c>
      <c r="E18" s="7">
        <v>150439046</v>
      </c>
      <c r="F18" s="8">
        <v>153993083</v>
      </c>
      <c r="G18" s="8">
        <v>11015469</v>
      </c>
      <c r="H18" s="8">
        <v>12482255</v>
      </c>
      <c r="I18" s="8">
        <v>13724359</v>
      </c>
      <c r="J18" s="8">
        <v>37222083</v>
      </c>
      <c r="K18" s="8">
        <v>15902724</v>
      </c>
      <c r="L18" s="8">
        <v>13792670</v>
      </c>
      <c r="M18" s="8">
        <v>16328076</v>
      </c>
      <c r="N18" s="8">
        <v>46023470</v>
      </c>
      <c r="O18" s="8">
        <v>12402411</v>
      </c>
      <c r="P18" s="8">
        <v>13470336</v>
      </c>
      <c r="Q18" s="8">
        <v>13087281</v>
      </c>
      <c r="R18" s="8">
        <v>38960028</v>
      </c>
      <c r="S18" s="8">
        <v>12586826</v>
      </c>
      <c r="T18" s="8">
        <v>14843454</v>
      </c>
      <c r="U18" s="8">
        <v>17781071</v>
      </c>
      <c r="V18" s="8">
        <v>45211351</v>
      </c>
      <c r="W18" s="8">
        <v>167416932</v>
      </c>
      <c r="X18" s="8">
        <v>150439044</v>
      </c>
      <c r="Y18" s="8">
        <v>16977888</v>
      </c>
      <c r="Z18" s="2">
        <v>11.29</v>
      </c>
      <c r="AA18" s="6">
        <v>153993083</v>
      </c>
    </row>
    <row r="19" spans="1:27" ht="13.5">
      <c r="A19" s="23" t="s">
        <v>46</v>
      </c>
      <c r="B19" s="29"/>
      <c r="C19" s="6">
        <v>2399032695</v>
      </c>
      <c r="D19" s="6">
        <v>0</v>
      </c>
      <c r="E19" s="7">
        <v>3498168516</v>
      </c>
      <c r="F19" s="8">
        <v>3518128895</v>
      </c>
      <c r="G19" s="8">
        <v>610926375</v>
      </c>
      <c r="H19" s="8">
        <v>101852692</v>
      </c>
      <c r="I19" s="8">
        <v>56382007</v>
      </c>
      <c r="J19" s="8">
        <v>769161074</v>
      </c>
      <c r="K19" s="8">
        <v>133279377</v>
      </c>
      <c r="L19" s="8">
        <v>74121811</v>
      </c>
      <c r="M19" s="8">
        <v>642098255</v>
      </c>
      <c r="N19" s="8">
        <v>849499443</v>
      </c>
      <c r="O19" s="8">
        <v>63086073</v>
      </c>
      <c r="P19" s="8">
        <v>121035149</v>
      </c>
      <c r="Q19" s="8">
        <v>595694598</v>
      </c>
      <c r="R19" s="8">
        <v>779815820</v>
      </c>
      <c r="S19" s="8">
        <v>97158223</v>
      </c>
      <c r="T19" s="8">
        <v>205832579</v>
      </c>
      <c r="U19" s="8">
        <v>13619100</v>
      </c>
      <c r="V19" s="8">
        <v>316609902</v>
      </c>
      <c r="W19" s="8">
        <v>2715086239</v>
      </c>
      <c r="X19" s="8">
        <v>3498168516</v>
      </c>
      <c r="Y19" s="8">
        <v>-783082277</v>
      </c>
      <c r="Z19" s="2">
        <v>-22.39</v>
      </c>
      <c r="AA19" s="6">
        <v>3518128895</v>
      </c>
    </row>
    <row r="20" spans="1:27" ht="13.5">
      <c r="A20" s="23" t="s">
        <v>47</v>
      </c>
      <c r="B20" s="29"/>
      <c r="C20" s="6">
        <v>2295351447</v>
      </c>
      <c r="D20" s="6">
        <v>0</v>
      </c>
      <c r="E20" s="7">
        <v>2403555509</v>
      </c>
      <c r="F20" s="26">
        <v>2390416334</v>
      </c>
      <c r="G20" s="26">
        <v>23604081</v>
      </c>
      <c r="H20" s="26">
        <v>711579903</v>
      </c>
      <c r="I20" s="26">
        <v>28571654</v>
      </c>
      <c r="J20" s="26">
        <v>763755638</v>
      </c>
      <c r="K20" s="26">
        <v>38749239</v>
      </c>
      <c r="L20" s="26">
        <v>39261721</v>
      </c>
      <c r="M20" s="26">
        <v>704739565</v>
      </c>
      <c r="N20" s="26">
        <v>782750525</v>
      </c>
      <c r="O20" s="26">
        <v>27274781</v>
      </c>
      <c r="P20" s="26">
        <v>35522237</v>
      </c>
      <c r="Q20" s="26">
        <v>706437868</v>
      </c>
      <c r="R20" s="26">
        <v>769234886</v>
      </c>
      <c r="S20" s="26">
        <v>26706574</v>
      </c>
      <c r="T20" s="26">
        <v>37077387</v>
      </c>
      <c r="U20" s="26">
        <v>26276283</v>
      </c>
      <c r="V20" s="26">
        <v>90060244</v>
      </c>
      <c r="W20" s="26">
        <v>2405801293</v>
      </c>
      <c r="X20" s="26">
        <v>2338329608</v>
      </c>
      <c r="Y20" s="26">
        <v>67471685</v>
      </c>
      <c r="Z20" s="27">
        <v>2.89</v>
      </c>
      <c r="AA20" s="28">
        <v>2390416334</v>
      </c>
    </row>
    <row r="21" spans="1:27" ht="13.5">
      <c r="A21" s="23" t="s">
        <v>48</v>
      </c>
      <c r="B21" s="29"/>
      <c r="C21" s="6">
        <v>64905778</v>
      </c>
      <c r="D21" s="6">
        <v>0</v>
      </c>
      <c r="E21" s="7">
        <v>120500000</v>
      </c>
      <c r="F21" s="8">
        <v>120500000</v>
      </c>
      <c r="G21" s="8">
        <v>703478</v>
      </c>
      <c r="H21" s="8">
        <v>1066595</v>
      </c>
      <c r="I21" s="30">
        <v>142512</v>
      </c>
      <c r="J21" s="8">
        <v>1912585</v>
      </c>
      <c r="K21" s="8">
        <v>7645682</v>
      </c>
      <c r="L21" s="8">
        <v>18420495</v>
      </c>
      <c r="M21" s="8">
        <v>461714</v>
      </c>
      <c r="N21" s="8">
        <v>26527891</v>
      </c>
      <c r="O21" s="8">
        <v>347222</v>
      </c>
      <c r="P21" s="30">
        <v>11368037</v>
      </c>
      <c r="Q21" s="8">
        <v>178000</v>
      </c>
      <c r="R21" s="8">
        <v>11893259</v>
      </c>
      <c r="S21" s="8">
        <v>9560709</v>
      </c>
      <c r="T21" s="8">
        <v>7590776</v>
      </c>
      <c r="U21" s="8">
        <v>12466287</v>
      </c>
      <c r="V21" s="8">
        <v>29617772</v>
      </c>
      <c r="W21" s="30">
        <v>69951507</v>
      </c>
      <c r="X21" s="8">
        <v>120500004</v>
      </c>
      <c r="Y21" s="8">
        <v>-50548497</v>
      </c>
      <c r="Z21" s="2">
        <v>-41.95</v>
      </c>
      <c r="AA21" s="6">
        <v>120500000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26104779478</v>
      </c>
      <c r="D22" s="33">
        <f>SUM(D5:D21)</f>
        <v>0</v>
      </c>
      <c r="E22" s="34">
        <f t="shared" si="0"/>
        <v>28436210391</v>
      </c>
      <c r="F22" s="35">
        <f t="shared" si="0"/>
        <v>29120624607</v>
      </c>
      <c r="G22" s="35">
        <f t="shared" si="0"/>
        <v>2402187795</v>
      </c>
      <c r="H22" s="35">
        <f t="shared" si="0"/>
        <v>2771258548</v>
      </c>
      <c r="I22" s="35">
        <f t="shared" si="0"/>
        <v>1945429769</v>
      </c>
      <c r="J22" s="35">
        <f t="shared" si="0"/>
        <v>7118876112</v>
      </c>
      <c r="K22" s="35">
        <f t="shared" si="0"/>
        <v>1999066824</v>
      </c>
      <c r="L22" s="35">
        <f t="shared" si="0"/>
        <v>2034654753</v>
      </c>
      <c r="M22" s="35">
        <f t="shared" si="0"/>
        <v>3236909198</v>
      </c>
      <c r="N22" s="35">
        <f t="shared" si="0"/>
        <v>7270630775</v>
      </c>
      <c r="O22" s="35">
        <f t="shared" si="0"/>
        <v>2466377890</v>
      </c>
      <c r="P22" s="35">
        <f t="shared" si="0"/>
        <v>2423134885</v>
      </c>
      <c r="Q22" s="35">
        <f t="shared" si="0"/>
        <v>3261744877</v>
      </c>
      <c r="R22" s="35">
        <f t="shared" si="0"/>
        <v>8151257652</v>
      </c>
      <c r="S22" s="35">
        <f t="shared" si="0"/>
        <v>2163119417</v>
      </c>
      <c r="T22" s="35">
        <f t="shared" si="0"/>
        <v>2252582771</v>
      </c>
      <c r="U22" s="35">
        <f t="shared" si="0"/>
        <v>1906734658</v>
      </c>
      <c r="V22" s="35">
        <f t="shared" si="0"/>
        <v>6322436846</v>
      </c>
      <c r="W22" s="35">
        <f t="shared" si="0"/>
        <v>28863201385</v>
      </c>
      <c r="X22" s="35">
        <f t="shared" si="0"/>
        <v>28370984487</v>
      </c>
      <c r="Y22" s="35">
        <f t="shared" si="0"/>
        <v>492216898</v>
      </c>
      <c r="Z22" s="36">
        <f>+IF(X22&lt;&gt;0,+(Y22/X22)*100,0)</f>
        <v>1.7349306233117887</v>
      </c>
      <c r="AA22" s="33">
        <f>SUM(AA5:AA21)</f>
        <v>29120624607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8486863933</v>
      </c>
      <c r="D25" s="6">
        <v>0</v>
      </c>
      <c r="E25" s="7">
        <v>8723324821</v>
      </c>
      <c r="F25" s="8">
        <v>8588968343</v>
      </c>
      <c r="G25" s="8">
        <v>596283154</v>
      </c>
      <c r="H25" s="8">
        <v>722226198</v>
      </c>
      <c r="I25" s="8">
        <v>710114067</v>
      </c>
      <c r="J25" s="8">
        <v>2028623419</v>
      </c>
      <c r="K25" s="8">
        <v>661269796</v>
      </c>
      <c r="L25" s="8">
        <v>1006969823</v>
      </c>
      <c r="M25" s="8">
        <v>681452667</v>
      </c>
      <c r="N25" s="8">
        <v>2349692286</v>
      </c>
      <c r="O25" s="8">
        <v>549970368</v>
      </c>
      <c r="P25" s="8">
        <v>716668451</v>
      </c>
      <c r="Q25" s="8">
        <v>745040362</v>
      </c>
      <c r="R25" s="8">
        <v>2011679181</v>
      </c>
      <c r="S25" s="8">
        <v>700617550</v>
      </c>
      <c r="T25" s="8">
        <v>658530316</v>
      </c>
      <c r="U25" s="8">
        <v>636944536</v>
      </c>
      <c r="V25" s="8">
        <v>1996092402</v>
      </c>
      <c r="W25" s="8">
        <v>8386087288</v>
      </c>
      <c r="X25" s="8">
        <v>8940482665</v>
      </c>
      <c r="Y25" s="8">
        <v>-554395377</v>
      </c>
      <c r="Z25" s="2">
        <v>-6.2</v>
      </c>
      <c r="AA25" s="6">
        <v>8588968343</v>
      </c>
    </row>
    <row r="26" spans="1:27" ht="13.5">
      <c r="A26" s="25" t="s">
        <v>52</v>
      </c>
      <c r="B26" s="24"/>
      <c r="C26" s="6">
        <v>119708835</v>
      </c>
      <c r="D26" s="6">
        <v>0</v>
      </c>
      <c r="E26" s="7">
        <v>133618707</v>
      </c>
      <c r="F26" s="8">
        <v>133618707</v>
      </c>
      <c r="G26" s="8">
        <v>9995613</v>
      </c>
      <c r="H26" s="8">
        <v>10044204</v>
      </c>
      <c r="I26" s="8">
        <v>10126502</v>
      </c>
      <c r="J26" s="8">
        <v>30166319</v>
      </c>
      <c r="K26" s="8">
        <v>10090899</v>
      </c>
      <c r="L26" s="8">
        <v>10270397</v>
      </c>
      <c r="M26" s="8">
        <v>10291104</v>
      </c>
      <c r="N26" s="8">
        <v>30652400</v>
      </c>
      <c r="O26" s="8">
        <v>9902595</v>
      </c>
      <c r="P26" s="8">
        <v>10136587</v>
      </c>
      <c r="Q26" s="8">
        <v>10191047</v>
      </c>
      <c r="R26" s="8">
        <v>30230229</v>
      </c>
      <c r="S26" s="8">
        <v>10275200</v>
      </c>
      <c r="T26" s="8">
        <v>16260115</v>
      </c>
      <c r="U26" s="8">
        <v>10827955</v>
      </c>
      <c r="V26" s="8">
        <v>37363270</v>
      </c>
      <c r="W26" s="8">
        <v>128412218</v>
      </c>
      <c r="X26" s="8">
        <v>133618704</v>
      </c>
      <c r="Y26" s="8">
        <v>-5206486</v>
      </c>
      <c r="Z26" s="2">
        <v>-3.9</v>
      </c>
      <c r="AA26" s="6">
        <v>133618707</v>
      </c>
    </row>
    <row r="27" spans="1:27" ht="13.5">
      <c r="A27" s="25" t="s">
        <v>53</v>
      </c>
      <c r="B27" s="24"/>
      <c r="C27" s="6">
        <v>1295525791</v>
      </c>
      <c r="D27" s="6">
        <v>0</v>
      </c>
      <c r="E27" s="7">
        <v>950533460</v>
      </c>
      <c r="F27" s="8">
        <v>1691333715</v>
      </c>
      <c r="G27" s="8">
        <v>81003731</v>
      </c>
      <c r="H27" s="8">
        <v>79731984</v>
      </c>
      <c r="I27" s="8">
        <v>76952456</v>
      </c>
      <c r="J27" s="8">
        <v>237688171</v>
      </c>
      <c r="K27" s="8">
        <v>79229390</v>
      </c>
      <c r="L27" s="8">
        <v>81865161</v>
      </c>
      <c r="M27" s="8">
        <v>76593620</v>
      </c>
      <c r="N27" s="8">
        <v>237688171</v>
      </c>
      <c r="O27" s="8">
        <v>79229390</v>
      </c>
      <c r="P27" s="8">
        <v>79226215</v>
      </c>
      <c r="Q27" s="8">
        <v>81960720</v>
      </c>
      <c r="R27" s="8">
        <v>240416325</v>
      </c>
      <c r="S27" s="8">
        <v>79917106</v>
      </c>
      <c r="T27" s="8">
        <v>74285173</v>
      </c>
      <c r="U27" s="8">
        <v>81689956</v>
      </c>
      <c r="V27" s="8">
        <v>235892235</v>
      </c>
      <c r="W27" s="8">
        <v>951684902</v>
      </c>
      <c r="X27" s="8">
        <v>950533464</v>
      </c>
      <c r="Y27" s="8">
        <v>1151438</v>
      </c>
      <c r="Z27" s="2">
        <v>0.12</v>
      </c>
      <c r="AA27" s="6">
        <v>1691333715</v>
      </c>
    </row>
    <row r="28" spans="1:27" ht="13.5">
      <c r="A28" s="25" t="s">
        <v>54</v>
      </c>
      <c r="B28" s="24"/>
      <c r="C28" s="6">
        <v>1784969592</v>
      </c>
      <c r="D28" s="6">
        <v>0</v>
      </c>
      <c r="E28" s="7">
        <v>2154334690</v>
      </c>
      <c r="F28" s="8">
        <v>2014840666</v>
      </c>
      <c r="G28" s="8">
        <v>156471734</v>
      </c>
      <c r="H28" s="8">
        <v>162651098</v>
      </c>
      <c r="I28" s="8">
        <v>156512847</v>
      </c>
      <c r="J28" s="8">
        <v>475635679</v>
      </c>
      <c r="K28" s="8">
        <v>156617106</v>
      </c>
      <c r="L28" s="8">
        <v>157421165</v>
      </c>
      <c r="M28" s="8">
        <v>156621105</v>
      </c>
      <c r="N28" s="8">
        <v>470659376</v>
      </c>
      <c r="O28" s="8">
        <v>156750340</v>
      </c>
      <c r="P28" s="8">
        <v>157287067</v>
      </c>
      <c r="Q28" s="8">
        <v>157436067</v>
      </c>
      <c r="R28" s="8">
        <v>471473474</v>
      </c>
      <c r="S28" s="8">
        <v>157820118</v>
      </c>
      <c r="T28" s="8">
        <v>166579762</v>
      </c>
      <c r="U28" s="8">
        <v>160883923</v>
      </c>
      <c r="V28" s="8">
        <v>485283803</v>
      </c>
      <c r="W28" s="8">
        <v>1903052332</v>
      </c>
      <c r="X28" s="8">
        <v>2154334686</v>
      </c>
      <c r="Y28" s="8">
        <v>-251282354</v>
      </c>
      <c r="Z28" s="2">
        <v>-11.66</v>
      </c>
      <c r="AA28" s="6">
        <v>2014840666</v>
      </c>
    </row>
    <row r="29" spans="1:27" ht="13.5">
      <c r="A29" s="25" t="s">
        <v>55</v>
      </c>
      <c r="B29" s="24"/>
      <c r="C29" s="6">
        <v>807283370</v>
      </c>
      <c r="D29" s="6">
        <v>0</v>
      </c>
      <c r="E29" s="7">
        <v>919232014</v>
      </c>
      <c r="F29" s="8">
        <v>912241014</v>
      </c>
      <c r="G29" s="8">
        <v>62155080</v>
      </c>
      <c r="H29" s="8">
        <v>62165927</v>
      </c>
      <c r="I29" s="8">
        <v>62279977</v>
      </c>
      <c r="J29" s="8">
        <v>186600984</v>
      </c>
      <c r="K29" s="8">
        <v>62168715</v>
      </c>
      <c r="L29" s="8">
        <v>62165095</v>
      </c>
      <c r="M29" s="8">
        <v>63884023</v>
      </c>
      <c r="N29" s="8">
        <v>188217833</v>
      </c>
      <c r="O29" s="8">
        <v>62155504</v>
      </c>
      <c r="P29" s="8">
        <v>62175532</v>
      </c>
      <c r="Q29" s="8">
        <v>62158675</v>
      </c>
      <c r="R29" s="8">
        <v>186489711</v>
      </c>
      <c r="S29" s="8">
        <v>62190342</v>
      </c>
      <c r="T29" s="8">
        <v>62205146</v>
      </c>
      <c r="U29" s="8">
        <v>62156774</v>
      </c>
      <c r="V29" s="8">
        <v>186552262</v>
      </c>
      <c r="W29" s="8">
        <v>747860790</v>
      </c>
      <c r="X29" s="8">
        <v>919232017</v>
      </c>
      <c r="Y29" s="8">
        <v>-171371227</v>
      </c>
      <c r="Z29" s="2">
        <v>-18.64</v>
      </c>
      <c r="AA29" s="6">
        <v>912241014</v>
      </c>
    </row>
    <row r="30" spans="1:27" ht="13.5">
      <c r="A30" s="25" t="s">
        <v>56</v>
      </c>
      <c r="B30" s="24"/>
      <c r="C30" s="6">
        <v>6591231632</v>
      </c>
      <c r="D30" s="6">
        <v>0</v>
      </c>
      <c r="E30" s="7">
        <v>7050011459</v>
      </c>
      <c r="F30" s="8">
        <v>7086261459</v>
      </c>
      <c r="G30" s="8">
        <v>43693554</v>
      </c>
      <c r="H30" s="8">
        <v>888587611</v>
      </c>
      <c r="I30" s="8">
        <v>839698182</v>
      </c>
      <c r="J30" s="8">
        <v>1771979347</v>
      </c>
      <c r="K30" s="8">
        <v>519306555</v>
      </c>
      <c r="L30" s="8">
        <v>515654498</v>
      </c>
      <c r="M30" s="8">
        <v>490045968</v>
      </c>
      <c r="N30" s="8">
        <v>1525007021</v>
      </c>
      <c r="O30" s="8">
        <v>476211349</v>
      </c>
      <c r="P30" s="8">
        <v>488112623</v>
      </c>
      <c r="Q30" s="8">
        <v>509386750</v>
      </c>
      <c r="R30" s="8">
        <v>1473710722</v>
      </c>
      <c r="S30" s="8">
        <v>510727090</v>
      </c>
      <c r="T30" s="8">
        <v>466666677</v>
      </c>
      <c r="U30" s="8">
        <v>541809321</v>
      </c>
      <c r="V30" s="8">
        <v>1519203088</v>
      </c>
      <c r="W30" s="8">
        <v>6289900178</v>
      </c>
      <c r="X30" s="8">
        <v>7050011460</v>
      </c>
      <c r="Y30" s="8">
        <v>-760111282</v>
      </c>
      <c r="Z30" s="2">
        <v>-10.78</v>
      </c>
      <c r="AA30" s="6">
        <v>7086261459</v>
      </c>
    </row>
    <row r="31" spans="1:27" ht="13.5">
      <c r="A31" s="25" t="s">
        <v>57</v>
      </c>
      <c r="B31" s="24"/>
      <c r="C31" s="6">
        <v>299153404</v>
      </c>
      <c r="D31" s="6">
        <v>0</v>
      </c>
      <c r="E31" s="7">
        <v>387117240</v>
      </c>
      <c r="F31" s="8">
        <v>353235481</v>
      </c>
      <c r="G31" s="8">
        <v>23960011</v>
      </c>
      <c r="H31" s="8">
        <v>31426179</v>
      </c>
      <c r="I31" s="8">
        <v>27971347</v>
      </c>
      <c r="J31" s="8">
        <v>83357537</v>
      </c>
      <c r="K31" s="8">
        <v>31110121</v>
      </c>
      <c r="L31" s="8">
        <v>29302783</v>
      </c>
      <c r="M31" s="8">
        <v>20970913</v>
      </c>
      <c r="N31" s="8">
        <v>81383817</v>
      </c>
      <c r="O31" s="8">
        <v>20424456</v>
      </c>
      <c r="P31" s="8">
        <v>29164909</v>
      </c>
      <c r="Q31" s="8">
        <v>30283775</v>
      </c>
      <c r="R31" s="8">
        <v>79873140</v>
      </c>
      <c r="S31" s="8">
        <v>22669610</v>
      </c>
      <c r="T31" s="8">
        <v>23017057</v>
      </c>
      <c r="U31" s="8">
        <v>36218182</v>
      </c>
      <c r="V31" s="8">
        <v>81904849</v>
      </c>
      <c r="W31" s="8">
        <v>326519343</v>
      </c>
      <c r="X31" s="8">
        <v>387117240</v>
      </c>
      <c r="Y31" s="8">
        <v>-60597897</v>
      </c>
      <c r="Z31" s="2">
        <v>-15.65</v>
      </c>
      <c r="AA31" s="6">
        <v>353235481</v>
      </c>
    </row>
    <row r="32" spans="1:27" ht="13.5">
      <c r="A32" s="25" t="s">
        <v>58</v>
      </c>
      <c r="B32" s="24"/>
      <c r="C32" s="6">
        <v>3312528781</v>
      </c>
      <c r="D32" s="6">
        <v>0</v>
      </c>
      <c r="E32" s="7">
        <v>4205198334</v>
      </c>
      <c r="F32" s="8">
        <v>4025535195</v>
      </c>
      <c r="G32" s="8">
        <v>58863414</v>
      </c>
      <c r="H32" s="8">
        <v>214931668</v>
      </c>
      <c r="I32" s="8">
        <v>270812582</v>
      </c>
      <c r="J32" s="8">
        <v>544607664</v>
      </c>
      <c r="K32" s="8">
        <v>281449711</v>
      </c>
      <c r="L32" s="8">
        <v>270434943</v>
      </c>
      <c r="M32" s="8">
        <v>314653383</v>
      </c>
      <c r="N32" s="8">
        <v>866538037</v>
      </c>
      <c r="O32" s="8">
        <v>218262750</v>
      </c>
      <c r="P32" s="8">
        <v>264528484</v>
      </c>
      <c r="Q32" s="8">
        <v>294631752</v>
      </c>
      <c r="R32" s="8">
        <v>777422986</v>
      </c>
      <c r="S32" s="8">
        <v>254435037</v>
      </c>
      <c r="T32" s="8">
        <v>344199684</v>
      </c>
      <c r="U32" s="8">
        <v>574453524</v>
      </c>
      <c r="V32" s="8">
        <v>1173088245</v>
      </c>
      <c r="W32" s="8">
        <v>3361656932</v>
      </c>
      <c r="X32" s="8">
        <v>4205198334</v>
      </c>
      <c r="Y32" s="8">
        <v>-843541402</v>
      </c>
      <c r="Z32" s="2">
        <v>-20.06</v>
      </c>
      <c r="AA32" s="6">
        <v>4025535195</v>
      </c>
    </row>
    <row r="33" spans="1:27" ht="13.5">
      <c r="A33" s="25" t="s">
        <v>59</v>
      </c>
      <c r="B33" s="24"/>
      <c r="C33" s="6">
        <v>115020510</v>
      </c>
      <c r="D33" s="6">
        <v>0</v>
      </c>
      <c r="E33" s="7">
        <v>125354154</v>
      </c>
      <c r="F33" s="8">
        <v>139808821</v>
      </c>
      <c r="G33" s="8">
        <v>31017032</v>
      </c>
      <c r="H33" s="8">
        <v>-1690588</v>
      </c>
      <c r="I33" s="8">
        <v>24482259</v>
      </c>
      <c r="J33" s="8">
        <v>53808703</v>
      </c>
      <c r="K33" s="8">
        <v>8718532</v>
      </c>
      <c r="L33" s="8">
        <v>6988840</v>
      </c>
      <c r="M33" s="8">
        <v>15880450</v>
      </c>
      <c r="N33" s="8">
        <v>31587822</v>
      </c>
      <c r="O33" s="8">
        <v>3431393</v>
      </c>
      <c r="P33" s="8">
        <v>8171360</v>
      </c>
      <c r="Q33" s="8">
        <v>20436466</v>
      </c>
      <c r="R33" s="8">
        <v>32039219</v>
      </c>
      <c r="S33" s="8">
        <v>4623450</v>
      </c>
      <c r="T33" s="8">
        <v>5957584</v>
      </c>
      <c r="U33" s="8">
        <v>4617960</v>
      </c>
      <c r="V33" s="8">
        <v>15198994</v>
      </c>
      <c r="W33" s="8">
        <v>132634738</v>
      </c>
      <c r="X33" s="8">
        <v>125354155</v>
      </c>
      <c r="Y33" s="8">
        <v>7280583</v>
      </c>
      <c r="Z33" s="2">
        <v>5.81</v>
      </c>
      <c r="AA33" s="6">
        <v>139808821</v>
      </c>
    </row>
    <row r="34" spans="1:27" ht="13.5">
      <c r="A34" s="25" t="s">
        <v>60</v>
      </c>
      <c r="B34" s="24"/>
      <c r="C34" s="6">
        <v>3565940491</v>
      </c>
      <c r="D34" s="6">
        <v>0</v>
      </c>
      <c r="E34" s="7">
        <v>3789486264</v>
      </c>
      <c r="F34" s="8">
        <v>4166846835</v>
      </c>
      <c r="G34" s="8">
        <v>231378388</v>
      </c>
      <c r="H34" s="8">
        <v>320164661</v>
      </c>
      <c r="I34" s="8">
        <v>298817256</v>
      </c>
      <c r="J34" s="8">
        <v>850360305</v>
      </c>
      <c r="K34" s="8">
        <v>279975111</v>
      </c>
      <c r="L34" s="8">
        <v>293288553</v>
      </c>
      <c r="M34" s="8">
        <v>283643348</v>
      </c>
      <c r="N34" s="8">
        <v>856907012</v>
      </c>
      <c r="O34" s="8">
        <v>265408676</v>
      </c>
      <c r="P34" s="8">
        <v>297686444</v>
      </c>
      <c r="Q34" s="8">
        <v>302653881</v>
      </c>
      <c r="R34" s="8">
        <v>865749001</v>
      </c>
      <c r="S34" s="8">
        <v>341416271</v>
      </c>
      <c r="T34" s="8">
        <v>321281415</v>
      </c>
      <c r="U34" s="8">
        <v>461675849</v>
      </c>
      <c r="V34" s="8">
        <v>1124373535</v>
      </c>
      <c r="W34" s="8">
        <v>3697389853</v>
      </c>
      <c r="X34" s="8">
        <v>3789486266</v>
      </c>
      <c r="Y34" s="8">
        <v>-92096413</v>
      </c>
      <c r="Z34" s="2">
        <v>-2.43</v>
      </c>
      <c r="AA34" s="6">
        <v>4166846835</v>
      </c>
    </row>
    <row r="35" spans="1:27" ht="13.5">
      <c r="A35" s="23" t="s">
        <v>61</v>
      </c>
      <c r="B35" s="29"/>
      <c r="C35" s="6">
        <v>1943561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873892</v>
      </c>
      <c r="Q35" s="8">
        <v>0</v>
      </c>
      <c r="R35" s="8">
        <v>873892</v>
      </c>
      <c r="S35" s="8">
        <v>0</v>
      </c>
      <c r="T35" s="8">
        <v>0</v>
      </c>
      <c r="U35" s="8">
        <v>954936</v>
      </c>
      <c r="V35" s="8">
        <v>954936</v>
      </c>
      <c r="W35" s="8">
        <v>1828828</v>
      </c>
      <c r="X35" s="8"/>
      <c r="Y35" s="8">
        <v>1828828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26380169900</v>
      </c>
      <c r="D36" s="33">
        <f>SUM(D25:D35)</f>
        <v>0</v>
      </c>
      <c r="E36" s="34">
        <f t="shared" si="1"/>
        <v>28438211143</v>
      </c>
      <c r="F36" s="35">
        <f t="shared" si="1"/>
        <v>29112690236</v>
      </c>
      <c r="G36" s="35">
        <f t="shared" si="1"/>
        <v>1294821711</v>
      </c>
      <c r="H36" s="35">
        <f t="shared" si="1"/>
        <v>2490238942</v>
      </c>
      <c r="I36" s="35">
        <f t="shared" si="1"/>
        <v>2477767475</v>
      </c>
      <c r="J36" s="35">
        <f t="shared" si="1"/>
        <v>6262828128</v>
      </c>
      <c r="K36" s="35">
        <f t="shared" si="1"/>
        <v>2089935936</v>
      </c>
      <c r="L36" s="35">
        <f t="shared" si="1"/>
        <v>2434361258</v>
      </c>
      <c r="M36" s="35">
        <f t="shared" si="1"/>
        <v>2114036581</v>
      </c>
      <c r="N36" s="35">
        <f t="shared" si="1"/>
        <v>6638333775</v>
      </c>
      <c r="O36" s="35">
        <f t="shared" si="1"/>
        <v>1841746821</v>
      </c>
      <c r="P36" s="35">
        <f t="shared" si="1"/>
        <v>2114031564</v>
      </c>
      <c r="Q36" s="35">
        <f t="shared" si="1"/>
        <v>2214179495</v>
      </c>
      <c r="R36" s="35">
        <f t="shared" si="1"/>
        <v>6169957880</v>
      </c>
      <c r="S36" s="35">
        <f t="shared" si="1"/>
        <v>2144691774</v>
      </c>
      <c r="T36" s="35">
        <f t="shared" si="1"/>
        <v>2138982929</v>
      </c>
      <c r="U36" s="35">
        <f t="shared" si="1"/>
        <v>2572232916</v>
      </c>
      <c r="V36" s="35">
        <f t="shared" si="1"/>
        <v>6855907619</v>
      </c>
      <c r="W36" s="35">
        <f t="shared" si="1"/>
        <v>25927027402</v>
      </c>
      <c r="X36" s="35">
        <f t="shared" si="1"/>
        <v>28655368991</v>
      </c>
      <c r="Y36" s="35">
        <f t="shared" si="1"/>
        <v>-2728341589</v>
      </c>
      <c r="Z36" s="36">
        <f>+IF(X36&lt;&gt;0,+(Y36/X36)*100,0)</f>
        <v>-9.521223020568712</v>
      </c>
      <c r="AA36" s="33">
        <f>SUM(AA25:AA35)</f>
        <v>29112690236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-275390422</v>
      </c>
      <c r="D38" s="46">
        <f>+D22-D36</f>
        <v>0</v>
      </c>
      <c r="E38" s="47">
        <f t="shared" si="2"/>
        <v>-2000752</v>
      </c>
      <c r="F38" s="48">
        <f t="shared" si="2"/>
        <v>7934371</v>
      </c>
      <c r="G38" s="48">
        <f t="shared" si="2"/>
        <v>1107366084</v>
      </c>
      <c r="H38" s="48">
        <f t="shared" si="2"/>
        <v>281019606</v>
      </c>
      <c r="I38" s="48">
        <f t="shared" si="2"/>
        <v>-532337706</v>
      </c>
      <c r="J38" s="48">
        <f t="shared" si="2"/>
        <v>856047984</v>
      </c>
      <c r="K38" s="48">
        <f t="shared" si="2"/>
        <v>-90869112</v>
      </c>
      <c r="L38" s="48">
        <f t="shared" si="2"/>
        <v>-399706505</v>
      </c>
      <c r="M38" s="48">
        <f t="shared" si="2"/>
        <v>1122872617</v>
      </c>
      <c r="N38" s="48">
        <f t="shared" si="2"/>
        <v>632297000</v>
      </c>
      <c r="O38" s="48">
        <f t="shared" si="2"/>
        <v>624631069</v>
      </c>
      <c r="P38" s="48">
        <f t="shared" si="2"/>
        <v>309103321</v>
      </c>
      <c r="Q38" s="48">
        <f t="shared" si="2"/>
        <v>1047565382</v>
      </c>
      <c r="R38" s="48">
        <f t="shared" si="2"/>
        <v>1981299772</v>
      </c>
      <c r="S38" s="48">
        <f t="shared" si="2"/>
        <v>18427643</v>
      </c>
      <c r="T38" s="48">
        <f t="shared" si="2"/>
        <v>113599842</v>
      </c>
      <c r="U38" s="48">
        <f t="shared" si="2"/>
        <v>-665498258</v>
      </c>
      <c r="V38" s="48">
        <f t="shared" si="2"/>
        <v>-533470773</v>
      </c>
      <c r="W38" s="48">
        <f t="shared" si="2"/>
        <v>2936173983</v>
      </c>
      <c r="X38" s="48">
        <f>IF(F22=F36,0,X22-X36)</f>
        <v>-284384504</v>
      </c>
      <c r="Y38" s="48">
        <f t="shared" si="2"/>
        <v>3220558487</v>
      </c>
      <c r="Z38" s="49">
        <f>+IF(X38&lt;&gt;0,+(Y38/X38)*100,0)</f>
        <v>-1132.4662355723854</v>
      </c>
      <c r="AA38" s="46">
        <f>+AA22-AA36</f>
        <v>7934371</v>
      </c>
    </row>
    <row r="39" spans="1:27" ht="13.5">
      <c r="A39" s="23" t="s">
        <v>64</v>
      </c>
      <c r="B39" s="29"/>
      <c r="C39" s="6">
        <v>2052757943</v>
      </c>
      <c r="D39" s="6">
        <v>0</v>
      </c>
      <c r="E39" s="7">
        <v>2817627456</v>
      </c>
      <c r="F39" s="8">
        <v>3128657873</v>
      </c>
      <c r="G39" s="8">
        <v>12763465</v>
      </c>
      <c r="H39" s="8">
        <v>110143704</v>
      </c>
      <c r="I39" s="8">
        <v>187851915</v>
      </c>
      <c r="J39" s="8">
        <v>310759084</v>
      </c>
      <c r="K39" s="8">
        <v>219227675</v>
      </c>
      <c r="L39" s="8">
        <v>261528450</v>
      </c>
      <c r="M39" s="8">
        <v>226249332</v>
      </c>
      <c r="N39" s="8">
        <v>707005457</v>
      </c>
      <c r="O39" s="8">
        <v>27184511</v>
      </c>
      <c r="P39" s="8">
        <v>94487481</v>
      </c>
      <c r="Q39" s="8">
        <v>108957029</v>
      </c>
      <c r="R39" s="8">
        <v>230629021</v>
      </c>
      <c r="S39" s="8">
        <v>160918043</v>
      </c>
      <c r="T39" s="8">
        <v>139764393</v>
      </c>
      <c r="U39" s="8">
        <v>0</v>
      </c>
      <c r="V39" s="8">
        <v>300682436</v>
      </c>
      <c r="W39" s="8">
        <v>1549075998</v>
      </c>
      <c r="X39" s="8">
        <v>2817627456</v>
      </c>
      <c r="Y39" s="8">
        <v>-1268551458</v>
      </c>
      <c r="Z39" s="2">
        <v>-45.02</v>
      </c>
      <c r="AA39" s="6">
        <v>3128657873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65225900</v>
      </c>
      <c r="Y40" s="26">
        <v>-65225900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-33386521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-1500000</v>
      </c>
      <c r="N41" s="51">
        <v>-1500000</v>
      </c>
      <c r="O41" s="51">
        <v>0</v>
      </c>
      <c r="P41" s="51">
        <v>-3418000</v>
      </c>
      <c r="Q41" s="8">
        <v>-25000</v>
      </c>
      <c r="R41" s="51">
        <v>-3443000</v>
      </c>
      <c r="S41" s="51">
        <v>0</v>
      </c>
      <c r="T41" s="8">
        <v>0</v>
      </c>
      <c r="U41" s="51">
        <v>0</v>
      </c>
      <c r="V41" s="51">
        <v>0</v>
      </c>
      <c r="W41" s="51">
        <v>-4943000</v>
      </c>
      <c r="X41" s="8"/>
      <c r="Y41" s="51">
        <v>-4943000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1743981000</v>
      </c>
      <c r="D42" s="55">
        <f>SUM(D38:D41)</f>
        <v>0</v>
      </c>
      <c r="E42" s="56">
        <f t="shared" si="3"/>
        <v>2815626704</v>
      </c>
      <c r="F42" s="57">
        <f t="shared" si="3"/>
        <v>3136592244</v>
      </c>
      <c r="G42" s="57">
        <f t="shared" si="3"/>
        <v>1120129549</v>
      </c>
      <c r="H42" s="57">
        <f t="shared" si="3"/>
        <v>391163310</v>
      </c>
      <c r="I42" s="57">
        <f t="shared" si="3"/>
        <v>-344485791</v>
      </c>
      <c r="J42" s="57">
        <f t="shared" si="3"/>
        <v>1166807068</v>
      </c>
      <c r="K42" s="57">
        <f t="shared" si="3"/>
        <v>128358563</v>
      </c>
      <c r="L42" s="57">
        <f t="shared" si="3"/>
        <v>-138178055</v>
      </c>
      <c r="M42" s="57">
        <f t="shared" si="3"/>
        <v>1347621949</v>
      </c>
      <c r="N42" s="57">
        <f t="shared" si="3"/>
        <v>1337802457</v>
      </c>
      <c r="O42" s="57">
        <f t="shared" si="3"/>
        <v>651815580</v>
      </c>
      <c r="P42" s="57">
        <f t="shared" si="3"/>
        <v>400172802</v>
      </c>
      <c r="Q42" s="57">
        <f t="shared" si="3"/>
        <v>1156497411</v>
      </c>
      <c r="R42" s="57">
        <f t="shared" si="3"/>
        <v>2208485793</v>
      </c>
      <c r="S42" s="57">
        <f t="shared" si="3"/>
        <v>179345686</v>
      </c>
      <c r="T42" s="57">
        <f t="shared" si="3"/>
        <v>253364235</v>
      </c>
      <c r="U42" s="57">
        <f t="shared" si="3"/>
        <v>-665498258</v>
      </c>
      <c r="V42" s="57">
        <f t="shared" si="3"/>
        <v>-232788337</v>
      </c>
      <c r="W42" s="57">
        <f t="shared" si="3"/>
        <v>4480306981</v>
      </c>
      <c r="X42" s="57">
        <f t="shared" si="3"/>
        <v>2598468852</v>
      </c>
      <c r="Y42" s="57">
        <f t="shared" si="3"/>
        <v>1881838129</v>
      </c>
      <c r="Z42" s="58">
        <f>+IF(X42&lt;&gt;0,+(Y42/X42)*100,0)</f>
        <v>72.42103854935877</v>
      </c>
      <c r="AA42" s="55">
        <f>SUM(AA38:AA41)</f>
        <v>3136592244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1743981000</v>
      </c>
      <c r="D44" s="63">
        <f>+D42-D43</f>
        <v>0</v>
      </c>
      <c r="E44" s="64">
        <f t="shared" si="4"/>
        <v>2815626704</v>
      </c>
      <c r="F44" s="65">
        <f t="shared" si="4"/>
        <v>3136592244</v>
      </c>
      <c r="G44" s="65">
        <f t="shared" si="4"/>
        <v>1120129549</v>
      </c>
      <c r="H44" s="65">
        <f t="shared" si="4"/>
        <v>391163310</v>
      </c>
      <c r="I44" s="65">
        <f t="shared" si="4"/>
        <v>-344485791</v>
      </c>
      <c r="J44" s="65">
        <f t="shared" si="4"/>
        <v>1166807068</v>
      </c>
      <c r="K44" s="65">
        <f t="shared" si="4"/>
        <v>128358563</v>
      </c>
      <c r="L44" s="65">
        <f t="shared" si="4"/>
        <v>-138178055</v>
      </c>
      <c r="M44" s="65">
        <f t="shared" si="4"/>
        <v>1347621949</v>
      </c>
      <c r="N44" s="65">
        <f t="shared" si="4"/>
        <v>1337802457</v>
      </c>
      <c r="O44" s="65">
        <f t="shared" si="4"/>
        <v>651815580</v>
      </c>
      <c r="P44" s="65">
        <f t="shared" si="4"/>
        <v>400172802</v>
      </c>
      <c r="Q44" s="65">
        <f t="shared" si="4"/>
        <v>1156497411</v>
      </c>
      <c r="R44" s="65">
        <f t="shared" si="4"/>
        <v>2208485793</v>
      </c>
      <c r="S44" s="65">
        <f t="shared" si="4"/>
        <v>179345686</v>
      </c>
      <c r="T44" s="65">
        <f t="shared" si="4"/>
        <v>253364235</v>
      </c>
      <c r="U44" s="65">
        <f t="shared" si="4"/>
        <v>-665498258</v>
      </c>
      <c r="V44" s="65">
        <f t="shared" si="4"/>
        <v>-232788337</v>
      </c>
      <c r="W44" s="65">
        <f t="shared" si="4"/>
        <v>4480306981</v>
      </c>
      <c r="X44" s="65">
        <f t="shared" si="4"/>
        <v>2598468852</v>
      </c>
      <c r="Y44" s="65">
        <f t="shared" si="4"/>
        <v>1881838129</v>
      </c>
      <c r="Z44" s="66">
        <f>+IF(X44&lt;&gt;0,+(Y44/X44)*100,0)</f>
        <v>72.42103854935877</v>
      </c>
      <c r="AA44" s="63">
        <f>+AA42-AA43</f>
        <v>3136592244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1743981000</v>
      </c>
      <c r="D46" s="55">
        <f>SUM(D44:D45)</f>
        <v>0</v>
      </c>
      <c r="E46" s="56">
        <f t="shared" si="5"/>
        <v>2815626704</v>
      </c>
      <c r="F46" s="57">
        <f t="shared" si="5"/>
        <v>3136592244</v>
      </c>
      <c r="G46" s="57">
        <f t="shared" si="5"/>
        <v>1120129549</v>
      </c>
      <c r="H46" s="57">
        <f t="shared" si="5"/>
        <v>391163310</v>
      </c>
      <c r="I46" s="57">
        <f t="shared" si="5"/>
        <v>-344485791</v>
      </c>
      <c r="J46" s="57">
        <f t="shared" si="5"/>
        <v>1166807068</v>
      </c>
      <c r="K46" s="57">
        <f t="shared" si="5"/>
        <v>128358563</v>
      </c>
      <c r="L46" s="57">
        <f t="shared" si="5"/>
        <v>-138178055</v>
      </c>
      <c r="M46" s="57">
        <f t="shared" si="5"/>
        <v>1347621949</v>
      </c>
      <c r="N46" s="57">
        <f t="shared" si="5"/>
        <v>1337802457</v>
      </c>
      <c r="O46" s="57">
        <f t="shared" si="5"/>
        <v>651815580</v>
      </c>
      <c r="P46" s="57">
        <f t="shared" si="5"/>
        <v>400172802</v>
      </c>
      <c r="Q46" s="57">
        <f t="shared" si="5"/>
        <v>1156497411</v>
      </c>
      <c r="R46" s="57">
        <f t="shared" si="5"/>
        <v>2208485793</v>
      </c>
      <c r="S46" s="57">
        <f t="shared" si="5"/>
        <v>179345686</v>
      </c>
      <c r="T46" s="57">
        <f t="shared" si="5"/>
        <v>253364235</v>
      </c>
      <c r="U46" s="57">
        <f t="shared" si="5"/>
        <v>-665498258</v>
      </c>
      <c r="V46" s="57">
        <f t="shared" si="5"/>
        <v>-232788337</v>
      </c>
      <c r="W46" s="57">
        <f t="shared" si="5"/>
        <v>4480306981</v>
      </c>
      <c r="X46" s="57">
        <f t="shared" si="5"/>
        <v>2598468852</v>
      </c>
      <c r="Y46" s="57">
        <f t="shared" si="5"/>
        <v>1881838129</v>
      </c>
      <c r="Z46" s="58">
        <f>+IF(X46&lt;&gt;0,+(Y46/X46)*100,0)</f>
        <v>72.42103854935877</v>
      </c>
      <c r="AA46" s="55">
        <f>SUM(AA44:AA45)</f>
        <v>3136592244</v>
      </c>
    </row>
    <row r="47" spans="1:27" ht="13.5">
      <c r="A47" s="68" t="s">
        <v>72</v>
      </c>
      <c r="B47" s="29"/>
      <c r="C47" s="50">
        <v>1</v>
      </c>
      <c r="D47" s="50">
        <v>0</v>
      </c>
      <c r="E47" s="59">
        <v>0</v>
      </c>
      <c r="F47" s="60">
        <v>-1</v>
      </c>
      <c r="G47" s="8">
        <v>-1</v>
      </c>
      <c r="H47" s="8">
        <v>-1</v>
      </c>
      <c r="I47" s="30">
        <v>-1</v>
      </c>
      <c r="J47" s="8">
        <v>-3</v>
      </c>
      <c r="K47" s="8">
        <v>-1</v>
      </c>
      <c r="L47" s="8">
        <v>-1</v>
      </c>
      <c r="M47" s="60">
        <v>-1</v>
      </c>
      <c r="N47" s="8">
        <v>-3</v>
      </c>
      <c r="O47" s="8">
        <v>-1</v>
      </c>
      <c r="P47" s="30">
        <v>-1</v>
      </c>
      <c r="Q47" s="8">
        <v>-1</v>
      </c>
      <c r="R47" s="8">
        <v>-3</v>
      </c>
      <c r="S47" s="8">
        <v>-1</v>
      </c>
      <c r="T47" s="60">
        <v>-1</v>
      </c>
      <c r="U47" s="8">
        <v>-1</v>
      </c>
      <c r="V47" s="8">
        <v>-3</v>
      </c>
      <c r="W47" s="30">
        <v>-12</v>
      </c>
      <c r="X47" s="8"/>
      <c r="Y47" s="8">
        <v>-12</v>
      </c>
      <c r="Z47" s="2">
        <v>0</v>
      </c>
      <c r="AA47" s="6">
        <v>-1</v>
      </c>
    </row>
    <row r="48" spans="1:27" ht="13.5">
      <c r="A48" s="69" t="s">
        <v>73</v>
      </c>
      <c r="B48" s="70"/>
      <c r="C48" s="71">
        <f aca="true" t="shared" si="6" ref="C48:Y48">SUM(C46:C47)</f>
        <v>1743981001</v>
      </c>
      <c r="D48" s="71">
        <f>SUM(D46:D47)</f>
        <v>0</v>
      </c>
      <c r="E48" s="72">
        <f t="shared" si="6"/>
        <v>2815626704</v>
      </c>
      <c r="F48" s="73">
        <f t="shared" si="6"/>
        <v>3136592243</v>
      </c>
      <c r="G48" s="73">
        <f t="shared" si="6"/>
        <v>1120129548</v>
      </c>
      <c r="H48" s="74">
        <f t="shared" si="6"/>
        <v>391163309</v>
      </c>
      <c r="I48" s="74">
        <f t="shared" si="6"/>
        <v>-344485792</v>
      </c>
      <c r="J48" s="74">
        <f t="shared" si="6"/>
        <v>1166807065</v>
      </c>
      <c r="K48" s="74">
        <f t="shared" si="6"/>
        <v>128358562</v>
      </c>
      <c r="L48" s="74">
        <f t="shared" si="6"/>
        <v>-138178056</v>
      </c>
      <c r="M48" s="73">
        <f t="shared" si="6"/>
        <v>1347621948</v>
      </c>
      <c r="N48" s="73">
        <f t="shared" si="6"/>
        <v>1337802454</v>
      </c>
      <c r="O48" s="74">
        <f t="shared" si="6"/>
        <v>651815579</v>
      </c>
      <c r="P48" s="74">
        <f t="shared" si="6"/>
        <v>400172801</v>
      </c>
      <c r="Q48" s="74">
        <f t="shared" si="6"/>
        <v>1156497410</v>
      </c>
      <c r="R48" s="74">
        <f t="shared" si="6"/>
        <v>2208485790</v>
      </c>
      <c r="S48" s="74">
        <f t="shared" si="6"/>
        <v>179345685</v>
      </c>
      <c r="T48" s="73">
        <f t="shared" si="6"/>
        <v>253364234</v>
      </c>
      <c r="U48" s="73">
        <f t="shared" si="6"/>
        <v>-665498259</v>
      </c>
      <c r="V48" s="74">
        <f t="shared" si="6"/>
        <v>-232788340</v>
      </c>
      <c r="W48" s="74">
        <f t="shared" si="6"/>
        <v>4480306969</v>
      </c>
      <c r="X48" s="74">
        <f t="shared" si="6"/>
        <v>2598468852</v>
      </c>
      <c r="Y48" s="74">
        <f t="shared" si="6"/>
        <v>1881838117</v>
      </c>
      <c r="Z48" s="75">
        <f>+IF(X48&lt;&gt;0,+(Y48/X48)*100,0)</f>
        <v>72.42103808754834</v>
      </c>
      <c r="AA48" s="76">
        <f>SUM(AA46:AA47)</f>
        <v>3136592243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2015-08-05T09:00:40Z</dcterms:created>
  <dcterms:modified xsi:type="dcterms:W3CDTF">2015-08-05T09:01:20Z</dcterms:modified>
  <cp:category/>
  <cp:version/>
  <cp:contentType/>
  <cp:contentStatus/>
</cp:coreProperties>
</file>