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12" sheetId="9" r:id="rId9"/>
    <sheet name="MP307" sheetId="10" r:id="rId10"/>
    <sheet name="MP322" sheetId="11" r:id="rId11"/>
    <sheet name="MP313" sheetId="12" r:id="rId12"/>
    <sheet name="NW403" sheetId="13" r:id="rId13"/>
    <sheet name="NW372" sheetId="14" r:id="rId14"/>
    <sheet name="NW373" sheetId="15" r:id="rId15"/>
    <sheet name="NW402" sheetId="16" r:id="rId16"/>
    <sheet name="NC091" sheetId="17" r:id="rId17"/>
    <sheet name="WC023" sheetId="18" r:id="rId18"/>
    <sheet name="WC044" sheetId="19" r:id="rId19"/>
    <sheet name="WC024" sheetId="20" r:id="rId20"/>
  </sheets>
  <definedNames>
    <definedName name="_xlnm.Print_Area" localSheetId="1">'FS184'!$A$1:$AA$57</definedName>
    <definedName name="_xlnm.Print_Area" localSheetId="2">'GT421'!$A$1:$AA$57</definedName>
    <definedName name="_xlnm.Print_Area" localSheetId="3">'GT481'!$A$1:$AA$57</definedName>
    <definedName name="_xlnm.Print_Area" localSheetId="4">'KZN225'!$A$1:$AA$57</definedName>
    <definedName name="_xlnm.Print_Area" localSheetId="5">'KZN252'!$A$1:$AA$57</definedName>
    <definedName name="_xlnm.Print_Area" localSheetId="6">'KZN282'!$A$1:$AA$57</definedName>
    <definedName name="_xlnm.Print_Area" localSheetId="7">'LIM354'!$A$1:$AA$57</definedName>
    <definedName name="_xlnm.Print_Area" localSheetId="9">'MP307'!$A$1:$AA$57</definedName>
    <definedName name="_xlnm.Print_Area" localSheetId="8">'MP312'!$A$1:$AA$57</definedName>
    <definedName name="_xlnm.Print_Area" localSheetId="11">'MP313'!$A$1:$AA$57</definedName>
    <definedName name="_xlnm.Print_Area" localSheetId="10">'MP322'!$A$1:$AA$57</definedName>
    <definedName name="_xlnm.Print_Area" localSheetId="16">'NC091'!$A$1:$AA$57</definedName>
    <definedName name="_xlnm.Print_Area" localSheetId="13">'NW372'!$A$1:$AA$57</definedName>
    <definedName name="_xlnm.Print_Area" localSheetId="14">'NW373'!$A$1:$AA$57</definedName>
    <definedName name="_xlnm.Print_Area" localSheetId="15">'NW402'!$A$1:$AA$57</definedName>
    <definedName name="_xlnm.Print_Area" localSheetId="12">'NW403'!$A$1:$AA$57</definedName>
    <definedName name="_xlnm.Print_Area" localSheetId="0">'Summary'!$A$1:$AA$57</definedName>
    <definedName name="_xlnm.Print_Area" localSheetId="17">'WC023'!$A$1:$AA$57</definedName>
    <definedName name="_xlnm.Print_Area" localSheetId="19">'WC024'!$A$1:$AA$57</definedName>
    <definedName name="_xlnm.Print_Area" localSheetId="18">'WC044'!$A$1:$AA$57</definedName>
  </definedNames>
  <calcPr calcMode="manual" fullCalcOnLoad="1"/>
</workbook>
</file>

<file path=xl/sharedStrings.xml><?xml version="1.0" encoding="utf-8"?>
<sst xmlns="http://schemas.openxmlformats.org/spreadsheetml/2006/main" count="1520" uniqueCount="94">
  <si>
    <t>Free State: Matjhabeng(FS184) - Table C4 Quarterly Budget Statement - Financial Performance (revenue and expenditure)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</si>
  <si>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</si>
  <si>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</si>
  <si>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</si>
  <si>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</si>
  <si>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</si>
  <si>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</si>
  <si>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</si>
  <si>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</si>
  <si>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</si>
  <si>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</si>
  <si>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</si>
  <si>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</si>
  <si>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</si>
  <si>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</si>
  <si>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</si>
  <si>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</si>
  <si>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</si>
  <si>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</si>
  <si>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</si>
  <si>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</si>
  <si>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</si>
  <si>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</si>
  <si>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</si>
  <si>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</si>
  <si>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</si>
  <si>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</si>
  <si>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</si>
  <si>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</si>
  <si>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</si>
  <si>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</si>
  <si>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</si>
  <si>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</si>
  <si>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</si>
  <si>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</si>
  <si>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</si>
  <si>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</si>
  <si>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</si>
  <si>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</si>
  <si>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</si>
  <si>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</si>
  <si>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</si>
  <si>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</si>
  <si>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</si>
  <si>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</si>
  <si>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</si>
  <si>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</si>
  <si>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</si>
  <si>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</si>
  <si>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</si>
  <si>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</si>
  <si>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</si>
  <si>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</si>
  <si>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</si>
  <si>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</si>
  <si>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</si>
  <si>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</si>
  <si>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</si>
  <si>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</si>
  <si>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</si>
  <si>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</si>
  <si>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</si>
  <si>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</si>
  <si>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</si>
  <si>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</si>
  <si>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</si>
  <si>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</si>
  <si>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</si>
  <si>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</si>
  <si>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</si>
  <si>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</si>
  <si>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</si>
  <si>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</si>
  <si>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</si>
  <si>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Emfuleni(GT421) - Table C4 Quarterly Budget Statement - Financial Performance (revenue and expenditure) for 4th Quarter ended 30 June 2015 (Figures Finalised as at 2015/07/31)</t>
  </si>
  <si>
    <t>Gauteng: Mogale City(GT481) - Table C4 Quarterly Budget Statement - Financial Performance (revenue and expenditure) for 4th Quarter ended 30 June 2015 (Figures Finalised as at 2015/07/31)</t>
  </si>
  <si>
    <t>Kwazulu-Natal: Msunduzi(KZN225) - Table C4 Quarterly Budget Statement - Financial Performance (revenue and expenditure) for 4th Quarter ended 30 June 2015 (Figures Finalised as at 2015/07/31)</t>
  </si>
  <si>
    <t>Kwazulu-Natal: Newcastle(KZN252) - Table C4 Quarterly Budget Statement - Financial Performance (revenue and expenditure) for 4th Quarter ended 30 June 2015 (Figures Finalised as at 2015/07/31)</t>
  </si>
  <si>
    <t>Kwazulu-Natal: uMhlathuze(KZN282) - Table C4 Quarterly Budget Statement - Financial Performance (revenue and expenditure) for 4th Quarter ended 30 June 2015 (Figures Finalised as at 2015/07/31)</t>
  </si>
  <si>
    <t>Limpopo: Polokwane(LIM354) - Table C4 Quarterly Budget Statement - Financial Performance (revenue and expenditure) for 4th Quarter ended 30 June 2015 (Figures Finalised as at 2015/07/31)</t>
  </si>
  <si>
    <t>Mpumalanga: Emalahleni (Mp)(MP312) - Table C4 Quarterly Budget Statement - Financial Performance (revenue and expenditure) for 4th Quarter ended 30 June 2015 (Figures Finalised as at 2015/07/31)</t>
  </si>
  <si>
    <t>Mpumalanga: Govan Mbeki(MP307) - Table C4 Quarterly Budget Statement - Financial Performance (revenue and expenditure) for 4th Quarter ended 30 June 2015 (Figures Finalised as at 2015/07/31)</t>
  </si>
  <si>
    <t>Mpumalanga: Mbombela(MP322) - Table C4 Quarterly Budget Statement - Financial Performance (revenue and expenditure) for 4th Quarter ended 30 June 2015 (Figures Finalised as at 2015/07/31)</t>
  </si>
  <si>
    <t>Mpumalanga: Steve Tshwete(MP313) - Table C4 Quarterly Budget Statement - Financial Performance (revenue and expenditure) for 4th Quarter ended 30 June 2015 (Figures Finalised as at 2015/07/31)</t>
  </si>
  <si>
    <t>North West: City Of Matlosana(NW403) - Table C4 Quarterly Budget Statement - Financial Performance (revenue and expenditure) for 4th Quarter ended 30 June 2015 (Figures Finalised as at 2015/07/31)</t>
  </si>
  <si>
    <t>North West: Madibeng(NW372) - Table C4 Quarterly Budget Statement - Financial Performance (revenue and expenditure) for 4th Quarter ended 30 June 2015 (Figures Finalised as at 2015/07/31)</t>
  </si>
  <si>
    <t>North West: Rustenburg(NW373) - Table C4 Quarterly Budget Statement - Financial Performance (revenue and expenditure) for 4th Quarter ended 30 June 2015 (Figures Finalised as at 2015/07/31)</t>
  </si>
  <si>
    <t>North West: Tlokwe(NW402) - Table C4 Quarterly Budget Statement - Financial Performance (revenue and expenditure) for 4th Quarter ended 30 June 2015 (Figures Finalised as at 2015/07/31)</t>
  </si>
  <si>
    <t>Northern Cape: Sol Plaatje(NC091) - Table C4 Quarterly Budget Statement - Financial Performance (revenue and expenditure) for 4th Quarter ended 30 June 2015 (Figures Finalised as at 2015/07/31)</t>
  </si>
  <si>
    <t>Western Cape: Drakenstein(WC023) - Table C4 Quarterly Budget Statement - Financial Performance (revenue and expenditure) for 4th Quarter ended 30 June 2015 (Figures Finalised as at 2015/07/31)</t>
  </si>
  <si>
    <t>Western Cape: George(WC044) - Table C4 Quarterly Budget Statement - Financial Performance (revenue and expenditure) for 4th Quarter ended 30 June 2015 (Figures Finalised as at 2015/07/31)</t>
  </si>
  <si>
    <t>Western Cape: Stellenbosch(WC024) - Table C4 Quarterly Budget Statement - Financial Performance (revenue and expenditure) for 4th Quarter ended 30 June 2015 (Figures Finalised as at 2015/07/31)</t>
  </si>
  <si>
    <t>Summary - Table C4 Quarterly Budget Statement - Financial Performance (revenue and expenditure) for 4th Quarter ended 30 June 2015 (Figures Finalised as at 2015/07/31)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</si>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</sst>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4761340691</v>
      </c>
      <c r="D5" s="6">
        <v>0</v>
      </c>
      <c r="E5" s="7">
        <v>5621822173</v>
      </c>
      <c r="F5" s="8">
        <v>5582112067</v>
      </c>
      <c r="G5" s="8">
        <v>1049200751</v>
      </c>
      <c r="H5" s="8">
        <v>441103992</v>
      </c>
      <c r="I5" s="8">
        <v>424377228</v>
      </c>
      <c r="J5" s="8">
        <v>1914681971</v>
      </c>
      <c r="K5" s="8">
        <v>400288424</v>
      </c>
      <c r="L5" s="8">
        <v>431883722</v>
      </c>
      <c r="M5" s="8">
        <v>439454840</v>
      </c>
      <c r="N5" s="8">
        <v>1271626986</v>
      </c>
      <c r="O5" s="8">
        <v>426033595</v>
      </c>
      <c r="P5" s="8">
        <v>434261455</v>
      </c>
      <c r="Q5" s="8">
        <v>426527266</v>
      </c>
      <c r="R5" s="8">
        <v>1286822316</v>
      </c>
      <c r="S5" s="8">
        <v>525385031</v>
      </c>
      <c r="T5" s="8">
        <v>430688019</v>
      </c>
      <c r="U5" s="8">
        <v>396758259</v>
      </c>
      <c r="V5" s="8">
        <v>1352831309</v>
      </c>
      <c r="W5" s="8">
        <v>5825962582</v>
      </c>
      <c r="X5" s="8">
        <v>5621822574</v>
      </c>
      <c r="Y5" s="8">
        <v>204140008</v>
      </c>
      <c r="Z5" s="2">
        <v>3.63</v>
      </c>
      <c r="AA5" s="6">
        <v>5582112067</v>
      </c>
    </row>
    <row r="6" spans="1:27" ht="13.5">
      <c r="A6" s="23" t="s">
        <v>33</v>
      </c>
      <c r="B6" s="24"/>
      <c r="C6" s="6">
        <v>62404424</v>
      </c>
      <c r="D6" s="6">
        <v>0</v>
      </c>
      <c r="E6" s="7">
        <v>82775584</v>
      </c>
      <c r="F6" s="8">
        <v>75599405</v>
      </c>
      <c r="G6" s="8">
        <v>4110896</v>
      </c>
      <c r="H6" s="8">
        <v>2440818</v>
      </c>
      <c r="I6" s="8">
        <v>6280700</v>
      </c>
      <c r="J6" s="8">
        <v>12832414</v>
      </c>
      <c r="K6" s="8">
        <v>12658655</v>
      </c>
      <c r="L6" s="8">
        <v>6113195</v>
      </c>
      <c r="M6" s="8">
        <v>4796693</v>
      </c>
      <c r="N6" s="8">
        <v>23568543</v>
      </c>
      <c r="O6" s="8">
        <v>5002938</v>
      </c>
      <c r="P6" s="8">
        <v>4965292</v>
      </c>
      <c r="Q6" s="8">
        <v>3946747</v>
      </c>
      <c r="R6" s="8">
        <v>13914977</v>
      </c>
      <c r="S6" s="8">
        <v>2255633</v>
      </c>
      <c r="T6" s="8">
        <v>5346847</v>
      </c>
      <c r="U6" s="8">
        <v>5850538</v>
      </c>
      <c r="V6" s="8">
        <v>13453018</v>
      </c>
      <c r="W6" s="8">
        <v>63768952</v>
      </c>
      <c r="X6" s="8">
        <v>82775587</v>
      </c>
      <c r="Y6" s="8">
        <v>-19006635</v>
      </c>
      <c r="Z6" s="2">
        <v>-22.96</v>
      </c>
      <c r="AA6" s="6">
        <v>75599405</v>
      </c>
    </row>
    <row r="7" spans="1:27" ht="13.5">
      <c r="A7" s="25" t="s">
        <v>34</v>
      </c>
      <c r="B7" s="24"/>
      <c r="C7" s="6">
        <v>12726719019</v>
      </c>
      <c r="D7" s="6">
        <v>0</v>
      </c>
      <c r="E7" s="7">
        <v>16114632764</v>
      </c>
      <c r="F7" s="8">
        <v>15932645111</v>
      </c>
      <c r="G7" s="8">
        <v>1284021112</v>
      </c>
      <c r="H7" s="8">
        <v>1497941894</v>
      </c>
      <c r="I7" s="8">
        <v>1198591143</v>
      </c>
      <c r="J7" s="8">
        <v>3980554149</v>
      </c>
      <c r="K7" s="8">
        <v>1254810684</v>
      </c>
      <c r="L7" s="8">
        <v>1171621678</v>
      </c>
      <c r="M7" s="8">
        <v>1163975593</v>
      </c>
      <c r="N7" s="8">
        <v>3590407955</v>
      </c>
      <c r="O7" s="8">
        <v>1174242672</v>
      </c>
      <c r="P7" s="8">
        <v>1124504007</v>
      </c>
      <c r="Q7" s="8">
        <v>1184543712</v>
      </c>
      <c r="R7" s="8">
        <v>3483290391</v>
      </c>
      <c r="S7" s="8">
        <v>1293964512</v>
      </c>
      <c r="T7" s="8">
        <v>954572823</v>
      </c>
      <c r="U7" s="8">
        <v>1430734975</v>
      </c>
      <c r="V7" s="8">
        <v>3679272310</v>
      </c>
      <c r="W7" s="8">
        <v>14733524805</v>
      </c>
      <c r="X7" s="8">
        <v>16078592379</v>
      </c>
      <c r="Y7" s="8">
        <v>-1345067574</v>
      </c>
      <c r="Z7" s="2">
        <v>-8.37</v>
      </c>
      <c r="AA7" s="6">
        <v>15932645111</v>
      </c>
    </row>
    <row r="8" spans="1:27" ht="13.5">
      <c r="A8" s="25" t="s">
        <v>35</v>
      </c>
      <c r="B8" s="24"/>
      <c r="C8" s="6">
        <v>3873292187</v>
      </c>
      <c r="D8" s="6">
        <v>0</v>
      </c>
      <c r="E8" s="7">
        <v>4764664134</v>
      </c>
      <c r="F8" s="8">
        <v>4744602869</v>
      </c>
      <c r="G8" s="8">
        <v>325861464</v>
      </c>
      <c r="H8" s="8">
        <v>379046529</v>
      </c>
      <c r="I8" s="8">
        <v>366760894</v>
      </c>
      <c r="J8" s="8">
        <v>1071668887</v>
      </c>
      <c r="K8" s="8">
        <v>400836749</v>
      </c>
      <c r="L8" s="8">
        <v>401170478</v>
      </c>
      <c r="M8" s="8">
        <v>368544227</v>
      </c>
      <c r="N8" s="8">
        <v>1170551454</v>
      </c>
      <c r="O8" s="8">
        <v>424593863</v>
      </c>
      <c r="P8" s="8">
        <v>432656172</v>
      </c>
      <c r="Q8" s="8">
        <v>340582193</v>
      </c>
      <c r="R8" s="8">
        <v>1197832228</v>
      </c>
      <c r="S8" s="8">
        <v>567748358</v>
      </c>
      <c r="T8" s="8">
        <v>440065567</v>
      </c>
      <c r="U8" s="8">
        <v>400648952</v>
      </c>
      <c r="V8" s="8">
        <v>1408462877</v>
      </c>
      <c r="W8" s="8">
        <v>4848515446</v>
      </c>
      <c r="X8" s="8">
        <v>4764664420</v>
      </c>
      <c r="Y8" s="8">
        <v>83851026</v>
      </c>
      <c r="Z8" s="2">
        <v>1.76</v>
      </c>
      <c r="AA8" s="6">
        <v>4744602869</v>
      </c>
    </row>
    <row r="9" spans="1:27" ht="13.5">
      <c r="A9" s="25" t="s">
        <v>36</v>
      </c>
      <c r="B9" s="24"/>
      <c r="C9" s="6">
        <v>1404370944</v>
      </c>
      <c r="D9" s="6">
        <v>0</v>
      </c>
      <c r="E9" s="7">
        <v>1657397096</v>
      </c>
      <c r="F9" s="8">
        <v>1738463228</v>
      </c>
      <c r="G9" s="8">
        <v>223017962</v>
      </c>
      <c r="H9" s="8">
        <v>132407660</v>
      </c>
      <c r="I9" s="8">
        <v>153316069</v>
      </c>
      <c r="J9" s="8">
        <v>508741691</v>
      </c>
      <c r="K9" s="8">
        <v>123644732</v>
      </c>
      <c r="L9" s="8">
        <v>132237684</v>
      </c>
      <c r="M9" s="8">
        <v>120534285</v>
      </c>
      <c r="N9" s="8">
        <v>376416701</v>
      </c>
      <c r="O9" s="8">
        <v>144919717</v>
      </c>
      <c r="P9" s="8">
        <v>136579214</v>
      </c>
      <c r="Q9" s="8">
        <v>140036511</v>
      </c>
      <c r="R9" s="8">
        <v>421535442</v>
      </c>
      <c r="S9" s="8">
        <v>183173214</v>
      </c>
      <c r="T9" s="8">
        <v>124965310</v>
      </c>
      <c r="U9" s="8">
        <v>41737913</v>
      </c>
      <c r="V9" s="8">
        <v>349876437</v>
      </c>
      <c r="W9" s="8">
        <v>1656570271</v>
      </c>
      <c r="X9" s="8">
        <v>1657395882</v>
      </c>
      <c r="Y9" s="8">
        <v>-825611</v>
      </c>
      <c r="Z9" s="2">
        <v>-0.05</v>
      </c>
      <c r="AA9" s="6">
        <v>1738463228</v>
      </c>
    </row>
    <row r="10" spans="1:27" ht="13.5">
      <c r="A10" s="25" t="s">
        <v>37</v>
      </c>
      <c r="B10" s="24"/>
      <c r="C10" s="6">
        <v>1173244904</v>
      </c>
      <c r="D10" s="6">
        <v>0</v>
      </c>
      <c r="E10" s="7">
        <v>1338668866</v>
      </c>
      <c r="F10" s="26">
        <v>1442698676</v>
      </c>
      <c r="G10" s="26">
        <v>226744836</v>
      </c>
      <c r="H10" s="26">
        <v>107197922</v>
      </c>
      <c r="I10" s="26">
        <v>107908419</v>
      </c>
      <c r="J10" s="26">
        <v>441851177</v>
      </c>
      <c r="K10" s="26">
        <v>107259178</v>
      </c>
      <c r="L10" s="26">
        <v>105121857</v>
      </c>
      <c r="M10" s="26">
        <v>94014280</v>
      </c>
      <c r="N10" s="26">
        <v>306395315</v>
      </c>
      <c r="O10" s="26">
        <v>106312795</v>
      </c>
      <c r="P10" s="26">
        <v>97554935</v>
      </c>
      <c r="Q10" s="26">
        <v>107887331</v>
      </c>
      <c r="R10" s="26">
        <v>311755061</v>
      </c>
      <c r="S10" s="26">
        <v>133542393</v>
      </c>
      <c r="T10" s="26">
        <v>134530292</v>
      </c>
      <c r="U10" s="26">
        <v>101067387</v>
      </c>
      <c r="V10" s="26">
        <v>369140072</v>
      </c>
      <c r="W10" s="26">
        <v>1429141625</v>
      </c>
      <c r="X10" s="26">
        <v>1338668356</v>
      </c>
      <c r="Y10" s="26">
        <v>90473269</v>
      </c>
      <c r="Z10" s="27">
        <v>6.76</v>
      </c>
      <c r="AA10" s="28">
        <v>1442698676</v>
      </c>
    </row>
    <row r="11" spans="1:27" ht="13.5">
      <c r="A11" s="25" t="s">
        <v>38</v>
      </c>
      <c r="B11" s="29"/>
      <c r="C11" s="6">
        <v>885804188</v>
      </c>
      <c r="D11" s="6">
        <v>0</v>
      </c>
      <c r="E11" s="7">
        <v>207446858</v>
      </c>
      <c r="F11" s="8">
        <v>86742664</v>
      </c>
      <c r="G11" s="8">
        <v>3078446</v>
      </c>
      <c r="H11" s="8">
        <v>4220309</v>
      </c>
      <c r="I11" s="8">
        <v>2316186</v>
      </c>
      <c r="J11" s="8">
        <v>9614941</v>
      </c>
      <c r="K11" s="8">
        <v>6171759</v>
      </c>
      <c r="L11" s="8">
        <v>2056782</v>
      </c>
      <c r="M11" s="8">
        <v>3679318</v>
      </c>
      <c r="N11" s="8">
        <v>11907859</v>
      </c>
      <c r="O11" s="8">
        <v>4121182</v>
      </c>
      <c r="P11" s="8">
        <v>1741263</v>
      </c>
      <c r="Q11" s="8">
        <v>3000395</v>
      </c>
      <c r="R11" s="8">
        <v>8862840</v>
      </c>
      <c r="S11" s="8">
        <v>3936968</v>
      </c>
      <c r="T11" s="8">
        <v>2572229</v>
      </c>
      <c r="U11" s="8">
        <v>3647943</v>
      </c>
      <c r="V11" s="8">
        <v>10157140</v>
      </c>
      <c r="W11" s="8">
        <v>40542780</v>
      </c>
      <c r="X11" s="8">
        <v>220008030</v>
      </c>
      <c r="Y11" s="8">
        <v>-179465250</v>
      </c>
      <c r="Z11" s="2">
        <v>-81.57</v>
      </c>
      <c r="AA11" s="6">
        <v>86742664</v>
      </c>
    </row>
    <row r="12" spans="1:27" ht="13.5">
      <c r="A12" s="25" t="s">
        <v>39</v>
      </c>
      <c r="B12" s="29"/>
      <c r="C12" s="6">
        <v>210930252</v>
      </c>
      <c r="D12" s="6">
        <v>0</v>
      </c>
      <c r="E12" s="7">
        <v>246224883</v>
      </c>
      <c r="F12" s="8">
        <v>254170108</v>
      </c>
      <c r="G12" s="8">
        <v>16658352</v>
      </c>
      <c r="H12" s="8">
        <v>16431827</v>
      </c>
      <c r="I12" s="8">
        <v>18626573</v>
      </c>
      <c r="J12" s="8">
        <v>51716752</v>
      </c>
      <c r="K12" s="8">
        <v>9878404</v>
      </c>
      <c r="L12" s="8">
        <v>13956892</v>
      </c>
      <c r="M12" s="8">
        <v>17613705</v>
      </c>
      <c r="N12" s="8">
        <v>41449001</v>
      </c>
      <c r="O12" s="8">
        <v>23216178</v>
      </c>
      <c r="P12" s="8">
        <v>27418066</v>
      </c>
      <c r="Q12" s="8">
        <v>19641760</v>
      </c>
      <c r="R12" s="8">
        <v>70276004</v>
      </c>
      <c r="S12" s="8">
        <v>18677907</v>
      </c>
      <c r="T12" s="8">
        <v>15847797</v>
      </c>
      <c r="U12" s="8">
        <v>16275197</v>
      </c>
      <c r="V12" s="8">
        <v>50800901</v>
      </c>
      <c r="W12" s="8">
        <v>214242658</v>
      </c>
      <c r="X12" s="8">
        <v>249886203</v>
      </c>
      <c r="Y12" s="8">
        <v>-35643545</v>
      </c>
      <c r="Z12" s="2">
        <v>-14.26</v>
      </c>
      <c r="AA12" s="6">
        <v>254170108</v>
      </c>
    </row>
    <row r="13" spans="1:27" ht="13.5">
      <c r="A13" s="23" t="s">
        <v>40</v>
      </c>
      <c r="B13" s="29"/>
      <c r="C13" s="6">
        <v>345922088</v>
      </c>
      <c r="D13" s="6">
        <v>0</v>
      </c>
      <c r="E13" s="7">
        <v>262923741</v>
      </c>
      <c r="F13" s="8">
        <v>309408167</v>
      </c>
      <c r="G13" s="8">
        <v>-462288</v>
      </c>
      <c r="H13" s="8">
        <v>19343348</v>
      </c>
      <c r="I13" s="8">
        <v>33383989</v>
      </c>
      <c r="J13" s="8">
        <v>52265049</v>
      </c>
      <c r="K13" s="8">
        <v>28951019</v>
      </c>
      <c r="L13" s="8">
        <v>24063025</v>
      </c>
      <c r="M13" s="8">
        <v>41266377</v>
      </c>
      <c r="N13" s="8">
        <v>94280421</v>
      </c>
      <c r="O13" s="8">
        <v>-5531907</v>
      </c>
      <c r="P13" s="8">
        <v>22604428</v>
      </c>
      <c r="Q13" s="8">
        <v>33658587</v>
      </c>
      <c r="R13" s="8">
        <v>50731108</v>
      </c>
      <c r="S13" s="8">
        <v>22262610</v>
      </c>
      <c r="T13" s="8">
        <v>27358437</v>
      </c>
      <c r="U13" s="8">
        <v>71581725</v>
      </c>
      <c r="V13" s="8">
        <v>121202772</v>
      </c>
      <c r="W13" s="8">
        <v>318479350</v>
      </c>
      <c r="X13" s="8">
        <v>240923746</v>
      </c>
      <c r="Y13" s="8">
        <v>77555604</v>
      </c>
      <c r="Z13" s="2">
        <v>32.19</v>
      </c>
      <c r="AA13" s="6">
        <v>309408167</v>
      </c>
    </row>
    <row r="14" spans="1:27" ht="13.5">
      <c r="A14" s="23" t="s">
        <v>41</v>
      </c>
      <c r="B14" s="29"/>
      <c r="C14" s="6">
        <v>630566689</v>
      </c>
      <c r="D14" s="6">
        <v>0</v>
      </c>
      <c r="E14" s="7">
        <v>575268959</v>
      </c>
      <c r="F14" s="8">
        <v>643233642</v>
      </c>
      <c r="G14" s="8">
        <v>62049687</v>
      </c>
      <c r="H14" s="8">
        <v>61770975</v>
      </c>
      <c r="I14" s="8">
        <v>57975835</v>
      </c>
      <c r="J14" s="8">
        <v>181796497</v>
      </c>
      <c r="K14" s="8">
        <v>62998590</v>
      </c>
      <c r="L14" s="8">
        <v>64677587</v>
      </c>
      <c r="M14" s="8">
        <v>66090790</v>
      </c>
      <c r="N14" s="8">
        <v>193766967</v>
      </c>
      <c r="O14" s="8">
        <v>74506567</v>
      </c>
      <c r="P14" s="8">
        <v>71793071</v>
      </c>
      <c r="Q14" s="8">
        <v>55462485</v>
      </c>
      <c r="R14" s="8">
        <v>201762123</v>
      </c>
      <c r="S14" s="8">
        <v>70493952</v>
      </c>
      <c r="T14" s="8">
        <v>61856113</v>
      </c>
      <c r="U14" s="8">
        <v>66970818</v>
      </c>
      <c r="V14" s="8">
        <v>199320883</v>
      </c>
      <c r="W14" s="8">
        <v>776646470</v>
      </c>
      <c r="X14" s="8">
        <v>565351606</v>
      </c>
      <c r="Y14" s="8">
        <v>211294864</v>
      </c>
      <c r="Z14" s="2">
        <v>37.37</v>
      </c>
      <c r="AA14" s="6">
        <v>643233642</v>
      </c>
    </row>
    <row r="15" spans="1:27" ht="13.5">
      <c r="A15" s="23" t="s">
        <v>42</v>
      </c>
      <c r="B15" s="29"/>
      <c r="C15" s="6">
        <v>78940</v>
      </c>
      <c r="D15" s="6">
        <v>0</v>
      </c>
      <c r="E15" s="7">
        <v>5000</v>
      </c>
      <c r="F15" s="8">
        <v>20120</v>
      </c>
      <c r="G15" s="8">
        <v>0</v>
      </c>
      <c r="H15" s="8">
        <v>0</v>
      </c>
      <c r="I15" s="8">
        <v>3025</v>
      </c>
      <c r="J15" s="8">
        <v>3025</v>
      </c>
      <c r="K15" s="8">
        <v>0</v>
      </c>
      <c r="L15" s="8">
        <v>0</v>
      </c>
      <c r="M15" s="8">
        <v>0</v>
      </c>
      <c r="N15" s="8">
        <v>0</v>
      </c>
      <c r="O15" s="8">
        <v>11973</v>
      </c>
      <c r="P15" s="8">
        <v>0</v>
      </c>
      <c r="Q15" s="8">
        <v>0</v>
      </c>
      <c r="R15" s="8">
        <v>11973</v>
      </c>
      <c r="S15" s="8">
        <v>0</v>
      </c>
      <c r="T15" s="8">
        <v>0</v>
      </c>
      <c r="U15" s="8">
        <v>30120</v>
      </c>
      <c r="V15" s="8">
        <v>30120</v>
      </c>
      <c r="W15" s="8">
        <v>45118</v>
      </c>
      <c r="X15" s="8">
        <v>5003</v>
      </c>
      <c r="Y15" s="8">
        <v>40115</v>
      </c>
      <c r="Z15" s="2">
        <v>801.82</v>
      </c>
      <c r="AA15" s="6">
        <v>20120</v>
      </c>
    </row>
    <row r="16" spans="1:27" ht="13.5">
      <c r="A16" s="23" t="s">
        <v>43</v>
      </c>
      <c r="B16" s="29"/>
      <c r="C16" s="6">
        <v>846817565</v>
      </c>
      <c r="D16" s="6">
        <v>0</v>
      </c>
      <c r="E16" s="7">
        <v>210414260</v>
      </c>
      <c r="F16" s="8">
        <v>378698025</v>
      </c>
      <c r="G16" s="8">
        <v>11129729</v>
      </c>
      <c r="H16" s="8">
        <v>11368298</v>
      </c>
      <c r="I16" s="8">
        <v>13270810</v>
      </c>
      <c r="J16" s="8">
        <v>35768837</v>
      </c>
      <c r="K16" s="8">
        <v>10493824</v>
      </c>
      <c r="L16" s="8">
        <v>8736522</v>
      </c>
      <c r="M16" s="8">
        <v>12244185</v>
      </c>
      <c r="N16" s="8">
        <v>31474531</v>
      </c>
      <c r="O16" s="8">
        <v>87061809</v>
      </c>
      <c r="P16" s="8">
        <v>2258213</v>
      </c>
      <c r="Q16" s="8">
        <v>16201263</v>
      </c>
      <c r="R16" s="8">
        <v>105521285</v>
      </c>
      <c r="S16" s="8">
        <v>48132147</v>
      </c>
      <c r="T16" s="8">
        <v>11395317</v>
      </c>
      <c r="U16" s="8">
        <v>114022991</v>
      </c>
      <c r="V16" s="8">
        <v>173550455</v>
      </c>
      <c r="W16" s="8">
        <v>346315108</v>
      </c>
      <c r="X16" s="8">
        <v>210411353</v>
      </c>
      <c r="Y16" s="8">
        <v>135903755</v>
      </c>
      <c r="Z16" s="2">
        <v>64.59</v>
      </c>
      <c r="AA16" s="6">
        <v>378698025</v>
      </c>
    </row>
    <row r="17" spans="1:27" ht="13.5">
      <c r="A17" s="23" t="s">
        <v>44</v>
      </c>
      <c r="B17" s="29"/>
      <c r="C17" s="6">
        <v>66935695</v>
      </c>
      <c r="D17" s="6">
        <v>0</v>
      </c>
      <c r="E17" s="7">
        <v>116301311</v>
      </c>
      <c r="F17" s="8">
        <v>70664030</v>
      </c>
      <c r="G17" s="8">
        <v>4402331</v>
      </c>
      <c r="H17" s="8">
        <v>6320643</v>
      </c>
      <c r="I17" s="8">
        <v>5809574</v>
      </c>
      <c r="J17" s="8">
        <v>16532548</v>
      </c>
      <c r="K17" s="8">
        <v>6069406</v>
      </c>
      <c r="L17" s="8">
        <v>9875751</v>
      </c>
      <c r="M17" s="8">
        <v>4598013</v>
      </c>
      <c r="N17" s="8">
        <v>20543170</v>
      </c>
      <c r="O17" s="8">
        <v>6503458</v>
      </c>
      <c r="P17" s="8">
        <v>6610075</v>
      </c>
      <c r="Q17" s="8">
        <v>7151461</v>
      </c>
      <c r="R17" s="8">
        <v>20264994</v>
      </c>
      <c r="S17" s="8">
        <v>5436938</v>
      </c>
      <c r="T17" s="8">
        <v>6518346</v>
      </c>
      <c r="U17" s="8">
        <v>7948477</v>
      </c>
      <c r="V17" s="8">
        <v>19903761</v>
      </c>
      <c r="W17" s="8">
        <v>77244473</v>
      </c>
      <c r="X17" s="8">
        <v>74090664</v>
      </c>
      <c r="Y17" s="8">
        <v>3153809</v>
      </c>
      <c r="Z17" s="2">
        <v>4.26</v>
      </c>
      <c r="AA17" s="6">
        <v>70664030</v>
      </c>
    </row>
    <row r="18" spans="1:27" ht="13.5">
      <c r="A18" s="25" t="s">
        <v>45</v>
      </c>
      <c r="B18" s="24"/>
      <c r="C18" s="6">
        <v>169687356</v>
      </c>
      <c r="D18" s="6">
        <v>0</v>
      </c>
      <c r="E18" s="7">
        <v>277051332</v>
      </c>
      <c r="F18" s="8">
        <v>273518588</v>
      </c>
      <c r="G18" s="8">
        <v>23079419</v>
      </c>
      <c r="H18" s="8">
        <v>21951962</v>
      </c>
      <c r="I18" s="8">
        <v>27856082</v>
      </c>
      <c r="J18" s="8">
        <v>72887463</v>
      </c>
      <c r="K18" s="8">
        <v>26531882</v>
      </c>
      <c r="L18" s="8">
        <v>17536459</v>
      </c>
      <c r="M18" s="8">
        <v>24637226</v>
      </c>
      <c r="N18" s="8">
        <v>68705567</v>
      </c>
      <c r="O18" s="8">
        <v>32231177</v>
      </c>
      <c r="P18" s="8">
        <v>14100636</v>
      </c>
      <c r="Q18" s="8">
        <v>42142392</v>
      </c>
      <c r="R18" s="8">
        <v>88474205</v>
      </c>
      <c r="S18" s="8">
        <v>16818022</v>
      </c>
      <c r="T18" s="8">
        <v>12063055</v>
      </c>
      <c r="U18" s="8">
        <v>55003870</v>
      </c>
      <c r="V18" s="8">
        <v>83884947</v>
      </c>
      <c r="W18" s="8">
        <v>313952182</v>
      </c>
      <c r="X18" s="8">
        <v>279673165</v>
      </c>
      <c r="Y18" s="8">
        <v>34279017</v>
      </c>
      <c r="Z18" s="2">
        <v>12.26</v>
      </c>
      <c r="AA18" s="6">
        <v>273518588</v>
      </c>
    </row>
    <row r="19" spans="1:27" ht="13.5">
      <c r="A19" s="23" t="s">
        <v>46</v>
      </c>
      <c r="B19" s="29"/>
      <c r="C19" s="6">
        <v>5726715556</v>
      </c>
      <c r="D19" s="6">
        <v>0</v>
      </c>
      <c r="E19" s="7">
        <v>5774674724</v>
      </c>
      <c r="F19" s="8">
        <v>5866715420</v>
      </c>
      <c r="G19" s="8">
        <v>1313655006</v>
      </c>
      <c r="H19" s="8">
        <v>487063090</v>
      </c>
      <c r="I19" s="8">
        <v>75229892</v>
      </c>
      <c r="J19" s="8">
        <v>1875947988</v>
      </c>
      <c r="K19" s="8">
        <v>239384531</v>
      </c>
      <c r="L19" s="8">
        <v>629909525</v>
      </c>
      <c r="M19" s="8">
        <v>866521703</v>
      </c>
      <c r="N19" s="8">
        <v>1735815759</v>
      </c>
      <c r="O19" s="8">
        <v>101914400</v>
      </c>
      <c r="P19" s="8">
        <v>75619797</v>
      </c>
      <c r="Q19" s="8">
        <v>877629218</v>
      </c>
      <c r="R19" s="8">
        <v>1055163415</v>
      </c>
      <c r="S19" s="8">
        <v>359242475</v>
      </c>
      <c r="T19" s="8">
        <v>234193498</v>
      </c>
      <c r="U19" s="8">
        <v>393461202</v>
      </c>
      <c r="V19" s="8">
        <v>986897175</v>
      </c>
      <c r="W19" s="8">
        <v>5653824337</v>
      </c>
      <c r="X19" s="8">
        <v>5778504719</v>
      </c>
      <c r="Y19" s="8">
        <v>-124680382</v>
      </c>
      <c r="Z19" s="2">
        <v>-2.16</v>
      </c>
      <c r="AA19" s="6">
        <v>5866715420</v>
      </c>
    </row>
    <row r="20" spans="1:27" ht="13.5">
      <c r="A20" s="23" t="s">
        <v>47</v>
      </c>
      <c r="B20" s="29"/>
      <c r="C20" s="6">
        <v>1408287717</v>
      </c>
      <c r="D20" s="6">
        <v>0</v>
      </c>
      <c r="E20" s="7">
        <v>753624109</v>
      </c>
      <c r="F20" s="26">
        <v>976041176</v>
      </c>
      <c r="G20" s="26">
        <v>39930314</v>
      </c>
      <c r="H20" s="26">
        <v>57622176</v>
      </c>
      <c r="I20" s="26">
        <v>60291677</v>
      </c>
      <c r="J20" s="26">
        <v>157844167</v>
      </c>
      <c r="K20" s="26">
        <v>50185892</v>
      </c>
      <c r="L20" s="26">
        <v>74359784</v>
      </c>
      <c r="M20" s="26">
        <v>68401428</v>
      </c>
      <c r="N20" s="26">
        <v>192947104</v>
      </c>
      <c r="O20" s="26">
        <v>71964873</v>
      </c>
      <c r="P20" s="26">
        <v>133919631</v>
      </c>
      <c r="Q20" s="26">
        <v>77103860</v>
      </c>
      <c r="R20" s="26">
        <v>282988364</v>
      </c>
      <c r="S20" s="26">
        <v>56024816</v>
      </c>
      <c r="T20" s="26">
        <v>73450493</v>
      </c>
      <c r="U20" s="26">
        <v>25804173</v>
      </c>
      <c r="V20" s="26">
        <v>155279482</v>
      </c>
      <c r="W20" s="26">
        <v>789059117</v>
      </c>
      <c r="X20" s="26">
        <v>788451197</v>
      </c>
      <c r="Y20" s="26">
        <v>607920</v>
      </c>
      <c r="Z20" s="27">
        <v>0.08</v>
      </c>
      <c r="AA20" s="28">
        <v>976041176</v>
      </c>
    </row>
    <row r="21" spans="1:27" ht="13.5">
      <c r="A21" s="23" t="s">
        <v>48</v>
      </c>
      <c r="B21" s="29"/>
      <c r="C21" s="6">
        <v>27904825</v>
      </c>
      <c r="D21" s="6">
        <v>0</v>
      </c>
      <c r="E21" s="7">
        <v>196776084</v>
      </c>
      <c r="F21" s="8">
        <v>119590227</v>
      </c>
      <c r="G21" s="8">
        <v>19965936</v>
      </c>
      <c r="H21" s="8">
        <v>-17363216</v>
      </c>
      <c r="I21" s="30">
        <v>3800514</v>
      </c>
      <c r="J21" s="8">
        <v>6403234</v>
      </c>
      <c r="K21" s="8">
        <v>4918006</v>
      </c>
      <c r="L21" s="8">
        <v>3004050</v>
      </c>
      <c r="M21" s="8">
        <v>2940167</v>
      </c>
      <c r="N21" s="8">
        <v>10862223</v>
      </c>
      <c r="O21" s="8">
        <v>1124948</v>
      </c>
      <c r="P21" s="30">
        <v>832025</v>
      </c>
      <c r="Q21" s="8">
        <v>6827797</v>
      </c>
      <c r="R21" s="8">
        <v>8784770</v>
      </c>
      <c r="S21" s="8">
        <v>1208299</v>
      </c>
      <c r="T21" s="8">
        <v>2036999</v>
      </c>
      <c r="U21" s="8">
        <v>8075605</v>
      </c>
      <c r="V21" s="8">
        <v>11320903</v>
      </c>
      <c r="W21" s="30">
        <v>37371130</v>
      </c>
      <c r="X21" s="8">
        <v>190355860</v>
      </c>
      <c r="Y21" s="8">
        <v>-152984730</v>
      </c>
      <c r="Z21" s="2">
        <v>-80.37</v>
      </c>
      <c r="AA21" s="6">
        <v>119590227</v>
      </c>
    </row>
    <row r="22" spans="1:27" ht="24.75" customHeight="1">
      <c r="A22" s="31" t="s">
        <v>49</v>
      </c>
      <c r="B22" s="32"/>
      <c r="C22" s="33">
        <f aca="true" t="shared" si="0" ref="C22:Y22">SUM(C5:C21)</f>
        <v>34321023040</v>
      </c>
      <c r="D22" s="33">
        <f>SUM(D5:D21)</f>
        <v>0</v>
      </c>
      <c r="E22" s="34">
        <f t="shared" si="0"/>
        <v>38200671878</v>
      </c>
      <c r="F22" s="35">
        <f t="shared" si="0"/>
        <v>38494923523</v>
      </c>
      <c r="G22" s="35">
        <f t="shared" si="0"/>
        <v>4606443953</v>
      </c>
      <c r="H22" s="35">
        <f t="shared" si="0"/>
        <v>3228868227</v>
      </c>
      <c r="I22" s="35">
        <f t="shared" si="0"/>
        <v>2555798610</v>
      </c>
      <c r="J22" s="35">
        <f t="shared" si="0"/>
        <v>10391110790</v>
      </c>
      <c r="K22" s="35">
        <f t="shared" si="0"/>
        <v>2745081735</v>
      </c>
      <c r="L22" s="35">
        <f t="shared" si="0"/>
        <v>3096324991</v>
      </c>
      <c r="M22" s="35">
        <f t="shared" si="0"/>
        <v>3299312830</v>
      </c>
      <c r="N22" s="35">
        <f t="shared" si="0"/>
        <v>9140719556</v>
      </c>
      <c r="O22" s="35">
        <f t="shared" si="0"/>
        <v>2678230238</v>
      </c>
      <c r="P22" s="35">
        <f t="shared" si="0"/>
        <v>2587418280</v>
      </c>
      <c r="Q22" s="35">
        <f t="shared" si="0"/>
        <v>3342342978</v>
      </c>
      <c r="R22" s="35">
        <f t="shared" si="0"/>
        <v>8607991496</v>
      </c>
      <c r="S22" s="35">
        <f t="shared" si="0"/>
        <v>3308303275</v>
      </c>
      <c r="T22" s="35">
        <f t="shared" si="0"/>
        <v>2537461142</v>
      </c>
      <c r="U22" s="35">
        <f t="shared" si="0"/>
        <v>3139620145</v>
      </c>
      <c r="V22" s="35">
        <f t="shared" si="0"/>
        <v>8985384562</v>
      </c>
      <c r="W22" s="35">
        <f t="shared" si="0"/>
        <v>37125206404</v>
      </c>
      <c r="X22" s="35">
        <f t="shared" si="0"/>
        <v>38141580744</v>
      </c>
      <c r="Y22" s="35">
        <f t="shared" si="0"/>
        <v>-1016374340</v>
      </c>
      <c r="Z22" s="36">
        <f>+IF(X22&lt;&gt;0,+(Y22/X22)*100,0)</f>
        <v>-2.6647409996500593</v>
      </c>
      <c r="AA22" s="33">
        <f>SUM(AA5:AA21)</f>
        <v>38494923523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8002879692</v>
      </c>
      <c r="D25" s="6">
        <v>0</v>
      </c>
      <c r="E25" s="7">
        <v>8922277282</v>
      </c>
      <c r="F25" s="8">
        <v>9172244611</v>
      </c>
      <c r="G25" s="8">
        <v>708231345</v>
      </c>
      <c r="H25" s="8">
        <v>711778045</v>
      </c>
      <c r="I25" s="8">
        <v>733873024</v>
      </c>
      <c r="J25" s="8">
        <v>2153882414</v>
      </c>
      <c r="K25" s="8">
        <v>758175319</v>
      </c>
      <c r="L25" s="8">
        <v>774280432</v>
      </c>
      <c r="M25" s="8">
        <v>762536226</v>
      </c>
      <c r="N25" s="8">
        <v>2294991977</v>
      </c>
      <c r="O25" s="8">
        <v>756274733</v>
      </c>
      <c r="P25" s="8">
        <v>732625642</v>
      </c>
      <c r="Q25" s="8">
        <v>734501464</v>
      </c>
      <c r="R25" s="8">
        <v>2223401839</v>
      </c>
      <c r="S25" s="8">
        <v>729408772</v>
      </c>
      <c r="T25" s="8">
        <v>752384873</v>
      </c>
      <c r="U25" s="8">
        <v>800308426</v>
      </c>
      <c r="V25" s="8">
        <v>2282102071</v>
      </c>
      <c r="W25" s="8">
        <v>8954378301</v>
      </c>
      <c r="X25" s="8">
        <v>9210735323</v>
      </c>
      <c r="Y25" s="8">
        <v>-256357022</v>
      </c>
      <c r="Z25" s="2">
        <v>-2.78</v>
      </c>
      <c r="AA25" s="6">
        <v>9172244611</v>
      </c>
    </row>
    <row r="26" spans="1:27" ht="13.5">
      <c r="A26" s="25" t="s">
        <v>52</v>
      </c>
      <c r="B26" s="24"/>
      <c r="C26" s="6">
        <v>409076620</v>
      </c>
      <c r="D26" s="6">
        <v>0</v>
      </c>
      <c r="E26" s="7">
        <v>431746446</v>
      </c>
      <c r="F26" s="8">
        <v>453699088</v>
      </c>
      <c r="G26" s="8">
        <v>34634199</v>
      </c>
      <c r="H26" s="8">
        <v>34348633</v>
      </c>
      <c r="I26" s="8">
        <v>35100611</v>
      </c>
      <c r="J26" s="8">
        <v>104083443</v>
      </c>
      <c r="K26" s="8">
        <v>35097858</v>
      </c>
      <c r="L26" s="8">
        <v>35606724</v>
      </c>
      <c r="M26" s="8">
        <v>36466012</v>
      </c>
      <c r="N26" s="8">
        <v>107170594</v>
      </c>
      <c r="O26" s="8">
        <v>35058004</v>
      </c>
      <c r="P26" s="8">
        <v>33230573</v>
      </c>
      <c r="Q26" s="8">
        <v>36778884</v>
      </c>
      <c r="R26" s="8">
        <v>105067461</v>
      </c>
      <c r="S26" s="8">
        <v>48357255</v>
      </c>
      <c r="T26" s="8">
        <v>39301744</v>
      </c>
      <c r="U26" s="8">
        <v>31406143</v>
      </c>
      <c r="V26" s="8">
        <v>119065142</v>
      </c>
      <c r="W26" s="8">
        <v>435386640</v>
      </c>
      <c r="X26" s="8">
        <v>458722204</v>
      </c>
      <c r="Y26" s="8">
        <v>-23335564</v>
      </c>
      <c r="Z26" s="2">
        <v>-5.09</v>
      </c>
      <c r="AA26" s="6">
        <v>453699088</v>
      </c>
    </row>
    <row r="27" spans="1:27" ht="13.5">
      <c r="A27" s="25" t="s">
        <v>53</v>
      </c>
      <c r="B27" s="24"/>
      <c r="C27" s="6">
        <v>2848963762</v>
      </c>
      <c r="D27" s="6">
        <v>0</v>
      </c>
      <c r="E27" s="7">
        <v>2679972017</v>
      </c>
      <c r="F27" s="8">
        <v>2603676971</v>
      </c>
      <c r="G27" s="8">
        <v>15173663</v>
      </c>
      <c r="H27" s="8">
        <v>205856375</v>
      </c>
      <c r="I27" s="8">
        <v>47285432</v>
      </c>
      <c r="J27" s="8">
        <v>268315470</v>
      </c>
      <c r="K27" s="8">
        <v>14438262</v>
      </c>
      <c r="L27" s="8">
        <v>142320636</v>
      </c>
      <c r="M27" s="8">
        <v>117173059</v>
      </c>
      <c r="N27" s="8">
        <v>273931957</v>
      </c>
      <c r="O27" s="8">
        <v>136234193</v>
      </c>
      <c r="P27" s="8">
        <v>157610564</v>
      </c>
      <c r="Q27" s="8">
        <v>111321119</v>
      </c>
      <c r="R27" s="8">
        <v>405165876</v>
      </c>
      <c r="S27" s="8">
        <v>110025594</v>
      </c>
      <c r="T27" s="8">
        <v>112925714</v>
      </c>
      <c r="U27" s="8">
        <v>-54726165</v>
      </c>
      <c r="V27" s="8">
        <v>168225143</v>
      </c>
      <c r="W27" s="8">
        <v>1115638446</v>
      </c>
      <c r="X27" s="8">
        <v>2679971842</v>
      </c>
      <c r="Y27" s="8">
        <v>-1564333396</v>
      </c>
      <c r="Z27" s="2">
        <v>-58.37</v>
      </c>
      <c r="AA27" s="6">
        <v>2603676971</v>
      </c>
    </row>
    <row r="28" spans="1:27" ht="13.5">
      <c r="A28" s="25" t="s">
        <v>54</v>
      </c>
      <c r="B28" s="24"/>
      <c r="C28" s="6">
        <v>4789554304</v>
      </c>
      <c r="D28" s="6">
        <v>0</v>
      </c>
      <c r="E28" s="7">
        <v>3955928643</v>
      </c>
      <c r="F28" s="8">
        <v>3933789661</v>
      </c>
      <c r="G28" s="8">
        <v>110609476</v>
      </c>
      <c r="H28" s="8">
        <v>160667743</v>
      </c>
      <c r="I28" s="8">
        <v>242905647</v>
      </c>
      <c r="J28" s="8">
        <v>514182866</v>
      </c>
      <c r="K28" s="8">
        <v>245371097</v>
      </c>
      <c r="L28" s="8">
        <v>238982922</v>
      </c>
      <c r="M28" s="8">
        <v>491052733</v>
      </c>
      <c r="N28" s="8">
        <v>975406752</v>
      </c>
      <c r="O28" s="8">
        <v>453185324</v>
      </c>
      <c r="P28" s="8">
        <v>177412151</v>
      </c>
      <c r="Q28" s="8">
        <v>224330026</v>
      </c>
      <c r="R28" s="8">
        <v>854927501</v>
      </c>
      <c r="S28" s="8">
        <v>408817231</v>
      </c>
      <c r="T28" s="8">
        <v>150563215</v>
      </c>
      <c r="U28" s="8">
        <v>140751569</v>
      </c>
      <c r="V28" s="8">
        <v>700132015</v>
      </c>
      <c r="W28" s="8">
        <v>3044649134</v>
      </c>
      <c r="X28" s="8">
        <v>4191574325</v>
      </c>
      <c r="Y28" s="8">
        <v>-1146925191</v>
      </c>
      <c r="Z28" s="2">
        <v>-27.36</v>
      </c>
      <c r="AA28" s="6">
        <v>3933789661</v>
      </c>
    </row>
    <row r="29" spans="1:27" ht="13.5">
      <c r="A29" s="25" t="s">
        <v>55</v>
      </c>
      <c r="B29" s="24"/>
      <c r="C29" s="6">
        <v>673538269</v>
      </c>
      <c r="D29" s="6">
        <v>0</v>
      </c>
      <c r="E29" s="7">
        <v>717022266</v>
      </c>
      <c r="F29" s="8">
        <v>605991282</v>
      </c>
      <c r="G29" s="8">
        <v>11131142</v>
      </c>
      <c r="H29" s="8">
        <v>22659684</v>
      </c>
      <c r="I29" s="8">
        <v>72970646</v>
      </c>
      <c r="J29" s="8">
        <v>106761472</v>
      </c>
      <c r="K29" s="8">
        <v>24140493</v>
      </c>
      <c r="L29" s="8">
        <v>22434938</v>
      </c>
      <c r="M29" s="8">
        <v>142555455</v>
      </c>
      <c r="N29" s="8">
        <v>189130886</v>
      </c>
      <c r="O29" s="8">
        <v>40549565</v>
      </c>
      <c r="P29" s="8">
        <v>30634324</v>
      </c>
      <c r="Q29" s="8">
        <v>54241415</v>
      </c>
      <c r="R29" s="8">
        <v>125425304</v>
      </c>
      <c r="S29" s="8">
        <v>27161712</v>
      </c>
      <c r="T29" s="8">
        <v>32972313</v>
      </c>
      <c r="U29" s="8">
        <v>146925237</v>
      </c>
      <c r="V29" s="8">
        <v>207059262</v>
      </c>
      <c r="W29" s="8">
        <v>628376924</v>
      </c>
      <c r="X29" s="8">
        <v>717022321</v>
      </c>
      <c r="Y29" s="8">
        <v>-88645397</v>
      </c>
      <c r="Z29" s="2">
        <v>-12.36</v>
      </c>
      <c r="AA29" s="6">
        <v>605991282</v>
      </c>
    </row>
    <row r="30" spans="1:27" ht="13.5">
      <c r="A30" s="25" t="s">
        <v>56</v>
      </c>
      <c r="B30" s="24"/>
      <c r="C30" s="6">
        <v>12648038653</v>
      </c>
      <c r="D30" s="6">
        <v>0</v>
      </c>
      <c r="E30" s="7">
        <v>13289877280</v>
      </c>
      <c r="F30" s="8">
        <v>13671727799</v>
      </c>
      <c r="G30" s="8">
        <v>821039982</v>
      </c>
      <c r="H30" s="8">
        <v>1563615064</v>
      </c>
      <c r="I30" s="8">
        <v>1286644214</v>
      </c>
      <c r="J30" s="8">
        <v>3671299260</v>
      </c>
      <c r="K30" s="8">
        <v>877348533</v>
      </c>
      <c r="L30" s="8">
        <v>1033490769</v>
      </c>
      <c r="M30" s="8">
        <v>1041295873</v>
      </c>
      <c r="N30" s="8">
        <v>2952135175</v>
      </c>
      <c r="O30" s="8">
        <v>913162457</v>
      </c>
      <c r="P30" s="8">
        <v>955404028</v>
      </c>
      <c r="Q30" s="8">
        <v>1024376603</v>
      </c>
      <c r="R30" s="8">
        <v>2892943088</v>
      </c>
      <c r="S30" s="8">
        <v>1031214097</v>
      </c>
      <c r="T30" s="8">
        <v>895977588</v>
      </c>
      <c r="U30" s="8">
        <v>1496159792</v>
      </c>
      <c r="V30" s="8">
        <v>3423351477</v>
      </c>
      <c r="W30" s="8">
        <v>12939729000</v>
      </c>
      <c r="X30" s="8">
        <v>13654446363</v>
      </c>
      <c r="Y30" s="8">
        <v>-714717363</v>
      </c>
      <c r="Z30" s="2">
        <v>-5.23</v>
      </c>
      <c r="AA30" s="6">
        <v>13671727799</v>
      </c>
    </row>
    <row r="31" spans="1:27" ht="13.5">
      <c r="A31" s="25" t="s">
        <v>57</v>
      </c>
      <c r="B31" s="24"/>
      <c r="C31" s="6">
        <v>694304548</v>
      </c>
      <c r="D31" s="6">
        <v>0</v>
      </c>
      <c r="E31" s="7">
        <v>951480462</v>
      </c>
      <c r="F31" s="8">
        <v>975106500</v>
      </c>
      <c r="G31" s="8">
        <v>23552767</v>
      </c>
      <c r="H31" s="8">
        <v>54378821</v>
      </c>
      <c r="I31" s="8">
        <v>74742841</v>
      </c>
      <c r="J31" s="8">
        <v>152674429</v>
      </c>
      <c r="K31" s="8">
        <v>75632213</v>
      </c>
      <c r="L31" s="8">
        <v>71873548</v>
      </c>
      <c r="M31" s="8">
        <v>74849935</v>
      </c>
      <c r="N31" s="8">
        <v>222355696</v>
      </c>
      <c r="O31" s="8">
        <v>45087291</v>
      </c>
      <c r="P31" s="8">
        <v>70833612</v>
      </c>
      <c r="Q31" s="8">
        <v>73076858</v>
      </c>
      <c r="R31" s="8">
        <v>188997761</v>
      </c>
      <c r="S31" s="8">
        <v>55442783</v>
      </c>
      <c r="T31" s="8">
        <v>62291301</v>
      </c>
      <c r="U31" s="8">
        <v>108645729</v>
      </c>
      <c r="V31" s="8">
        <v>226379813</v>
      </c>
      <c r="W31" s="8">
        <v>790407699</v>
      </c>
      <c r="X31" s="8">
        <v>825119661</v>
      </c>
      <c r="Y31" s="8">
        <v>-34711962</v>
      </c>
      <c r="Z31" s="2">
        <v>-4.21</v>
      </c>
      <c r="AA31" s="6">
        <v>975106500</v>
      </c>
    </row>
    <row r="32" spans="1:27" ht="13.5">
      <c r="A32" s="25" t="s">
        <v>58</v>
      </c>
      <c r="B32" s="24"/>
      <c r="C32" s="6">
        <v>1910724106</v>
      </c>
      <c r="D32" s="6">
        <v>0</v>
      </c>
      <c r="E32" s="7">
        <v>1771169226</v>
      </c>
      <c r="F32" s="8">
        <v>1936451748</v>
      </c>
      <c r="G32" s="8">
        <v>32727858</v>
      </c>
      <c r="H32" s="8">
        <v>133891053</v>
      </c>
      <c r="I32" s="8">
        <v>133022189</v>
      </c>
      <c r="J32" s="8">
        <v>299641100</v>
      </c>
      <c r="K32" s="8">
        <v>166388656</v>
      </c>
      <c r="L32" s="8">
        <v>153122577</v>
      </c>
      <c r="M32" s="8">
        <v>248820231</v>
      </c>
      <c r="N32" s="8">
        <v>568331464</v>
      </c>
      <c r="O32" s="8">
        <v>75214911</v>
      </c>
      <c r="P32" s="8">
        <v>132210827</v>
      </c>
      <c r="Q32" s="8">
        <v>216390900</v>
      </c>
      <c r="R32" s="8">
        <v>423816638</v>
      </c>
      <c r="S32" s="8">
        <v>130799164</v>
      </c>
      <c r="T32" s="8">
        <v>170578935</v>
      </c>
      <c r="U32" s="8">
        <v>319363572</v>
      </c>
      <c r="V32" s="8">
        <v>620741671</v>
      </c>
      <c r="W32" s="8">
        <v>1912530873</v>
      </c>
      <c r="X32" s="8">
        <v>1885678105</v>
      </c>
      <c r="Y32" s="8">
        <v>26852768</v>
      </c>
      <c r="Z32" s="2">
        <v>1.42</v>
      </c>
      <c r="AA32" s="6">
        <v>1936451748</v>
      </c>
    </row>
    <row r="33" spans="1:27" ht="13.5">
      <c r="A33" s="25" t="s">
        <v>59</v>
      </c>
      <c r="B33" s="24"/>
      <c r="C33" s="6">
        <v>296867721</v>
      </c>
      <c r="D33" s="6">
        <v>0</v>
      </c>
      <c r="E33" s="7">
        <v>555924971</v>
      </c>
      <c r="F33" s="8">
        <v>627344996</v>
      </c>
      <c r="G33" s="8">
        <v>36780679</v>
      </c>
      <c r="H33" s="8">
        <v>29084624</v>
      </c>
      <c r="I33" s="8">
        <v>34834341</v>
      </c>
      <c r="J33" s="8">
        <v>100699644</v>
      </c>
      <c r="K33" s="8">
        <v>37669147</v>
      </c>
      <c r="L33" s="8">
        <v>53155297</v>
      </c>
      <c r="M33" s="8">
        <v>46004151</v>
      </c>
      <c r="N33" s="8">
        <v>136828595</v>
      </c>
      <c r="O33" s="8">
        <v>27977272</v>
      </c>
      <c r="P33" s="8">
        <v>35989439</v>
      </c>
      <c r="Q33" s="8">
        <v>41227486</v>
      </c>
      <c r="R33" s="8">
        <v>105194197</v>
      </c>
      <c r="S33" s="8">
        <v>32716910</v>
      </c>
      <c r="T33" s="8">
        <v>56884516</v>
      </c>
      <c r="U33" s="8">
        <v>44825020</v>
      </c>
      <c r="V33" s="8">
        <v>134426446</v>
      </c>
      <c r="W33" s="8">
        <v>477148882</v>
      </c>
      <c r="X33" s="8">
        <v>555925301</v>
      </c>
      <c r="Y33" s="8">
        <v>-78776419</v>
      </c>
      <c r="Z33" s="2">
        <v>-14.17</v>
      </c>
      <c r="AA33" s="6">
        <v>627344996</v>
      </c>
    </row>
    <row r="34" spans="1:27" ht="13.5">
      <c r="A34" s="25" t="s">
        <v>60</v>
      </c>
      <c r="B34" s="24"/>
      <c r="C34" s="6">
        <v>5428780006</v>
      </c>
      <c r="D34" s="6">
        <v>0</v>
      </c>
      <c r="E34" s="7">
        <v>6414290812</v>
      </c>
      <c r="F34" s="8">
        <v>6203405973</v>
      </c>
      <c r="G34" s="8">
        <v>275793248</v>
      </c>
      <c r="H34" s="8">
        <v>390129844</v>
      </c>
      <c r="I34" s="8">
        <v>415860015</v>
      </c>
      <c r="J34" s="8">
        <v>1081783107</v>
      </c>
      <c r="K34" s="8">
        <v>443747731</v>
      </c>
      <c r="L34" s="8">
        <v>386098191</v>
      </c>
      <c r="M34" s="8">
        <v>549395535</v>
      </c>
      <c r="N34" s="8">
        <v>1379241457</v>
      </c>
      <c r="O34" s="8">
        <v>350231482</v>
      </c>
      <c r="P34" s="8">
        <v>408282222</v>
      </c>
      <c r="Q34" s="8">
        <v>537216021</v>
      </c>
      <c r="R34" s="8">
        <v>1295729725</v>
      </c>
      <c r="S34" s="8">
        <v>503948133</v>
      </c>
      <c r="T34" s="8">
        <v>500615050</v>
      </c>
      <c r="U34" s="8">
        <v>758518979</v>
      </c>
      <c r="V34" s="8">
        <v>1763082162</v>
      </c>
      <c r="W34" s="8">
        <v>5519836451</v>
      </c>
      <c r="X34" s="8">
        <v>5349490236</v>
      </c>
      <c r="Y34" s="8">
        <v>170346215</v>
      </c>
      <c r="Z34" s="2">
        <v>3.18</v>
      </c>
      <c r="AA34" s="6">
        <v>6203405973</v>
      </c>
    </row>
    <row r="35" spans="1:27" ht="13.5">
      <c r="A35" s="23" t="s">
        <v>61</v>
      </c>
      <c r="B35" s="29"/>
      <c r="C35" s="6">
        <v>222984471</v>
      </c>
      <c r="D35" s="6">
        <v>0</v>
      </c>
      <c r="E35" s="7">
        <v>0</v>
      </c>
      <c r="F35" s="8">
        <v>5000000</v>
      </c>
      <c r="G35" s="8">
        <v>0</v>
      </c>
      <c r="H35" s="8">
        <v>0</v>
      </c>
      <c r="I35" s="8">
        <v>0</v>
      </c>
      <c r="J35" s="8">
        <v>0</v>
      </c>
      <c r="K35" s="8">
        <v>19779</v>
      </c>
      <c r="L35" s="8">
        <v>0</v>
      </c>
      <c r="M35" s="8">
        <v>285011</v>
      </c>
      <c r="N35" s="8">
        <v>304790</v>
      </c>
      <c r="O35" s="8">
        <v>0</v>
      </c>
      <c r="P35" s="8">
        <v>-75273</v>
      </c>
      <c r="Q35" s="8">
        <v>-311833</v>
      </c>
      <c r="R35" s="8">
        <v>-387106</v>
      </c>
      <c r="S35" s="8">
        <v>0</v>
      </c>
      <c r="T35" s="8">
        <v>24079</v>
      </c>
      <c r="U35" s="8">
        <v>8059</v>
      </c>
      <c r="V35" s="8">
        <v>32138</v>
      </c>
      <c r="W35" s="8">
        <v>-50178</v>
      </c>
      <c r="X35" s="8"/>
      <c r="Y35" s="8">
        <v>-50178</v>
      </c>
      <c r="Z35" s="2">
        <v>0</v>
      </c>
      <c r="AA35" s="6">
        <v>5000000</v>
      </c>
    </row>
    <row r="36" spans="1:27" ht="12.75">
      <c r="A36" s="40" t="s">
        <v>62</v>
      </c>
      <c r="B36" s="32"/>
      <c r="C36" s="33">
        <f aca="true" t="shared" si="1" ref="C36:Y36">SUM(C25:C35)</f>
        <v>37925712152</v>
      </c>
      <c r="D36" s="33">
        <f>SUM(D25:D35)</f>
        <v>0</v>
      </c>
      <c r="E36" s="34">
        <f t="shared" si="1"/>
        <v>39689689405</v>
      </c>
      <c r="F36" s="35">
        <f t="shared" si="1"/>
        <v>40188438629</v>
      </c>
      <c r="G36" s="35">
        <f t="shared" si="1"/>
        <v>2069674359</v>
      </c>
      <c r="H36" s="35">
        <f t="shared" si="1"/>
        <v>3306409886</v>
      </c>
      <c r="I36" s="35">
        <f t="shared" si="1"/>
        <v>3077238960</v>
      </c>
      <c r="J36" s="35">
        <f t="shared" si="1"/>
        <v>8453323205</v>
      </c>
      <c r="K36" s="35">
        <f t="shared" si="1"/>
        <v>2678029088</v>
      </c>
      <c r="L36" s="35">
        <f t="shared" si="1"/>
        <v>2911366034</v>
      </c>
      <c r="M36" s="35">
        <f t="shared" si="1"/>
        <v>3510434221</v>
      </c>
      <c r="N36" s="35">
        <f t="shared" si="1"/>
        <v>9099829343</v>
      </c>
      <c r="O36" s="35">
        <f t="shared" si="1"/>
        <v>2832975232</v>
      </c>
      <c r="P36" s="35">
        <f t="shared" si="1"/>
        <v>2734158109</v>
      </c>
      <c r="Q36" s="35">
        <f t="shared" si="1"/>
        <v>3053148943</v>
      </c>
      <c r="R36" s="35">
        <f t="shared" si="1"/>
        <v>8620282284</v>
      </c>
      <c r="S36" s="35">
        <f t="shared" si="1"/>
        <v>3077891651</v>
      </c>
      <c r="T36" s="35">
        <f t="shared" si="1"/>
        <v>2774519328</v>
      </c>
      <c r="U36" s="35">
        <f t="shared" si="1"/>
        <v>3792186361</v>
      </c>
      <c r="V36" s="35">
        <f t="shared" si="1"/>
        <v>9644597340</v>
      </c>
      <c r="W36" s="35">
        <f t="shared" si="1"/>
        <v>35818032172</v>
      </c>
      <c r="X36" s="35">
        <f t="shared" si="1"/>
        <v>39528685681</v>
      </c>
      <c r="Y36" s="35">
        <f t="shared" si="1"/>
        <v>-3710653509</v>
      </c>
      <c r="Z36" s="36">
        <f>+IF(X36&lt;&gt;0,+(Y36/X36)*100,0)</f>
        <v>-9.387242315480213</v>
      </c>
      <c r="AA36" s="33">
        <f>SUM(AA25:AA35)</f>
        <v>40188438629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-3604689112</v>
      </c>
      <c r="D38" s="46">
        <f>+D22-D36</f>
        <v>0</v>
      </c>
      <c r="E38" s="47">
        <f t="shared" si="2"/>
        <v>-1489017527</v>
      </c>
      <c r="F38" s="48">
        <f t="shared" si="2"/>
        <v>-1693515106</v>
      </c>
      <c r="G38" s="48">
        <f t="shared" si="2"/>
        <v>2536769594</v>
      </c>
      <c r="H38" s="48">
        <f t="shared" si="2"/>
        <v>-77541659</v>
      </c>
      <c r="I38" s="48">
        <f t="shared" si="2"/>
        <v>-521440350</v>
      </c>
      <c r="J38" s="48">
        <f t="shared" si="2"/>
        <v>1937787585</v>
      </c>
      <c r="K38" s="48">
        <f t="shared" si="2"/>
        <v>67052647</v>
      </c>
      <c r="L38" s="48">
        <f t="shared" si="2"/>
        <v>184958957</v>
      </c>
      <c r="M38" s="48">
        <f t="shared" si="2"/>
        <v>-211121391</v>
      </c>
      <c r="N38" s="48">
        <f t="shared" si="2"/>
        <v>40890213</v>
      </c>
      <c r="O38" s="48">
        <f t="shared" si="2"/>
        <v>-154744994</v>
      </c>
      <c r="P38" s="48">
        <f t="shared" si="2"/>
        <v>-146739829</v>
      </c>
      <c r="Q38" s="48">
        <f t="shared" si="2"/>
        <v>289194035</v>
      </c>
      <c r="R38" s="48">
        <f t="shared" si="2"/>
        <v>-12290788</v>
      </c>
      <c r="S38" s="48">
        <f t="shared" si="2"/>
        <v>230411624</v>
      </c>
      <c r="T38" s="48">
        <f t="shared" si="2"/>
        <v>-237058186</v>
      </c>
      <c r="U38" s="48">
        <f t="shared" si="2"/>
        <v>-652566216</v>
      </c>
      <c r="V38" s="48">
        <f t="shared" si="2"/>
        <v>-659212778</v>
      </c>
      <c r="W38" s="48">
        <f t="shared" si="2"/>
        <v>1307174232</v>
      </c>
      <c r="X38" s="48">
        <f>IF(F22=F36,0,X22-X36)</f>
        <v>-1387104937</v>
      </c>
      <c r="Y38" s="48">
        <f t="shared" si="2"/>
        <v>2694279169</v>
      </c>
      <c r="Z38" s="49">
        <f>+IF(X38&lt;&gt;0,+(Y38/X38)*100,0)</f>
        <v>-194.23758773630547</v>
      </c>
      <c r="AA38" s="46">
        <f>+AA22-AA36</f>
        <v>-1693515106</v>
      </c>
    </row>
    <row r="39" spans="1:27" ht="13.5">
      <c r="A39" s="23" t="s">
        <v>64</v>
      </c>
      <c r="B39" s="29"/>
      <c r="C39" s="6">
        <v>3430376896</v>
      </c>
      <c r="D39" s="6">
        <v>0</v>
      </c>
      <c r="E39" s="7">
        <v>3320110604</v>
      </c>
      <c r="F39" s="8">
        <v>4098741231</v>
      </c>
      <c r="G39" s="8">
        <v>268961834</v>
      </c>
      <c r="H39" s="8">
        <v>11882048</v>
      </c>
      <c r="I39" s="8">
        <v>74825455</v>
      </c>
      <c r="J39" s="8">
        <v>355669337</v>
      </c>
      <c r="K39" s="8">
        <v>92520689</v>
      </c>
      <c r="L39" s="8">
        <v>240355850</v>
      </c>
      <c r="M39" s="8">
        <v>304860337</v>
      </c>
      <c r="N39" s="8">
        <v>637736876</v>
      </c>
      <c r="O39" s="8">
        <v>69975622</v>
      </c>
      <c r="P39" s="8">
        <v>144157896</v>
      </c>
      <c r="Q39" s="8">
        <v>534509452</v>
      </c>
      <c r="R39" s="8">
        <v>748642970</v>
      </c>
      <c r="S39" s="8">
        <v>35068667</v>
      </c>
      <c r="T39" s="8">
        <v>76388288</v>
      </c>
      <c r="U39" s="8">
        <v>132185394</v>
      </c>
      <c r="V39" s="8">
        <v>243642349</v>
      </c>
      <c r="W39" s="8">
        <v>1985691532</v>
      </c>
      <c r="X39" s="8">
        <v>3371691115</v>
      </c>
      <c r="Y39" s="8">
        <v>-1385999583</v>
      </c>
      <c r="Z39" s="2">
        <v>-41.11</v>
      </c>
      <c r="AA39" s="6">
        <v>4098741231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7749850</v>
      </c>
      <c r="Y40" s="26">
        <v>-7749850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-13288847</v>
      </c>
      <c r="D41" s="50">
        <v>0</v>
      </c>
      <c r="E41" s="7">
        <v>44608340</v>
      </c>
      <c r="F41" s="8">
        <v>-76416960</v>
      </c>
      <c r="G41" s="51">
        <v>-6133528</v>
      </c>
      <c r="H41" s="51">
        <v>-10720492</v>
      </c>
      <c r="I41" s="51">
        <v>-7410705</v>
      </c>
      <c r="J41" s="8">
        <v>-24264725</v>
      </c>
      <c r="K41" s="51">
        <v>-11430371</v>
      </c>
      <c r="L41" s="51">
        <v>-11430371</v>
      </c>
      <c r="M41" s="8">
        <v>-15116475</v>
      </c>
      <c r="N41" s="51">
        <v>-37977217</v>
      </c>
      <c r="O41" s="51">
        <v>0</v>
      </c>
      <c r="P41" s="51">
        <v>0</v>
      </c>
      <c r="Q41" s="8">
        <v>-5082657</v>
      </c>
      <c r="R41" s="51">
        <v>-5082657</v>
      </c>
      <c r="S41" s="51">
        <v>0</v>
      </c>
      <c r="T41" s="8">
        <v>0</v>
      </c>
      <c r="U41" s="51">
        <v>-9277</v>
      </c>
      <c r="V41" s="51">
        <v>-9277</v>
      </c>
      <c r="W41" s="51">
        <v>-67333876</v>
      </c>
      <c r="X41" s="8">
        <v>55208340</v>
      </c>
      <c r="Y41" s="51">
        <v>-122542216</v>
      </c>
      <c r="Z41" s="52">
        <v>-221.96</v>
      </c>
      <c r="AA41" s="53">
        <v>-76416960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-187601063</v>
      </c>
      <c r="D42" s="55">
        <f>SUM(D38:D41)</f>
        <v>0</v>
      </c>
      <c r="E42" s="56">
        <f t="shared" si="3"/>
        <v>1875701417</v>
      </c>
      <c r="F42" s="57">
        <f t="shared" si="3"/>
        <v>2328809165</v>
      </c>
      <c r="G42" s="57">
        <f t="shared" si="3"/>
        <v>2799597900</v>
      </c>
      <c r="H42" s="57">
        <f t="shared" si="3"/>
        <v>-76380103</v>
      </c>
      <c r="I42" s="57">
        <f t="shared" si="3"/>
        <v>-454025600</v>
      </c>
      <c r="J42" s="57">
        <f t="shared" si="3"/>
        <v>2269192197</v>
      </c>
      <c r="K42" s="57">
        <f t="shared" si="3"/>
        <v>148142965</v>
      </c>
      <c r="L42" s="57">
        <f t="shared" si="3"/>
        <v>413884436</v>
      </c>
      <c r="M42" s="57">
        <f t="shared" si="3"/>
        <v>78622471</v>
      </c>
      <c r="N42" s="57">
        <f t="shared" si="3"/>
        <v>640649872</v>
      </c>
      <c r="O42" s="57">
        <f t="shared" si="3"/>
        <v>-84769372</v>
      </c>
      <c r="P42" s="57">
        <f t="shared" si="3"/>
        <v>-2581933</v>
      </c>
      <c r="Q42" s="57">
        <f t="shared" si="3"/>
        <v>818620830</v>
      </c>
      <c r="R42" s="57">
        <f t="shared" si="3"/>
        <v>731269525</v>
      </c>
      <c r="S42" s="57">
        <f t="shared" si="3"/>
        <v>265480291</v>
      </c>
      <c r="T42" s="57">
        <f t="shared" si="3"/>
        <v>-160669898</v>
      </c>
      <c r="U42" s="57">
        <f t="shared" si="3"/>
        <v>-520390099</v>
      </c>
      <c r="V42" s="57">
        <f t="shared" si="3"/>
        <v>-415579706</v>
      </c>
      <c r="W42" s="57">
        <f t="shared" si="3"/>
        <v>3225531888</v>
      </c>
      <c r="X42" s="57">
        <f t="shared" si="3"/>
        <v>2047544368</v>
      </c>
      <c r="Y42" s="57">
        <f t="shared" si="3"/>
        <v>1177987520</v>
      </c>
      <c r="Z42" s="58">
        <f>+IF(X42&lt;&gt;0,+(Y42/X42)*100,0)</f>
        <v>57.53172133459723</v>
      </c>
      <c r="AA42" s="55">
        <f>SUM(AA38:AA41)</f>
        <v>2328809165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-187601063</v>
      </c>
      <c r="D44" s="63">
        <f>+D42-D43</f>
        <v>0</v>
      </c>
      <c r="E44" s="64">
        <f t="shared" si="4"/>
        <v>1875701417</v>
      </c>
      <c r="F44" s="65">
        <f t="shared" si="4"/>
        <v>2328809165</v>
      </c>
      <c r="G44" s="65">
        <f t="shared" si="4"/>
        <v>2799597900</v>
      </c>
      <c r="H44" s="65">
        <f t="shared" si="4"/>
        <v>-76380103</v>
      </c>
      <c r="I44" s="65">
        <f t="shared" si="4"/>
        <v>-454025600</v>
      </c>
      <c r="J44" s="65">
        <f t="shared" si="4"/>
        <v>2269192197</v>
      </c>
      <c r="K44" s="65">
        <f t="shared" si="4"/>
        <v>148142965</v>
      </c>
      <c r="L44" s="65">
        <f t="shared" si="4"/>
        <v>413884436</v>
      </c>
      <c r="M44" s="65">
        <f t="shared" si="4"/>
        <v>78622471</v>
      </c>
      <c r="N44" s="65">
        <f t="shared" si="4"/>
        <v>640649872</v>
      </c>
      <c r="O44" s="65">
        <f t="shared" si="4"/>
        <v>-84769372</v>
      </c>
      <c r="P44" s="65">
        <f t="shared" si="4"/>
        <v>-2581933</v>
      </c>
      <c r="Q44" s="65">
        <f t="shared" si="4"/>
        <v>818620830</v>
      </c>
      <c r="R44" s="65">
        <f t="shared" si="4"/>
        <v>731269525</v>
      </c>
      <c r="S44" s="65">
        <f t="shared" si="4"/>
        <v>265480291</v>
      </c>
      <c r="T44" s="65">
        <f t="shared" si="4"/>
        <v>-160669898</v>
      </c>
      <c r="U44" s="65">
        <f t="shared" si="4"/>
        <v>-520390099</v>
      </c>
      <c r="V44" s="65">
        <f t="shared" si="4"/>
        <v>-415579706</v>
      </c>
      <c r="W44" s="65">
        <f t="shared" si="4"/>
        <v>3225531888</v>
      </c>
      <c r="X44" s="65">
        <f t="shared" si="4"/>
        <v>2047544368</v>
      </c>
      <c r="Y44" s="65">
        <f t="shared" si="4"/>
        <v>1177987520</v>
      </c>
      <c r="Z44" s="66">
        <f>+IF(X44&lt;&gt;0,+(Y44/X44)*100,0)</f>
        <v>57.53172133459723</v>
      </c>
      <c r="AA44" s="63">
        <f>+AA42-AA43</f>
        <v>2328809165</v>
      </c>
    </row>
    <row r="45" spans="1:27" ht="13.5">
      <c r="A45" s="23" t="s">
        <v>70</v>
      </c>
      <c r="B45" s="29"/>
      <c r="C45" s="50">
        <v>-14248537</v>
      </c>
      <c r="D45" s="50">
        <v>0</v>
      </c>
      <c r="E45" s="59">
        <v>0</v>
      </c>
      <c r="F45" s="60">
        <v>-41232642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-41232642</v>
      </c>
    </row>
    <row r="46" spans="1:27" ht="13.5">
      <c r="A46" s="62" t="s">
        <v>71</v>
      </c>
      <c r="B46" s="29"/>
      <c r="C46" s="55">
        <f aca="true" t="shared" si="5" ref="C46:Y46">SUM(C44:C45)</f>
        <v>-201849600</v>
      </c>
      <c r="D46" s="55">
        <f>SUM(D44:D45)</f>
        <v>0</v>
      </c>
      <c r="E46" s="56">
        <f t="shared" si="5"/>
        <v>1875701417</v>
      </c>
      <c r="F46" s="57">
        <f t="shared" si="5"/>
        <v>2287576523</v>
      </c>
      <c r="G46" s="57">
        <f t="shared" si="5"/>
        <v>2799597900</v>
      </c>
      <c r="H46" s="57">
        <f t="shared" si="5"/>
        <v>-76380103</v>
      </c>
      <c r="I46" s="57">
        <f t="shared" si="5"/>
        <v>-454025600</v>
      </c>
      <c r="J46" s="57">
        <f t="shared" si="5"/>
        <v>2269192197</v>
      </c>
      <c r="K46" s="57">
        <f t="shared" si="5"/>
        <v>148142965</v>
      </c>
      <c r="L46" s="57">
        <f t="shared" si="5"/>
        <v>413884436</v>
      </c>
      <c r="M46" s="57">
        <f t="shared" si="5"/>
        <v>78622471</v>
      </c>
      <c r="N46" s="57">
        <f t="shared" si="5"/>
        <v>640649872</v>
      </c>
      <c r="O46" s="57">
        <f t="shared" si="5"/>
        <v>-84769372</v>
      </c>
      <c r="P46" s="57">
        <f t="shared" si="5"/>
        <v>-2581933</v>
      </c>
      <c r="Q46" s="57">
        <f t="shared" si="5"/>
        <v>818620830</v>
      </c>
      <c r="R46" s="57">
        <f t="shared" si="5"/>
        <v>731269525</v>
      </c>
      <c r="S46" s="57">
        <f t="shared" si="5"/>
        <v>265480291</v>
      </c>
      <c r="T46" s="57">
        <f t="shared" si="5"/>
        <v>-160669898</v>
      </c>
      <c r="U46" s="57">
        <f t="shared" si="5"/>
        <v>-520390099</v>
      </c>
      <c r="V46" s="57">
        <f t="shared" si="5"/>
        <v>-415579706</v>
      </c>
      <c r="W46" s="57">
        <f t="shared" si="5"/>
        <v>3225531888</v>
      </c>
      <c r="X46" s="57">
        <f t="shared" si="5"/>
        <v>2047544368</v>
      </c>
      <c r="Y46" s="57">
        <f t="shared" si="5"/>
        <v>1177987520</v>
      </c>
      <c r="Z46" s="58">
        <f>+IF(X46&lt;&gt;0,+(Y46/X46)*100,0)</f>
        <v>57.53172133459723</v>
      </c>
      <c r="AA46" s="55">
        <f>SUM(AA44:AA45)</f>
        <v>2287576523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-201849600</v>
      </c>
      <c r="D48" s="71">
        <f>SUM(D46:D47)</f>
        <v>0</v>
      </c>
      <c r="E48" s="72">
        <f t="shared" si="6"/>
        <v>1875701417</v>
      </c>
      <c r="F48" s="73">
        <f t="shared" si="6"/>
        <v>2287576523</v>
      </c>
      <c r="G48" s="73">
        <f t="shared" si="6"/>
        <v>2799597900</v>
      </c>
      <c r="H48" s="74">
        <f t="shared" si="6"/>
        <v>-76380103</v>
      </c>
      <c r="I48" s="74">
        <f t="shared" si="6"/>
        <v>-454025600</v>
      </c>
      <c r="J48" s="74">
        <f t="shared" si="6"/>
        <v>2269192197</v>
      </c>
      <c r="K48" s="74">
        <f t="shared" si="6"/>
        <v>148142965</v>
      </c>
      <c r="L48" s="74">
        <f t="shared" si="6"/>
        <v>413884436</v>
      </c>
      <c r="M48" s="73">
        <f t="shared" si="6"/>
        <v>78622471</v>
      </c>
      <c r="N48" s="73">
        <f t="shared" si="6"/>
        <v>640649872</v>
      </c>
      <c r="O48" s="74">
        <f t="shared" si="6"/>
        <v>-84769372</v>
      </c>
      <c r="P48" s="74">
        <f t="shared" si="6"/>
        <v>-2581933</v>
      </c>
      <c r="Q48" s="74">
        <f t="shared" si="6"/>
        <v>818620830</v>
      </c>
      <c r="R48" s="74">
        <f t="shared" si="6"/>
        <v>731269525</v>
      </c>
      <c r="S48" s="74">
        <f t="shared" si="6"/>
        <v>265480291</v>
      </c>
      <c r="T48" s="73">
        <f t="shared" si="6"/>
        <v>-160669898</v>
      </c>
      <c r="U48" s="73">
        <f t="shared" si="6"/>
        <v>-520390099</v>
      </c>
      <c r="V48" s="74">
        <f t="shared" si="6"/>
        <v>-415579706</v>
      </c>
      <c r="W48" s="74">
        <f t="shared" si="6"/>
        <v>3225531888</v>
      </c>
      <c r="X48" s="74">
        <f t="shared" si="6"/>
        <v>2047544368</v>
      </c>
      <c r="Y48" s="74">
        <f t="shared" si="6"/>
        <v>1177987520</v>
      </c>
      <c r="Z48" s="75">
        <f>+IF(X48&lt;&gt;0,+(Y48/X48)*100,0)</f>
        <v>57.53172133459723</v>
      </c>
      <c r="AA48" s="76">
        <f>SUM(AA46:AA47)</f>
        <v>2287576523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169762641</v>
      </c>
      <c r="D5" s="6">
        <v>0</v>
      </c>
      <c r="E5" s="7">
        <v>219807787</v>
      </c>
      <c r="F5" s="8">
        <v>164999988</v>
      </c>
      <c r="G5" s="8">
        <v>12851631</v>
      </c>
      <c r="H5" s="8">
        <v>15717410</v>
      </c>
      <c r="I5" s="8">
        <v>16667199</v>
      </c>
      <c r="J5" s="8">
        <v>45236240</v>
      </c>
      <c r="K5" s="8">
        <v>15069278</v>
      </c>
      <c r="L5" s="8">
        <v>15069278</v>
      </c>
      <c r="M5" s="8">
        <v>16460712</v>
      </c>
      <c r="N5" s="8">
        <v>46599268</v>
      </c>
      <c r="O5" s="8">
        <v>15273953</v>
      </c>
      <c r="P5" s="8">
        <v>16872447</v>
      </c>
      <c r="Q5" s="8">
        <v>1388371</v>
      </c>
      <c r="R5" s="8">
        <v>33534771</v>
      </c>
      <c r="S5" s="8">
        <v>20129330</v>
      </c>
      <c r="T5" s="8">
        <v>15521254</v>
      </c>
      <c r="U5" s="8">
        <v>15427074</v>
      </c>
      <c r="V5" s="8">
        <v>51077658</v>
      </c>
      <c r="W5" s="8">
        <v>176447937</v>
      </c>
      <c r="X5" s="8">
        <v>219807785</v>
      </c>
      <c r="Y5" s="8">
        <v>-43359848</v>
      </c>
      <c r="Z5" s="2">
        <v>-19.73</v>
      </c>
      <c r="AA5" s="6">
        <v>164999988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434856191</v>
      </c>
      <c r="D7" s="6">
        <v>0</v>
      </c>
      <c r="E7" s="7">
        <v>483238238</v>
      </c>
      <c r="F7" s="8">
        <v>497887992</v>
      </c>
      <c r="G7" s="8">
        <v>25185504</v>
      </c>
      <c r="H7" s="8">
        <v>53477680</v>
      </c>
      <c r="I7" s="8">
        <v>28745997</v>
      </c>
      <c r="J7" s="8">
        <v>107409181</v>
      </c>
      <c r="K7" s="8">
        <v>37189991</v>
      </c>
      <c r="L7" s="8">
        <v>37189990</v>
      </c>
      <c r="M7" s="8">
        <v>29174676</v>
      </c>
      <c r="N7" s="8">
        <v>103554657</v>
      </c>
      <c r="O7" s="8">
        <v>30980177</v>
      </c>
      <c r="P7" s="8">
        <v>38663124</v>
      </c>
      <c r="Q7" s="8">
        <v>28695823</v>
      </c>
      <c r="R7" s="8">
        <v>98339124</v>
      </c>
      <c r="S7" s="8">
        <v>29766752</v>
      </c>
      <c r="T7" s="8">
        <v>30685823</v>
      </c>
      <c r="U7" s="8">
        <v>39197291</v>
      </c>
      <c r="V7" s="8">
        <v>99649866</v>
      </c>
      <c r="W7" s="8">
        <v>408952828</v>
      </c>
      <c r="X7" s="8">
        <v>483238236</v>
      </c>
      <c r="Y7" s="8">
        <v>-74285408</v>
      </c>
      <c r="Z7" s="2">
        <v>-15.37</v>
      </c>
      <c r="AA7" s="6">
        <v>497887992</v>
      </c>
    </row>
    <row r="8" spans="1:27" ht="13.5">
      <c r="A8" s="25" t="s">
        <v>35</v>
      </c>
      <c r="B8" s="24"/>
      <c r="C8" s="6">
        <v>279218197</v>
      </c>
      <c r="D8" s="6">
        <v>0</v>
      </c>
      <c r="E8" s="7">
        <v>275316632</v>
      </c>
      <c r="F8" s="8">
        <v>291316596</v>
      </c>
      <c r="G8" s="8">
        <v>20561692</v>
      </c>
      <c r="H8" s="8">
        <v>24119033</v>
      </c>
      <c r="I8" s="8">
        <v>22250537</v>
      </c>
      <c r="J8" s="8">
        <v>66931262</v>
      </c>
      <c r="K8" s="8">
        <v>21174465</v>
      </c>
      <c r="L8" s="8">
        <v>21174463</v>
      </c>
      <c r="M8" s="8">
        <v>24067808</v>
      </c>
      <c r="N8" s="8">
        <v>66416736</v>
      </c>
      <c r="O8" s="8">
        <v>19919771</v>
      </c>
      <c r="P8" s="8">
        <v>33180524</v>
      </c>
      <c r="Q8" s="8">
        <v>22718658</v>
      </c>
      <c r="R8" s="8">
        <v>75818953</v>
      </c>
      <c r="S8" s="8">
        <v>20124119</v>
      </c>
      <c r="T8" s="8">
        <v>22962600</v>
      </c>
      <c r="U8" s="8">
        <v>22105829</v>
      </c>
      <c r="V8" s="8">
        <v>65192548</v>
      </c>
      <c r="W8" s="8">
        <v>274359499</v>
      </c>
      <c r="X8" s="8">
        <v>275316635</v>
      </c>
      <c r="Y8" s="8">
        <v>-957136</v>
      </c>
      <c r="Z8" s="2">
        <v>-0.35</v>
      </c>
      <c r="AA8" s="6">
        <v>291316596</v>
      </c>
    </row>
    <row r="9" spans="1:27" ht="13.5">
      <c r="A9" s="25" t="s">
        <v>36</v>
      </c>
      <c r="B9" s="24"/>
      <c r="C9" s="6">
        <v>66213918</v>
      </c>
      <c r="D9" s="6">
        <v>0</v>
      </c>
      <c r="E9" s="7">
        <v>76733030</v>
      </c>
      <c r="F9" s="8">
        <v>89093988</v>
      </c>
      <c r="G9" s="8">
        <v>7514688</v>
      </c>
      <c r="H9" s="8">
        <v>6365400</v>
      </c>
      <c r="I9" s="8">
        <v>6503615</v>
      </c>
      <c r="J9" s="8">
        <v>20383703</v>
      </c>
      <c r="K9" s="8">
        <v>6432521</v>
      </c>
      <c r="L9" s="8">
        <v>6432520</v>
      </c>
      <c r="M9" s="8">
        <v>7396507</v>
      </c>
      <c r="N9" s="8">
        <v>20261548</v>
      </c>
      <c r="O9" s="8">
        <v>6063736</v>
      </c>
      <c r="P9" s="8">
        <v>9504777</v>
      </c>
      <c r="Q9" s="8">
        <v>6271148</v>
      </c>
      <c r="R9" s="8">
        <v>21839661</v>
      </c>
      <c r="S9" s="8">
        <v>6892697</v>
      </c>
      <c r="T9" s="8">
        <v>8197845</v>
      </c>
      <c r="U9" s="8">
        <v>6753449</v>
      </c>
      <c r="V9" s="8">
        <v>21843991</v>
      </c>
      <c r="W9" s="8">
        <v>84328903</v>
      </c>
      <c r="X9" s="8">
        <v>76733033</v>
      </c>
      <c r="Y9" s="8">
        <v>7595870</v>
      </c>
      <c r="Z9" s="2">
        <v>9.9</v>
      </c>
      <c r="AA9" s="6">
        <v>89093988</v>
      </c>
    </row>
    <row r="10" spans="1:27" ht="13.5">
      <c r="A10" s="25" t="s">
        <v>37</v>
      </c>
      <c r="B10" s="24"/>
      <c r="C10" s="6">
        <v>84736413</v>
      </c>
      <c r="D10" s="6">
        <v>0</v>
      </c>
      <c r="E10" s="7">
        <v>95436960</v>
      </c>
      <c r="F10" s="26">
        <v>105616992</v>
      </c>
      <c r="G10" s="26">
        <v>10547244</v>
      </c>
      <c r="H10" s="26">
        <v>7800487</v>
      </c>
      <c r="I10" s="26">
        <v>7733375</v>
      </c>
      <c r="J10" s="26">
        <v>26081106</v>
      </c>
      <c r="K10" s="26">
        <v>7739462</v>
      </c>
      <c r="L10" s="26">
        <v>7739463</v>
      </c>
      <c r="M10" s="26">
        <v>7810529</v>
      </c>
      <c r="N10" s="26">
        <v>23289454</v>
      </c>
      <c r="O10" s="26">
        <v>7838247</v>
      </c>
      <c r="P10" s="26">
        <v>7841917</v>
      </c>
      <c r="Q10" s="26">
        <v>7672189</v>
      </c>
      <c r="R10" s="26">
        <v>23352353</v>
      </c>
      <c r="S10" s="26">
        <v>7644665</v>
      </c>
      <c r="T10" s="26">
        <v>7791704</v>
      </c>
      <c r="U10" s="26">
        <v>7676862</v>
      </c>
      <c r="V10" s="26">
        <v>23113231</v>
      </c>
      <c r="W10" s="26">
        <v>95836144</v>
      </c>
      <c r="X10" s="26">
        <v>95436961</v>
      </c>
      <c r="Y10" s="26">
        <v>399183</v>
      </c>
      <c r="Z10" s="27">
        <v>0.42</v>
      </c>
      <c r="AA10" s="28">
        <v>105616992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17500000</v>
      </c>
      <c r="F11" s="8">
        <v>0</v>
      </c>
      <c r="G11" s="8">
        <v>96</v>
      </c>
      <c r="H11" s="8">
        <v>0</v>
      </c>
      <c r="I11" s="8">
        <v>0</v>
      </c>
      <c r="J11" s="8">
        <v>96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96</v>
      </c>
      <c r="X11" s="8">
        <v>17500001</v>
      </c>
      <c r="Y11" s="8">
        <v>-17499905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2777647</v>
      </c>
      <c r="D12" s="6">
        <v>0</v>
      </c>
      <c r="E12" s="7">
        <v>3065404</v>
      </c>
      <c r="F12" s="8">
        <v>3065400</v>
      </c>
      <c r="G12" s="8">
        <v>379484</v>
      </c>
      <c r="H12" s="8">
        <v>220913</v>
      </c>
      <c r="I12" s="8">
        <v>232829</v>
      </c>
      <c r="J12" s="8">
        <v>833226</v>
      </c>
      <c r="K12" s="8">
        <v>-4777352</v>
      </c>
      <c r="L12" s="8">
        <v>-4777351</v>
      </c>
      <c r="M12" s="8">
        <v>244259</v>
      </c>
      <c r="N12" s="8">
        <v>-9310444</v>
      </c>
      <c r="O12" s="8">
        <v>5213941</v>
      </c>
      <c r="P12" s="8">
        <v>179454</v>
      </c>
      <c r="Q12" s="8">
        <v>297818</v>
      </c>
      <c r="R12" s="8">
        <v>5691213</v>
      </c>
      <c r="S12" s="8">
        <v>114077</v>
      </c>
      <c r="T12" s="8">
        <v>270779</v>
      </c>
      <c r="U12" s="8">
        <v>298513</v>
      </c>
      <c r="V12" s="8">
        <v>683369</v>
      </c>
      <c r="W12" s="8">
        <v>-2102636</v>
      </c>
      <c r="X12" s="8">
        <v>3065400</v>
      </c>
      <c r="Y12" s="8">
        <v>-5168036</v>
      </c>
      <c r="Z12" s="2">
        <v>-168.59</v>
      </c>
      <c r="AA12" s="6">
        <v>3065400</v>
      </c>
    </row>
    <row r="13" spans="1:27" ht="13.5">
      <c r="A13" s="23" t="s">
        <v>40</v>
      </c>
      <c r="B13" s="29"/>
      <c r="C13" s="6">
        <v>1666607</v>
      </c>
      <c r="D13" s="6">
        <v>0</v>
      </c>
      <c r="E13" s="7">
        <v>1581495</v>
      </c>
      <c r="F13" s="8">
        <v>37667340</v>
      </c>
      <c r="G13" s="8">
        <v>44052</v>
      </c>
      <c r="H13" s="8">
        <v>259613</v>
      </c>
      <c r="I13" s="8">
        <v>342504</v>
      </c>
      <c r="J13" s="8">
        <v>646169</v>
      </c>
      <c r="K13" s="8">
        <v>147698</v>
      </c>
      <c r="L13" s="8">
        <v>147698</v>
      </c>
      <c r="M13" s="8">
        <v>291177</v>
      </c>
      <c r="N13" s="8">
        <v>586573</v>
      </c>
      <c r="O13" s="8">
        <v>40928</v>
      </c>
      <c r="P13" s="8">
        <v>250594</v>
      </c>
      <c r="Q13" s="8">
        <v>237222</v>
      </c>
      <c r="R13" s="8">
        <v>528744</v>
      </c>
      <c r="S13" s="8">
        <v>274135</v>
      </c>
      <c r="T13" s="8">
        <v>12031</v>
      </c>
      <c r="U13" s="8">
        <v>217075</v>
      </c>
      <c r="V13" s="8">
        <v>503241</v>
      </c>
      <c r="W13" s="8">
        <v>2264727</v>
      </c>
      <c r="X13" s="8">
        <v>1581494</v>
      </c>
      <c r="Y13" s="8">
        <v>683233</v>
      </c>
      <c r="Z13" s="2">
        <v>43.2</v>
      </c>
      <c r="AA13" s="6">
        <v>37667340</v>
      </c>
    </row>
    <row r="14" spans="1:27" ht="13.5">
      <c r="A14" s="23" t="s">
        <v>41</v>
      </c>
      <c r="B14" s="29"/>
      <c r="C14" s="6">
        <v>35288433</v>
      </c>
      <c r="D14" s="6">
        <v>0</v>
      </c>
      <c r="E14" s="7">
        <v>36085834</v>
      </c>
      <c r="F14" s="8">
        <v>0</v>
      </c>
      <c r="G14" s="8">
        <v>3187675</v>
      </c>
      <c r="H14" s="8">
        <v>3332345</v>
      </c>
      <c r="I14" s="8">
        <v>3395726</v>
      </c>
      <c r="J14" s="8">
        <v>9915746</v>
      </c>
      <c r="K14" s="8">
        <v>3142854</v>
      </c>
      <c r="L14" s="8">
        <v>3142854</v>
      </c>
      <c r="M14" s="8">
        <v>1087833</v>
      </c>
      <c r="N14" s="8">
        <v>7373541</v>
      </c>
      <c r="O14" s="8">
        <v>3523671</v>
      </c>
      <c r="P14" s="8">
        <v>3505057</v>
      </c>
      <c r="Q14" s="8">
        <v>-13469</v>
      </c>
      <c r="R14" s="8">
        <v>7015259</v>
      </c>
      <c r="S14" s="8">
        <v>-2633</v>
      </c>
      <c r="T14" s="8">
        <v>-3035</v>
      </c>
      <c r="U14" s="8">
        <v>1977</v>
      </c>
      <c r="V14" s="8">
        <v>-3691</v>
      </c>
      <c r="W14" s="8">
        <v>24300855</v>
      </c>
      <c r="X14" s="8">
        <v>36085833</v>
      </c>
      <c r="Y14" s="8">
        <v>-11784978</v>
      </c>
      <c r="Z14" s="2">
        <v>-32.66</v>
      </c>
      <c r="AA14" s="6">
        <v>0</v>
      </c>
    </row>
    <row r="15" spans="1:27" ht="13.5">
      <c r="A15" s="23" t="s">
        <v>42</v>
      </c>
      <c r="B15" s="29"/>
      <c r="C15" s="6">
        <v>57242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11973</v>
      </c>
      <c r="P15" s="8">
        <v>0</v>
      </c>
      <c r="Q15" s="8">
        <v>0</v>
      </c>
      <c r="R15" s="8">
        <v>11973</v>
      </c>
      <c r="S15" s="8">
        <v>0</v>
      </c>
      <c r="T15" s="8">
        <v>0</v>
      </c>
      <c r="U15" s="8">
        <v>30120</v>
      </c>
      <c r="V15" s="8">
        <v>30120</v>
      </c>
      <c r="W15" s="8">
        <v>42093</v>
      </c>
      <c r="X15" s="8">
        <v>3</v>
      </c>
      <c r="Y15" s="8">
        <v>42090</v>
      </c>
      <c r="Z15" s="2">
        <v>1403000</v>
      </c>
      <c r="AA15" s="6">
        <v>0</v>
      </c>
    </row>
    <row r="16" spans="1:27" ht="13.5">
      <c r="A16" s="23" t="s">
        <v>43</v>
      </c>
      <c r="B16" s="29"/>
      <c r="C16" s="6">
        <v>22737891</v>
      </c>
      <c r="D16" s="6">
        <v>0</v>
      </c>
      <c r="E16" s="7">
        <v>7378016</v>
      </c>
      <c r="F16" s="8">
        <v>24999996</v>
      </c>
      <c r="G16" s="8">
        <v>393596</v>
      </c>
      <c r="H16" s="8">
        <v>248005</v>
      </c>
      <c r="I16" s="8">
        <v>407010</v>
      </c>
      <c r="J16" s="8">
        <v>1048611</v>
      </c>
      <c r="K16" s="8">
        <v>200433</v>
      </c>
      <c r="L16" s="8">
        <v>200433</v>
      </c>
      <c r="M16" s="8">
        <v>243909</v>
      </c>
      <c r="N16" s="8">
        <v>644775</v>
      </c>
      <c r="O16" s="8">
        <v>157023</v>
      </c>
      <c r="P16" s="8">
        <v>-8734868</v>
      </c>
      <c r="Q16" s="8">
        <v>45821</v>
      </c>
      <c r="R16" s="8">
        <v>-8532024</v>
      </c>
      <c r="S16" s="8">
        <v>322848</v>
      </c>
      <c r="T16" s="8">
        <v>774359</v>
      </c>
      <c r="U16" s="8">
        <v>2812619</v>
      </c>
      <c r="V16" s="8">
        <v>3909826</v>
      </c>
      <c r="W16" s="8">
        <v>-2928812</v>
      </c>
      <c r="X16" s="8">
        <v>7378018</v>
      </c>
      <c r="Y16" s="8">
        <v>-10306830</v>
      </c>
      <c r="Z16" s="2">
        <v>-139.7</v>
      </c>
      <c r="AA16" s="6">
        <v>24999996</v>
      </c>
    </row>
    <row r="17" spans="1:27" ht="13.5">
      <c r="A17" s="23" t="s">
        <v>44</v>
      </c>
      <c r="B17" s="29"/>
      <c r="C17" s="6">
        <v>3140</v>
      </c>
      <c r="D17" s="6">
        <v>0</v>
      </c>
      <c r="E17" s="7">
        <v>4969</v>
      </c>
      <c r="F17" s="8">
        <v>4968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4971</v>
      </c>
      <c r="Y17" s="8">
        <v>-4971</v>
      </c>
      <c r="Z17" s="2">
        <v>-100</v>
      </c>
      <c r="AA17" s="6">
        <v>4968</v>
      </c>
    </row>
    <row r="18" spans="1:27" ht="13.5">
      <c r="A18" s="25" t="s">
        <v>45</v>
      </c>
      <c r="B18" s="24"/>
      <c r="C18" s="6">
        <v>23750711</v>
      </c>
      <c r="D18" s="6">
        <v>0</v>
      </c>
      <c r="E18" s="7">
        <v>23264012</v>
      </c>
      <c r="F18" s="8">
        <v>23264016</v>
      </c>
      <c r="G18" s="8">
        <v>7206099</v>
      </c>
      <c r="H18" s="8">
        <v>-2528846</v>
      </c>
      <c r="I18" s="8">
        <v>1867273</v>
      </c>
      <c r="J18" s="8">
        <v>6544526</v>
      </c>
      <c r="K18" s="8">
        <v>6799553</v>
      </c>
      <c r="L18" s="8">
        <v>6799553</v>
      </c>
      <c r="M18" s="8">
        <v>2673280</v>
      </c>
      <c r="N18" s="8">
        <v>16272386</v>
      </c>
      <c r="O18" s="8">
        <v>5313893</v>
      </c>
      <c r="P18" s="8">
        <v>3294373</v>
      </c>
      <c r="Q18" s="8">
        <v>25586157</v>
      </c>
      <c r="R18" s="8">
        <v>34194423</v>
      </c>
      <c r="S18" s="8">
        <v>5908302</v>
      </c>
      <c r="T18" s="8">
        <v>-3976100</v>
      </c>
      <c r="U18" s="8">
        <v>2961931</v>
      </c>
      <c r="V18" s="8">
        <v>4894133</v>
      </c>
      <c r="W18" s="8">
        <v>61905468</v>
      </c>
      <c r="X18" s="8">
        <v>23264011</v>
      </c>
      <c r="Y18" s="8">
        <v>38641457</v>
      </c>
      <c r="Z18" s="2">
        <v>166.1</v>
      </c>
      <c r="AA18" s="6">
        <v>23264016</v>
      </c>
    </row>
    <row r="19" spans="1:27" ht="13.5">
      <c r="A19" s="23" t="s">
        <v>46</v>
      </c>
      <c r="B19" s="29"/>
      <c r="C19" s="6">
        <v>220634065</v>
      </c>
      <c r="D19" s="6">
        <v>0</v>
      </c>
      <c r="E19" s="7">
        <v>224188000</v>
      </c>
      <c r="F19" s="8">
        <v>224187996</v>
      </c>
      <c r="G19" s="8">
        <v>87226008</v>
      </c>
      <c r="H19" s="8">
        <v>2480390</v>
      </c>
      <c r="I19" s="8">
        <v>-718390</v>
      </c>
      <c r="J19" s="8">
        <v>88988008</v>
      </c>
      <c r="K19" s="8">
        <v>0</v>
      </c>
      <c r="L19" s="8">
        <v>0</v>
      </c>
      <c r="M19" s="8">
        <v>63728000</v>
      </c>
      <c r="N19" s="8">
        <v>63728000</v>
      </c>
      <c r="O19" s="8">
        <v>15700390</v>
      </c>
      <c r="P19" s="8">
        <v>621315</v>
      </c>
      <c r="Q19" s="8">
        <v>9397886</v>
      </c>
      <c r="R19" s="8">
        <v>25719591</v>
      </c>
      <c r="S19" s="8">
        <v>-81</v>
      </c>
      <c r="T19" s="8">
        <v>0</v>
      </c>
      <c r="U19" s="8">
        <v>52429008</v>
      </c>
      <c r="V19" s="8">
        <v>52428927</v>
      </c>
      <c r="W19" s="8">
        <v>230864526</v>
      </c>
      <c r="X19" s="8">
        <v>224188004</v>
      </c>
      <c r="Y19" s="8">
        <v>6676522</v>
      </c>
      <c r="Z19" s="2">
        <v>2.98</v>
      </c>
      <c r="AA19" s="6">
        <v>224187996</v>
      </c>
    </row>
    <row r="20" spans="1:27" ht="13.5">
      <c r="A20" s="23" t="s">
        <v>47</v>
      </c>
      <c r="B20" s="29"/>
      <c r="C20" s="6">
        <v>37186369</v>
      </c>
      <c r="D20" s="6">
        <v>0</v>
      </c>
      <c r="E20" s="7">
        <v>29397366</v>
      </c>
      <c r="F20" s="26">
        <v>29371536</v>
      </c>
      <c r="G20" s="26">
        <v>5565021</v>
      </c>
      <c r="H20" s="26">
        <v>2986697</v>
      </c>
      <c r="I20" s="26">
        <v>4031211</v>
      </c>
      <c r="J20" s="26">
        <v>12582929</v>
      </c>
      <c r="K20" s="26">
        <v>2584143</v>
      </c>
      <c r="L20" s="26">
        <v>2584140</v>
      </c>
      <c r="M20" s="26">
        <v>2143016</v>
      </c>
      <c r="N20" s="26">
        <v>7311299</v>
      </c>
      <c r="O20" s="26">
        <v>2739395</v>
      </c>
      <c r="P20" s="26">
        <v>3201897</v>
      </c>
      <c r="Q20" s="26">
        <v>2634582</v>
      </c>
      <c r="R20" s="26">
        <v>8575874</v>
      </c>
      <c r="S20" s="26">
        <v>1468929</v>
      </c>
      <c r="T20" s="26">
        <v>1610554</v>
      </c>
      <c r="U20" s="26">
        <v>2181172</v>
      </c>
      <c r="V20" s="26">
        <v>5260655</v>
      </c>
      <c r="W20" s="26">
        <v>33730757</v>
      </c>
      <c r="X20" s="26">
        <v>29397364</v>
      </c>
      <c r="Y20" s="26">
        <v>4333393</v>
      </c>
      <c r="Z20" s="27">
        <v>14.74</v>
      </c>
      <c r="AA20" s="28">
        <v>29371536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100000000</v>
      </c>
      <c r="F21" s="8">
        <v>54999996</v>
      </c>
      <c r="G21" s="8">
        <v>40504</v>
      </c>
      <c r="H21" s="8">
        <v>2444714</v>
      </c>
      <c r="I21" s="30">
        <v>3204456</v>
      </c>
      <c r="J21" s="8">
        <v>5689674</v>
      </c>
      <c r="K21" s="8">
        <v>2601942</v>
      </c>
      <c r="L21" s="8">
        <v>2601942</v>
      </c>
      <c r="M21" s="8">
        <v>2778741</v>
      </c>
      <c r="N21" s="8">
        <v>7982625</v>
      </c>
      <c r="O21" s="8">
        <v>1601151</v>
      </c>
      <c r="P21" s="30">
        <v>832025</v>
      </c>
      <c r="Q21" s="8">
        <v>2208694</v>
      </c>
      <c r="R21" s="8">
        <v>4641870</v>
      </c>
      <c r="S21" s="8">
        <v>1131719</v>
      </c>
      <c r="T21" s="8">
        <v>2046163</v>
      </c>
      <c r="U21" s="8">
        <v>4438248</v>
      </c>
      <c r="V21" s="8">
        <v>7616130</v>
      </c>
      <c r="W21" s="30">
        <v>25930299</v>
      </c>
      <c r="X21" s="8">
        <v>100000003</v>
      </c>
      <c r="Y21" s="8">
        <v>-74069704</v>
      </c>
      <c r="Z21" s="2">
        <v>-74.07</v>
      </c>
      <c r="AA21" s="6">
        <v>54999996</v>
      </c>
    </row>
    <row r="22" spans="1:27" ht="24.75" customHeight="1">
      <c r="A22" s="31" t="s">
        <v>49</v>
      </c>
      <c r="B22" s="32"/>
      <c r="C22" s="33">
        <f aca="true" t="shared" si="0" ref="C22:Y22">SUM(C5:C21)</f>
        <v>1378889465</v>
      </c>
      <c r="D22" s="33">
        <f>SUM(D5:D21)</f>
        <v>0</v>
      </c>
      <c r="E22" s="34">
        <f t="shared" si="0"/>
        <v>1592997743</v>
      </c>
      <c r="F22" s="35">
        <f t="shared" si="0"/>
        <v>1546476804</v>
      </c>
      <c r="G22" s="35">
        <f t="shared" si="0"/>
        <v>180703294</v>
      </c>
      <c r="H22" s="35">
        <f t="shared" si="0"/>
        <v>116923841</v>
      </c>
      <c r="I22" s="35">
        <f t="shared" si="0"/>
        <v>94663342</v>
      </c>
      <c r="J22" s="35">
        <f t="shared" si="0"/>
        <v>392290477</v>
      </c>
      <c r="K22" s="35">
        <f t="shared" si="0"/>
        <v>98304988</v>
      </c>
      <c r="L22" s="35">
        <f t="shared" si="0"/>
        <v>98304983</v>
      </c>
      <c r="M22" s="35">
        <f t="shared" si="0"/>
        <v>158100447</v>
      </c>
      <c r="N22" s="35">
        <f t="shared" si="0"/>
        <v>354710418</v>
      </c>
      <c r="O22" s="35">
        <f t="shared" si="0"/>
        <v>114378249</v>
      </c>
      <c r="P22" s="35">
        <f t="shared" si="0"/>
        <v>109212636</v>
      </c>
      <c r="Q22" s="35">
        <f t="shared" si="0"/>
        <v>107140900</v>
      </c>
      <c r="R22" s="35">
        <f t="shared" si="0"/>
        <v>330731785</v>
      </c>
      <c r="S22" s="35">
        <f t="shared" si="0"/>
        <v>93774859</v>
      </c>
      <c r="T22" s="35">
        <f t="shared" si="0"/>
        <v>85893977</v>
      </c>
      <c r="U22" s="35">
        <f t="shared" si="0"/>
        <v>156531168</v>
      </c>
      <c r="V22" s="35">
        <f t="shared" si="0"/>
        <v>336200004</v>
      </c>
      <c r="W22" s="35">
        <f t="shared" si="0"/>
        <v>1413932684</v>
      </c>
      <c r="X22" s="35">
        <f t="shared" si="0"/>
        <v>1592997752</v>
      </c>
      <c r="Y22" s="35">
        <f t="shared" si="0"/>
        <v>-179065068</v>
      </c>
      <c r="Z22" s="36">
        <f>+IF(X22&lt;&gt;0,+(Y22/X22)*100,0)</f>
        <v>-11.240760872084394</v>
      </c>
      <c r="AA22" s="33">
        <f>SUM(AA5:AA21)</f>
        <v>1546476804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342641284</v>
      </c>
      <c r="D25" s="6">
        <v>0</v>
      </c>
      <c r="E25" s="7">
        <v>361709374</v>
      </c>
      <c r="F25" s="8">
        <v>364532105</v>
      </c>
      <c r="G25" s="8">
        <v>30496456</v>
      </c>
      <c r="H25" s="8">
        <v>30299422</v>
      </c>
      <c r="I25" s="8">
        <v>30268899</v>
      </c>
      <c r="J25" s="8">
        <v>91064777</v>
      </c>
      <c r="K25" s="8">
        <v>31204627</v>
      </c>
      <c r="L25" s="8">
        <v>31204636</v>
      </c>
      <c r="M25" s="8">
        <v>31750746</v>
      </c>
      <c r="N25" s="8">
        <v>94160009</v>
      </c>
      <c r="O25" s="8">
        <v>32017185</v>
      </c>
      <c r="P25" s="8">
        <v>32042353</v>
      </c>
      <c r="Q25" s="8">
        <v>32264425</v>
      </c>
      <c r="R25" s="8">
        <v>96323963</v>
      </c>
      <c r="S25" s="8">
        <v>32561817</v>
      </c>
      <c r="T25" s="8">
        <v>32568481</v>
      </c>
      <c r="U25" s="8">
        <v>32826372</v>
      </c>
      <c r="V25" s="8">
        <v>97956670</v>
      </c>
      <c r="W25" s="8">
        <v>379505419</v>
      </c>
      <c r="X25" s="8">
        <v>361709364</v>
      </c>
      <c r="Y25" s="8">
        <v>17796055</v>
      </c>
      <c r="Z25" s="2">
        <v>4.92</v>
      </c>
      <c r="AA25" s="6">
        <v>364532105</v>
      </c>
    </row>
    <row r="26" spans="1:27" ht="13.5">
      <c r="A26" s="25" t="s">
        <v>52</v>
      </c>
      <c r="B26" s="24"/>
      <c r="C26" s="6">
        <v>16309887</v>
      </c>
      <c r="D26" s="6">
        <v>0</v>
      </c>
      <c r="E26" s="7">
        <v>18543746</v>
      </c>
      <c r="F26" s="8">
        <v>16543572</v>
      </c>
      <c r="G26" s="8">
        <v>1346018</v>
      </c>
      <c r="H26" s="8">
        <v>846387</v>
      </c>
      <c r="I26" s="8">
        <v>1359516</v>
      </c>
      <c r="J26" s="8">
        <v>3551921</v>
      </c>
      <c r="K26" s="8">
        <v>1346018</v>
      </c>
      <c r="L26" s="8">
        <v>1346018</v>
      </c>
      <c r="M26" s="8">
        <v>1346018</v>
      </c>
      <c r="N26" s="8">
        <v>4038054</v>
      </c>
      <c r="O26" s="8">
        <v>1359901</v>
      </c>
      <c r="P26" s="8">
        <v>1363613</v>
      </c>
      <c r="Q26" s="8">
        <v>1390931</v>
      </c>
      <c r="R26" s="8">
        <v>4114445</v>
      </c>
      <c r="S26" s="8">
        <v>2274530</v>
      </c>
      <c r="T26" s="8">
        <v>1450713</v>
      </c>
      <c r="U26" s="8">
        <v>1404810</v>
      </c>
      <c r="V26" s="8">
        <v>5130053</v>
      </c>
      <c r="W26" s="8">
        <v>16834473</v>
      </c>
      <c r="X26" s="8">
        <v>18543750</v>
      </c>
      <c r="Y26" s="8">
        <v>-1709277</v>
      </c>
      <c r="Z26" s="2">
        <v>-9.22</v>
      </c>
      <c r="AA26" s="6">
        <v>16543572</v>
      </c>
    </row>
    <row r="27" spans="1:27" ht="13.5">
      <c r="A27" s="25" t="s">
        <v>53</v>
      </c>
      <c r="B27" s="24"/>
      <c r="C27" s="6">
        <v>142149354</v>
      </c>
      <c r="D27" s="6">
        <v>0</v>
      </c>
      <c r="E27" s="7">
        <v>114773224</v>
      </c>
      <c r="F27" s="8">
        <v>125984376</v>
      </c>
      <c r="G27" s="8">
        <v>7979</v>
      </c>
      <c r="H27" s="8">
        <v>0</v>
      </c>
      <c r="I27" s="8">
        <v>0</v>
      </c>
      <c r="J27" s="8">
        <v>7979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7979</v>
      </c>
      <c r="X27" s="8">
        <v>114773220</v>
      </c>
      <c r="Y27" s="8">
        <v>-114765241</v>
      </c>
      <c r="Z27" s="2">
        <v>-99.99</v>
      </c>
      <c r="AA27" s="6">
        <v>125984376</v>
      </c>
    </row>
    <row r="28" spans="1:27" ht="13.5">
      <c r="A28" s="25" t="s">
        <v>54</v>
      </c>
      <c r="B28" s="24"/>
      <c r="C28" s="6">
        <v>188840840</v>
      </c>
      <c r="D28" s="6">
        <v>0</v>
      </c>
      <c r="E28" s="7">
        <v>322883601</v>
      </c>
      <c r="F28" s="8">
        <v>190526196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322883604</v>
      </c>
      <c r="Y28" s="8">
        <v>-322883604</v>
      </c>
      <c r="Z28" s="2">
        <v>-100</v>
      </c>
      <c r="AA28" s="6">
        <v>190526196</v>
      </c>
    </row>
    <row r="29" spans="1:27" ht="13.5">
      <c r="A29" s="25" t="s">
        <v>55</v>
      </c>
      <c r="B29" s="24"/>
      <c r="C29" s="6">
        <v>20940578</v>
      </c>
      <c r="D29" s="6">
        <v>0</v>
      </c>
      <c r="E29" s="7">
        <v>6510113</v>
      </c>
      <c r="F29" s="8">
        <v>2726952</v>
      </c>
      <c r="G29" s="8">
        <v>155272</v>
      </c>
      <c r="H29" s="8">
        <v>1373387</v>
      </c>
      <c r="I29" s="8">
        <v>1503467</v>
      </c>
      <c r="J29" s="8">
        <v>3032126</v>
      </c>
      <c r="K29" s="8">
        <v>1481492</v>
      </c>
      <c r="L29" s="8">
        <v>1641678</v>
      </c>
      <c r="M29" s="8">
        <v>998399</v>
      </c>
      <c r="N29" s="8">
        <v>4121569</v>
      </c>
      <c r="O29" s="8">
        <v>5291561</v>
      </c>
      <c r="P29" s="8">
        <v>984265</v>
      </c>
      <c r="Q29" s="8">
        <v>4340971</v>
      </c>
      <c r="R29" s="8">
        <v>10616797</v>
      </c>
      <c r="S29" s="8">
        <v>186357</v>
      </c>
      <c r="T29" s="8">
        <v>5717088</v>
      </c>
      <c r="U29" s="8">
        <v>6231986</v>
      </c>
      <c r="V29" s="8">
        <v>12135431</v>
      </c>
      <c r="W29" s="8">
        <v>29905923</v>
      </c>
      <c r="X29" s="8">
        <v>6510108</v>
      </c>
      <c r="Y29" s="8">
        <v>23395815</v>
      </c>
      <c r="Z29" s="2">
        <v>359.38</v>
      </c>
      <c r="AA29" s="6">
        <v>2726952</v>
      </c>
    </row>
    <row r="30" spans="1:27" ht="13.5">
      <c r="A30" s="25" t="s">
        <v>56</v>
      </c>
      <c r="B30" s="24"/>
      <c r="C30" s="6">
        <v>556918671</v>
      </c>
      <c r="D30" s="6">
        <v>0</v>
      </c>
      <c r="E30" s="7">
        <v>572152115</v>
      </c>
      <c r="F30" s="8">
        <v>537742152</v>
      </c>
      <c r="G30" s="8">
        <v>179947</v>
      </c>
      <c r="H30" s="8">
        <v>73528516</v>
      </c>
      <c r="I30" s="8">
        <v>77324674</v>
      </c>
      <c r="J30" s="8">
        <v>151033137</v>
      </c>
      <c r="K30" s="8">
        <v>28961278</v>
      </c>
      <c r="L30" s="8">
        <v>40211939</v>
      </c>
      <c r="M30" s="8">
        <v>11609715</v>
      </c>
      <c r="N30" s="8">
        <v>80782932</v>
      </c>
      <c r="O30" s="8">
        <v>97890924</v>
      </c>
      <c r="P30" s="8">
        <v>8662085</v>
      </c>
      <c r="Q30" s="8">
        <v>81827205</v>
      </c>
      <c r="R30" s="8">
        <v>188380214</v>
      </c>
      <c r="S30" s="8">
        <v>14188602</v>
      </c>
      <c r="T30" s="8">
        <v>63283971</v>
      </c>
      <c r="U30" s="8">
        <v>114123320</v>
      </c>
      <c r="V30" s="8">
        <v>191595893</v>
      </c>
      <c r="W30" s="8">
        <v>611792176</v>
      </c>
      <c r="X30" s="8">
        <v>572152116</v>
      </c>
      <c r="Y30" s="8">
        <v>39640060</v>
      </c>
      <c r="Z30" s="2">
        <v>6.93</v>
      </c>
      <c r="AA30" s="6">
        <v>537742152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75975572</v>
      </c>
      <c r="D32" s="6">
        <v>0</v>
      </c>
      <c r="E32" s="7">
        <v>95636318</v>
      </c>
      <c r="F32" s="8">
        <v>64706004</v>
      </c>
      <c r="G32" s="8">
        <v>1976997</v>
      </c>
      <c r="H32" s="8">
        <v>3740832</v>
      </c>
      <c r="I32" s="8">
        <v>8590920</v>
      </c>
      <c r="J32" s="8">
        <v>14308749</v>
      </c>
      <c r="K32" s="8">
        <v>5916897</v>
      </c>
      <c r="L32" s="8">
        <v>8032908</v>
      </c>
      <c r="M32" s="8">
        <v>5500498</v>
      </c>
      <c r="N32" s="8">
        <v>19450303</v>
      </c>
      <c r="O32" s="8">
        <v>5678024</v>
      </c>
      <c r="P32" s="8">
        <v>4919841</v>
      </c>
      <c r="Q32" s="8">
        <v>6753197</v>
      </c>
      <c r="R32" s="8">
        <v>17351062</v>
      </c>
      <c r="S32" s="8">
        <v>3094774</v>
      </c>
      <c r="T32" s="8">
        <v>4843234</v>
      </c>
      <c r="U32" s="8">
        <v>4848967</v>
      </c>
      <c r="V32" s="8">
        <v>12786975</v>
      </c>
      <c r="W32" s="8">
        <v>63897089</v>
      </c>
      <c r="X32" s="8">
        <v>95636316</v>
      </c>
      <c r="Y32" s="8">
        <v>-31739227</v>
      </c>
      <c r="Z32" s="2">
        <v>-33.19</v>
      </c>
      <c r="AA32" s="6">
        <v>64706004</v>
      </c>
    </row>
    <row r="33" spans="1:27" ht="13.5">
      <c r="A33" s="25" t="s">
        <v>59</v>
      </c>
      <c r="B33" s="24"/>
      <c r="C33" s="6">
        <v>49732937</v>
      </c>
      <c r="D33" s="6">
        <v>0</v>
      </c>
      <c r="E33" s="7">
        <v>58375219</v>
      </c>
      <c r="F33" s="8">
        <v>58795224</v>
      </c>
      <c r="G33" s="8">
        <v>17971392</v>
      </c>
      <c r="H33" s="8">
        <v>4862252</v>
      </c>
      <c r="I33" s="8">
        <v>3570998</v>
      </c>
      <c r="J33" s="8">
        <v>26404642</v>
      </c>
      <c r="K33" s="8">
        <v>3504007</v>
      </c>
      <c r="L33" s="8">
        <v>3504007</v>
      </c>
      <c r="M33" s="8">
        <v>10465</v>
      </c>
      <c r="N33" s="8">
        <v>7018479</v>
      </c>
      <c r="O33" s="8">
        <v>3724416</v>
      </c>
      <c r="P33" s="8">
        <v>3476496</v>
      </c>
      <c r="Q33" s="8">
        <v>3341613</v>
      </c>
      <c r="R33" s="8">
        <v>10542525</v>
      </c>
      <c r="S33" s="8">
        <v>236199</v>
      </c>
      <c r="T33" s="8">
        <v>847</v>
      </c>
      <c r="U33" s="8">
        <v>1430867</v>
      </c>
      <c r="V33" s="8">
        <v>1667913</v>
      </c>
      <c r="W33" s="8">
        <v>45633559</v>
      </c>
      <c r="X33" s="8">
        <v>58375224</v>
      </c>
      <c r="Y33" s="8">
        <v>-12741665</v>
      </c>
      <c r="Z33" s="2">
        <v>-21.83</v>
      </c>
      <c r="AA33" s="6">
        <v>58795224</v>
      </c>
    </row>
    <row r="34" spans="1:27" ht="13.5">
      <c r="A34" s="25" t="s">
        <v>60</v>
      </c>
      <c r="B34" s="24"/>
      <c r="C34" s="6">
        <v>262905021</v>
      </c>
      <c r="D34" s="6">
        <v>0</v>
      </c>
      <c r="E34" s="7">
        <v>282425485</v>
      </c>
      <c r="F34" s="8">
        <v>177558756</v>
      </c>
      <c r="G34" s="8">
        <v>10834141</v>
      </c>
      <c r="H34" s="8">
        <v>16112517</v>
      </c>
      <c r="I34" s="8">
        <v>24038685</v>
      </c>
      <c r="J34" s="8">
        <v>50985343</v>
      </c>
      <c r="K34" s="8">
        <v>6470464</v>
      </c>
      <c r="L34" s="8">
        <v>17575100</v>
      </c>
      <c r="M34" s="8">
        <v>18103638</v>
      </c>
      <c r="N34" s="8">
        <v>42149202</v>
      </c>
      <c r="O34" s="8">
        <v>21953406</v>
      </c>
      <c r="P34" s="8">
        <v>33839976</v>
      </c>
      <c r="Q34" s="8">
        <v>19656599</v>
      </c>
      <c r="R34" s="8">
        <v>75449981</v>
      </c>
      <c r="S34" s="8">
        <v>13160587</v>
      </c>
      <c r="T34" s="8">
        <v>8526426</v>
      </c>
      <c r="U34" s="8">
        <v>18955396</v>
      </c>
      <c r="V34" s="8">
        <v>40642409</v>
      </c>
      <c r="W34" s="8">
        <v>209226935</v>
      </c>
      <c r="X34" s="8">
        <v>282425484</v>
      </c>
      <c r="Y34" s="8">
        <v>-73198549</v>
      </c>
      <c r="Z34" s="2">
        <v>-25.92</v>
      </c>
      <c r="AA34" s="6">
        <v>177558756</v>
      </c>
    </row>
    <row r="35" spans="1:27" ht="13.5">
      <c r="A35" s="23" t="s">
        <v>61</v>
      </c>
      <c r="B35" s="29"/>
      <c r="C35" s="6">
        <v>60383443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1716797587</v>
      </c>
      <c r="D36" s="33">
        <f>SUM(D25:D35)</f>
        <v>0</v>
      </c>
      <c r="E36" s="34">
        <f t="shared" si="1"/>
        <v>1833009195</v>
      </c>
      <c r="F36" s="35">
        <f t="shared" si="1"/>
        <v>1539115337</v>
      </c>
      <c r="G36" s="35">
        <f t="shared" si="1"/>
        <v>62968202</v>
      </c>
      <c r="H36" s="35">
        <f t="shared" si="1"/>
        <v>130763313</v>
      </c>
      <c r="I36" s="35">
        <f t="shared" si="1"/>
        <v>146657159</v>
      </c>
      <c r="J36" s="35">
        <f t="shared" si="1"/>
        <v>340388674</v>
      </c>
      <c r="K36" s="35">
        <f t="shared" si="1"/>
        <v>78884783</v>
      </c>
      <c r="L36" s="35">
        <f t="shared" si="1"/>
        <v>103516286</v>
      </c>
      <c r="M36" s="35">
        <f t="shared" si="1"/>
        <v>69319479</v>
      </c>
      <c r="N36" s="35">
        <f t="shared" si="1"/>
        <v>251720548</v>
      </c>
      <c r="O36" s="35">
        <f t="shared" si="1"/>
        <v>167915417</v>
      </c>
      <c r="P36" s="35">
        <f t="shared" si="1"/>
        <v>85288629</v>
      </c>
      <c r="Q36" s="35">
        <f t="shared" si="1"/>
        <v>149574941</v>
      </c>
      <c r="R36" s="35">
        <f t="shared" si="1"/>
        <v>402778987</v>
      </c>
      <c r="S36" s="35">
        <f t="shared" si="1"/>
        <v>65702866</v>
      </c>
      <c r="T36" s="35">
        <f t="shared" si="1"/>
        <v>116390760</v>
      </c>
      <c r="U36" s="35">
        <f t="shared" si="1"/>
        <v>179821718</v>
      </c>
      <c r="V36" s="35">
        <f t="shared" si="1"/>
        <v>361915344</v>
      </c>
      <c r="W36" s="35">
        <f t="shared" si="1"/>
        <v>1356803553</v>
      </c>
      <c r="X36" s="35">
        <f t="shared" si="1"/>
        <v>1833009186</v>
      </c>
      <c r="Y36" s="35">
        <f t="shared" si="1"/>
        <v>-476205633</v>
      </c>
      <c r="Z36" s="36">
        <f>+IF(X36&lt;&gt;0,+(Y36/X36)*100,0)</f>
        <v>-25.97944607354521</v>
      </c>
      <c r="AA36" s="33">
        <f>SUM(AA25:AA35)</f>
        <v>1539115337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-337908122</v>
      </c>
      <c r="D38" s="46">
        <f>+D22-D36</f>
        <v>0</v>
      </c>
      <c r="E38" s="47">
        <f t="shared" si="2"/>
        <v>-240011452</v>
      </c>
      <c r="F38" s="48">
        <f t="shared" si="2"/>
        <v>7361467</v>
      </c>
      <c r="G38" s="48">
        <f t="shared" si="2"/>
        <v>117735092</v>
      </c>
      <c r="H38" s="48">
        <f t="shared" si="2"/>
        <v>-13839472</v>
      </c>
      <c r="I38" s="48">
        <f t="shared" si="2"/>
        <v>-51993817</v>
      </c>
      <c r="J38" s="48">
        <f t="shared" si="2"/>
        <v>51901803</v>
      </c>
      <c r="K38" s="48">
        <f t="shared" si="2"/>
        <v>19420205</v>
      </c>
      <c r="L38" s="48">
        <f t="shared" si="2"/>
        <v>-5211303</v>
      </c>
      <c r="M38" s="48">
        <f t="shared" si="2"/>
        <v>88780968</v>
      </c>
      <c r="N38" s="48">
        <f t="shared" si="2"/>
        <v>102989870</v>
      </c>
      <c r="O38" s="48">
        <f t="shared" si="2"/>
        <v>-53537168</v>
      </c>
      <c r="P38" s="48">
        <f t="shared" si="2"/>
        <v>23924007</v>
      </c>
      <c r="Q38" s="48">
        <f t="shared" si="2"/>
        <v>-42434041</v>
      </c>
      <c r="R38" s="48">
        <f t="shared" si="2"/>
        <v>-72047202</v>
      </c>
      <c r="S38" s="48">
        <f t="shared" si="2"/>
        <v>28071993</v>
      </c>
      <c r="T38" s="48">
        <f t="shared" si="2"/>
        <v>-30496783</v>
      </c>
      <c r="U38" s="48">
        <f t="shared" si="2"/>
        <v>-23290550</v>
      </c>
      <c r="V38" s="48">
        <f t="shared" si="2"/>
        <v>-25715340</v>
      </c>
      <c r="W38" s="48">
        <f t="shared" si="2"/>
        <v>57129131</v>
      </c>
      <c r="X38" s="48">
        <f>IF(F22=F36,0,X22-X36)</f>
        <v>-240011434</v>
      </c>
      <c r="Y38" s="48">
        <f t="shared" si="2"/>
        <v>297140565</v>
      </c>
      <c r="Z38" s="49">
        <f>+IF(X38&lt;&gt;0,+(Y38/X38)*100,0)</f>
        <v>-123.80267058443557</v>
      </c>
      <c r="AA38" s="46">
        <f>+AA22-AA36</f>
        <v>7361467</v>
      </c>
    </row>
    <row r="39" spans="1:27" ht="13.5">
      <c r="A39" s="23" t="s">
        <v>64</v>
      </c>
      <c r="B39" s="29"/>
      <c r="C39" s="6">
        <v>189226437</v>
      </c>
      <c r="D39" s="6">
        <v>0</v>
      </c>
      <c r="E39" s="7">
        <v>71781000</v>
      </c>
      <c r="F39" s="8">
        <v>81781000</v>
      </c>
      <c r="G39" s="8">
        <v>36353000</v>
      </c>
      <c r="H39" s="8">
        <v>-1860</v>
      </c>
      <c r="I39" s="8">
        <v>0</v>
      </c>
      <c r="J39" s="8">
        <v>36351140</v>
      </c>
      <c r="K39" s="8">
        <v>0</v>
      </c>
      <c r="L39" s="8">
        <v>0</v>
      </c>
      <c r="M39" s="8">
        <v>1860</v>
      </c>
      <c r="N39" s="8">
        <v>1860</v>
      </c>
      <c r="O39" s="8">
        <v>-38691</v>
      </c>
      <c r="P39" s="8">
        <v>530</v>
      </c>
      <c r="Q39" s="8">
        <v>23000740</v>
      </c>
      <c r="R39" s="8">
        <v>22962579</v>
      </c>
      <c r="S39" s="8">
        <v>7600</v>
      </c>
      <c r="T39" s="8">
        <v>-36156</v>
      </c>
      <c r="U39" s="8">
        <v>-1350</v>
      </c>
      <c r="V39" s="8">
        <v>-29906</v>
      </c>
      <c r="W39" s="8">
        <v>59285673</v>
      </c>
      <c r="X39" s="8">
        <v>71781000</v>
      </c>
      <c r="Y39" s="8">
        <v>-12495327</v>
      </c>
      <c r="Z39" s="2">
        <v>-17.41</v>
      </c>
      <c r="AA39" s="6">
        <v>81781000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-14009571</v>
      </c>
      <c r="D41" s="50">
        <v>0</v>
      </c>
      <c r="E41" s="7">
        <v>-5300000</v>
      </c>
      <c r="F41" s="8">
        <v>-76416960</v>
      </c>
      <c r="G41" s="51">
        <v>-6133528</v>
      </c>
      <c r="H41" s="51">
        <v>-10720492</v>
      </c>
      <c r="I41" s="51">
        <v>-7705248</v>
      </c>
      <c r="J41" s="8">
        <v>-24559268</v>
      </c>
      <c r="K41" s="51">
        <v>-11430371</v>
      </c>
      <c r="L41" s="51">
        <v>-11430371</v>
      </c>
      <c r="M41" s="8">
        <v>-15116475</v>
      </c>
      <c r="N41" s="51">
        <v>-37977217</v>
      </c>
      <c r="O41" s="51">
        <v>0</v>
      </c>
      <c r="P41" s="51">
        <v>0</v>
      </c>
      <c r="Q41" s="8">
        <v>-5082657</v>
      </c>
      <c r="R41" s="51">
        <v>-5082657</v>
      </c>
      <c r="S41" s="51">
        <v>0</v>
      </c>
      <c r="T41" s="8">
        <v>0</v>
      </c>
      <c r="U41" s="51">
        <v>-9277</v>
      </c>
      <c r="V41" s="51">
        <v>-9277</v>
      </c>
      <c r="W41" s="51">
        <v>-67628419</v>
      </c>
      <c r="X41" s="8">
        <v>5300000</v>
      </c>
      <c r="Y41" s="51">
        <v>-72928419</v>
      </c>
      <c r="Z41" s="52">
        <v>-1376.01</v>
      </c>
      <c r="AA41" s="53">
        <v>-76416960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-162691256</v>
      </c>
      <c r="D42" s="55">
        <f>SUM(D38:D41)</f>
        <v>0</v>
      </c>
      <c r="E42" s="56">
        <f t="shared" si="3"/>
        <v>-173530452</v>
      </c>
      <c r="F42" s="57">
        <f t="shared" si="3"/>
        <v>12725507</v>
      </c>
      <c r="G42" s="57">
        <f t="shared" si="3"/>
        <v>147954564</v>
      </c>
      <c r="H42" s="57">
        <f t="shared" si="3"/>
        <v>-24561824</v>
      </c>
      <c r="I42" s="57">
        <f t="shared" si="3"/>
        <v>-59699065</v>
      </c>
      <c r="J42" s="57">
        <f t="shared" si="3"/>
        <v>63693675</v>
      </c>
      <c r="K42" s="57">
        <f t="shared" si="3"/>
        <v>7989834</v>
      </c>
      <c r="L42" s="57">
        <f t="shared" si="3"/>
        <v>-16641674</v>
      </c>
      <c r="M42" s="57">
        <f t="shared" si="3"/>
        <v>73666353</v>
      </c>
      <c r="N42" s="57">
        <f t="shared" si="3"/>
        <v>65014513</v>
      </c>
      <c r="O42" s="57">
        <f t="shared" si="3"/>
        <v>-53575859</v>
      </c>
      <c r="P42" s="57">
        <f t="shared" si="3"/>
        <v>23924537</v>
      </c>
      <c r="Q42" s="57">
        <f t="shared" si="3"/>
        <v>-24515958</v>
      </c>
      <c r="R42" s="57">
        <f t="shared" si="3"/>
        <v>-54167280</v>
      </c>
      <c r="S42" s="57">
        <f t="shared" si="3"/>
        <v>28079593</v>
      </c>
      <c r="T42" s="57">
        <f t="shared" si="3"/>
        <v>-30532939</v>
      </c>
      <c r="U42" s="57">
        <f t="shared" si="3"/>
        <v>-23301177</v>
      </c>
      <c r="V42" s="57">
        <f t="shared" si="3"/>
        <v>-25754523</v>
      </c>
      <c r="W42" s="57">
        <f t="shared" si="3"/>
        <v>48786385</v>
      </c>
      <c r="X42" s="57">
        <f t="shared" si="3"/>
        <v>-162930434</v>
      </c>
      <c r="Y42" s="57">
        <f t="shared" si="3"/>
        <v>211716819</v>
      </c>
      <c r="Z42" s="58">
        <f>+IF(X42&lt;&gt;0,+(Y42/X42)*100,0)</f>
        <v>-129.94307681031526</v>
      </c>
      <c r="AA42" s="55">
        <f>SUM(AA38:AA41)</f>
        <v>12725507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-162691256</v>
      </c>
      <c r="D44" s="63">
        <f>+D42-D43</f>
        <v>0</v>
      </c>
      <c r="E44" s="64">
        <f t="shared" si="4"/>
        <v>-173530452</v>
      </c>
      <c r="F44" s="65">
        <f t="shared" si="4"/>
        <v>12725507</v>
      </c>
      <c r="G44" s="65">
        <f t="shared" si="4"/>
        <v>147954564</v>
      </c>
      <c r="H44" s="65">
        <f t="shared" si="4"/>
        <v>-24561824</v>
      </c>
      <c r="I44" s="65">
        <f t="shared" si="4"/>
        <v>-59699065</v>
      </c>
      <c r="J44" s="65">
        <f t="shared" si="4"/>
        <v>63693675</v>
      </c>
      <c r="K44" s="65">
        <f t="shared" si="4"/>
        <v>7989834</v>
      </c>
      <c r="L44" s="65">
        <f t="shared" si="4"/>
        <v>-16641674</v>
      </c>
      <c r="M44" s="65">
        <f t="shared" si="4"/>
        <v>73666353</v>
      </c>
      <c r="N44" s="65">
        <f t="shared" si="4"/>
        <v>65014513</v>
      </c>
      <c r="O44" s="65">
        <f t="shared" si="4"/>
        <v>-53575859</v>
      </c>
      <c r="P44" s="65">
        <f t="shared" si="4"/>
        <v>23924537</v>
      </c>
      <c r="Q44" s="65">
        <f t="shared" si="4"/>
        <v>-24515958</v>
      </c>
      <c r="R44" s="65">
        <f t="shared" si="4"/>
        <v>-54167280</v>
      </c>
      <c r="S44" s="65">
        <f t="shared" si="4"/>
        <v>28079593</v>
      </c>
      <c r="T44" s="65">
        <f t="shared" si="4"/>
        <v>-30532939</v>
      </c>
      <c r="U44" s="65">
        <f t="shared" si="4"/>
        <v>-23301177</v>
      </c>
      <c r="V44" s="65">
        <f t="shared" si="4"/>
        <v>-25754523</v>
      </c>
      <c r="W44" s="65">
        <f t="shared" si="4"/>
        <v>48786385</v>
      </c>
      <c r="X44" s="65">
        <f t="shared" si="4"/>
        <v>-162930434</v>
      </c>
      <c r="Y44" s="65">
        <f t="shared" si="4"/>
        <v>211716819</v>
      </c>
      <c r="Z44" s="66">
        <f>+IF(X44&lt;&gt;0,+(Y44/X44)*100,0)</f>
        <v>-129.94307681031526</v>
      </c>
      <c r="AA44" s="63">
        <f>+AA42-AA43</f>
        <v>12725507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-162691256</v>
      </c>
      <c r="D46" s="55">
        <f>SUM(D44:D45)</f>
        <v>0</v>
      </c>
      <c r="E46" s="56">
        <f t="shared" si="5"/>
        <v>-173530452</v>
      </c>
      <c r="F46" s="57">
        <f t="shared" si="5"/>
        <v>12725507</v>
      </c>
      <c r="G46" s="57">
        <f t="shared" si="5"/>
        <v>147954564</v>
      </c>
      <c r="H46" s="57">
        <f t="shared" si="5"/>
        <v>-24561824</v>
      </c>
      <c r="I46" s="57">
        <f t="shared" si="5"/>
        <v>-59699065</v>
      </c>
      <c r="J46" s="57">
        <f t="shared" si="5"/>
        <v>63693675</v>
      </c>
      <c r="K46" s="57">
        <f t="shared" si="5"/>
        <v>7989834</v>
      </c>
      <c r="L46" s="57">
        <f t="shared" si="5"/>
        <v>-16641674</v>
      </c>
      <c r="M46" s="57">
        <f t="shared" si="5"/>
        <v>73666353</v>
      </c>
      <c r="N46" s="57">
        <f t="shared" si="5"/>
        <v>65014513</v>
      </c>
      <c r="O46" s="57">
        <f t="shared" si="5"/>
        <v>-53575859</v>
      </c>
      <c r="P46" s="57">
        <f t="shared" si="5"/>
        <v>23924537</v>
      </c>
      <c r="Q46" s="57">
        <f t="shared" si="5"/>
        <v>-24515958</v>
      </c>
      <c r="R46" s="57">
        <f t="shared" si="5"/>
        <v>-54167280</v>
      </c>
      <c r="S46" s="57">
        <f t="shared" si="5"/>
        <v>28079593</v>
      </c>
      <c r="T46" s="57">
        <f t="shared" si="5"/>
        <v>-30532939</v>
      </c>
      <c r="U46" s="57">
        <f t="shared" si="5"/>
        <v>-23301177</v>
      </c>
      <c r="V46" s="57">
        <f t="shared" si="5"/>
        <v>-25754523</v>
      </c>
      <c r="W46" s="57">
        <f t="shared" si="5"/>
        <v>48786385</v>
      </c>
      <c r="X46" s="57">
        <f t="shared" si="5"/>
        <v>-162930434</v>
      </c>
      <c r="Y46" s="57">
        <f t="shared" si="5"/>
        <v>211716819</v>
      </c>
      <c r="Z46" s="58">
        <f>+IF(X46&lt;&gt;0,+(Y46/X46)*100,0)</f>
        <v>-129.94307681031526</v>
      </c>
      <c r="AA46" s="55">
        <f>SUM(AA44:AA45)</f>
        <v>12725507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-162691256</v>
      </c>
      <c r="D48" s="71">
        <f>SUM(D46:D47)</f>
        <v>0</v>
      </c>
      <c r="E48" s="72">
        <f t="shared" si="6"/>
        <v>-173530452</v>
      </c>
      <c r="F48" s="73">
        <f t="shared" si="6"/>
        <v>12725507</v>
      </c>
      <c r="G48" s="73">
        <f t="shared" si="6"/>
        <v>147954564</v>
      </c>
      <c r="H48" s="74">
        <f t="shared" si="6"/>
        <v>-24561824</v>
      </c>
      <c r="I48" s="74">
        <f t="shared" si="6"/>
        <v>-59699065</v>
      </c>
      <c r="J48" s="74">
        <f t="shared" si="6"/>
        <v>63693675</v>
      </c>
      <c r="K48" s="74">
        <f t="shared" si="6"/>
        <v>7989834</v>
      </c>
      <c r="L48" s="74">
        <f t="shared" si="6"/>
        <v>-16641674</v>
      </c>
      <c r="M48" s="73">
        <f t="shared" si="6"/>
        <v>73666353</v>
      </c>
      <c r="N48" s="73">
        <f t="shared" si="6"/>
        <v>65014513</v>
      </c>
      <c r="O48" s="74">
        <f t="shared" si="6"/>
        <v>-53575859</v>
      </c>
      <c r="P48" s="74">
        <f t="shared" si="6"/>
        <v>23924537</v>
      </c>
      <c r="Q48" s="74">
        <f t="shared" si="6"/>
        <v>-24515958</v>
      </c>
      <c r="R48" s="74">
        <f t="shared" si="6"/>
        <v>-54167280</v>
      </c>
      <c r="S48" s="74">
        <f t="shared" si="6"/>
        <v>28079593</v>
      </c>
      <c r="T48" s="73">
        <f t="shared" si="6"/>
        <v>-30532939</v>
      </c>
      <c r="U48" s="73">
        <f t="shared" si="6"/>
        <v>-23301177</v>
      </c>
      <c r="V48" s="74">
        <f t="shared" si="6"/>
        <v>-25754523</v>
      </c>
      <c r="W48" s="74">
        <f t="shared" si="6"/>
        <v>48786385</v>
      </c>
      <c r="X48" s="74">
        <f t="shared" si="6"/>
        <v>-162930434</v>
      </c>
      <c r="Y48" s="74">
        <f t="shared" si="6"/>
        <v>211716819</v>
      </c>
      <c r="Z48" s="75">
        <f>+IF(X48&lt;&gt;0,+(Y48/X48)*100,0)</f>
        <v>-129.94307681031526</v>
      </c>
      <c r="AA48" s="76">
        <f>SUM(AA46:AA47)</f>
        <v>12725507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290608403</v>
      </c>
      <c r="D5" s="6">
        <v>0</v>
      </c>
      <c r="E5" s="7">
        <v>324307862</v>
      </c>
      <c r="F5" s="8">
        <v>334062904</v>
      </c>
      <c r="G5" s="8">
        <v>29394315</v>
      </c>
      <c r="H5" s="8">
        <v>29258828</v>
      </c>
      <c r="I5" s="8">
        <v>28349194</v>
      </c>
      <c r="J5" s="8">
        <v>87002337</v>
      </c>
      <c r="K5" s="8">
        <v>26469873</v>
      </c>
      <c r="L5" s="8">
        <v>27803999</v>
      </c>
      <c r="M5" s="8">
        <v>28082506</v>
      </c>
      <c r="N5" s="8">
        <v>82356378</v>
      </c>
      <c r="O5" s="8">
        <v>28078482</v>
      </c>
      <c r="P5" s="8">
        <v>28449455</v>
      </c>
      <c r="Q5" s="8">
        <v>27814016</v>
      </c>
      <c r="R5" s="8">
        <v>84341953</v>
      </c>
      <c r="S5" s="8">
        <v>27583586</v>
      </c>
      <c r="T5" s="8">
        <v>27082578</v>
      </c>
      <c r="U5" s="8">
        <v>24767589</v>
      </c>
      <c r="V5" s="8">
        <v>79433753</v>
      </c>
      <c r="W5" s="8">
        <v>333134421</v>
      </c>
      <c r="X5" s="8">
        <v>324307862</v>
      </c>
      <c r="Y5" s="8">
        <v>8826559</v>
      </c>
      <c r="Z5" s="2">
        <v>2.72</v>
      </c>
      <c r="AA5" s="6">
        <v>334062904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600816891</v>
      </c>
      <c r="D7" s="6">
        <v>0</v>
      </c>
      <c r="E7" s="7">
        <v>681348254</v>
      </c>
      <c r="F7" s="8">
        <v>660924298</v>
      </c>
      <c r="G7" s="8">
        <v>54956148</v>
      </c>
      <c r="H7" s="8">
        <v>61306202</v>
      </c>
      <c r="I7" s="8">
        <v>57903260</v>
      </c>
      <c r="J7" s="8">
        <v>174165610</v>
      </c>
      <c r="K7" s="8">
        <v>56347360</v>
      </c>
      <c r="L7" s="8">
        <v>50173141</v>
      </c>
      <c r="M7" s="8">
        <v>48804057</v>
      </c>
      <c r="N7" s="8">
        <v>155324558</v>
      </c>
      <c r="O7" s="8">
        <v>54011518</v>
      </c>
      <c r="P7" s="8">
        <v>58442092</v>
      </c>
      <c r="Q7" s="8">
        <v>67504911</v>
      </c>
      <c r="R7" s="8">
        <v>179958521</v>
      </c>
      <c r="S7" s="8">
        <v>57125463</v>
      </c>
      <c r="T7" s="8">
        <v>50402701</v>
      </c>
      <c r="U7" s="8">
        <v>51319987</v>
      </c>
      <c r="V7" s="8">
        <v>158848151</v>
      </c>
      <c r="W7" s="8">
        <v>668296840</v>
      </c>
      <c r="X7" s="8">
        <v>681348255</v>
      </c>
      <c r="Y7" s="8">
        <v>-13051415</v>
      </c>
      <c r="Z7" s="2">
        <v>-1.92</v>
      </c>
      <c r="AA7" s="6">
        <v>660924298</v>
      </c>
    </row>
    <row r="8" spans="1:27" ht="13.5">
      <c r="A8" s="25" t="s">
        <v>35</v>
      </c>
      <c r="B8" s="24"/>
      <c r="C8" s="6">
        <v>27481996</v>
      </c>
      <c r="D8" s="6">
        <v>0</v>
      </c>
      <c r="E8" s="7">
        <v>30074473</v>
      </c>
      <c r="F8" s="8">
        <v>10138667</v>
      </c>
      <c r="G8" s="8">
        <v>2437390</v>
      </c>
      <c r="H8" s="8">
        <v>2412152</v>
      </c>
      <c r="I8" s="8">
        <v>2879835</v>
      </c>
      <c r="J8" s="8">
        <v>7729377</v>
      </c>
      <c r="K8" s="8">
        <v>2863942</v>
      </c>
      <c r="L8" s="8">
        <v>1963441</v>
      </c>
      <c r="M8" s="8">
        <v>2421277</v>
      </c>
      <c r="N8" s="8">
        <v>7248660</v>
      </c>
      <c r="O8" s="8">
        <v>2062943</v>
      </c>
      <c r="P8" s="8">
        <v>17467446</v>
      </c>
      <c r="Q8" s="8">
        <v>-11741197</v>
      </c>
      <c r="R8" s="8">
        <v>7789192</v>
      </c>
      <c r="S8" s="8">
        <v>2519622</v>
      </c>
      <c r="T8" s="8">
        <v>2513359</v>
      </c>
      <c r="U8" s="8">
        <v>2355502</v>
      </c>
      <c r="V8" s="8">
        <v>7388483</v>
      </c>
      <c r="W8" s="8">
        <v>30155712</v>
      </c>
      <c r="X8" s="8">
        <v>30074473</v>
      </c>
      <c r="Y8" s="8">
        <v>81239</v>
      </c>
      <c r="Z8" s="2">
        <v>0.27</v>
      </c>
      <c r="AA8" s="6">
        <v>10138667</v>
      </c>
    </row>
    <row r="9" spans="1:27" ht="13.5">
      <c r="A9" s="25" t="s">
        <v>36</v>
      </c>
      <c r="B9" s="24"/>
      <c r="C9" s="6">
        <v>15874061</v>
      </c>
      <c r="D9" s="6">
        <v>0</v>
      </c>
      <c r="E9" s="7">
        <v>19652618</v>
      </c>
      <c r="F9" s="8">
        <v>19652619</v>
      </c>
      <c r="G9" s="8">
        <v>1643225</v>
      </c>
      <c r="H9" s="8">
        <v>1532202</v>
      </c>
      <c r="I9" s="8">
        <v>1941756</v>
      </c>
      <c r="J9" s="8">
        <v>5117183</v>
      </c>
      <c r="K9" s="8">
        <v>1706264</v>
      </c>
      <c r="L9" s="8">
        <v>1398974</v>
      </c>
      <c r="M9" s="8">
        <v>1464673</v>
      </c>
      <c r="N9" s="8">
        <v>4569911</v>
      </c>
      <c r="O9" s="8">
        <v>1346138</v>
      </c>
      <c r="P9" s="8">
        <v>1610929</v>
      </c>
      <c r="Q9" s="8">
        <v>1541414</v>
      </c>
      <c r="R9" s="8">
        <v>4498481</v>
      </c>
      <c r="S9" s="8">
        <v>1605043</v>
      </c>
      <c r="T9" s="8">
        <v>1514957</v>
      </c>
      <c r="U9" s="8">
        <v>1582588</v>
      </c>
      <c r="V9" s="8">
        <v>4702588</v>
      </c>
      <c r="W9" s="8">
        <v>18888163</v>
      </c>
      <c r="X9" s="8">
        <v>19652619</v>
      </c>
      <c r="Y9" s="8">
        <v>-764456</v>
      </c>
      <c r="Z9" s="2">
        <v>-3.89</v>
      </c>
      <c r="AA9" s="6">
        <v>19652619</v>
      </c>
    </row>
    <row r="10" spans="1:27" ht="13.5">
      <c r="A10" s="25" t="s">
        <v>37</v>
      </c>
      <c r="B10" s="24"/>
      <c r="C10" s="6">
        <v>65065595</v>
      </c>
      <c r="D10" s="6">
        <v>0</v>
      </c>
      <c r="E10" s="7">
        <v>69157718</v>
      </c>
      <c r="F10" s="26">
        <v>57658739</v>
      </c>
      <c r="G10" s="26">
        <v>6023670</v>
      </c>
      <c r="H10" s="26">
        <v>6080873</v>
      </c>
      <c r="I10" s="26">
        <v>6034217</v>
      </c>
      <c r="J10" s="26">
        <v>18138760</v>
      </c>
      <c r="K10" s="26">
        <v>5983012</v>
      </c>
      <c r="L10" s="26">
        <v>5989391</v>
      </c>
      <c r="M10" s="26">
        <v>6069988</v>
      </c>
      <c r="N10" s="26">
        <v>18042391</v>
      </c>
      <c r="O10" s="26">
        <v>5997450</v>
      </c>
      <c r="P10" s="26">
        <v>6016248</v>
      </c>
      <c r="Q10" s="26">
        <v>6091572</v>
      </c>
      <c r="R10" s="26">
        <v>18105270</v>
      </c>
      <c r="S10" s="26">
        <v>6021227</v>
      </c>
      <c r="T10" s="26">
        <v>6063714</v>
      </c>
      <c r="U10" s="26">
        <v>6078673</v>
      </c>
      <c r="V10" s="26">
        <v>18163614</v>
      </c>
      <c r="W10" s="26">
        <v>72450035</v>
      </c>
      <c r="X10" s="26">
        <v>69157715</v>
      </c>
      <c r="Y10" s="26">
        <v>3292320</v>
      </c>
      <c r="Z10" s="27">
        <v>4.76</v>
      </c>
      <c r="AA10" s="28">
        <v>57658739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55110758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55110758</v>
      </c>
    </row>
    <row r="12" spans="1:27" ht="13.5">
      <c r="A12" s="25" t="s">
        <v>39</v>
      </c>
      <c r="B12" s="29"/>
      <c r="C12" s="6">
        <v>18592108</v>
      </c>
      <c r="D12" s="6">
        <v>0</v>
      </c>
      <c r="E12" s="7">
        <v>18849394</v>
      </c>
      <c r="F12" s="8">
        <v>21224388</v>
      </c>
      <c r="G12" s="8">
        <v>679397</v>
      </c>
      <c r="H12" s="8">
        <v>646748</v>
      </c>
      <c r="I12" s="8">
        <v>1375535</v>
      </c>
      <c r="J12" s="8">
        <v>2701680</v>
      </c>
      <c r="K12" s="8">
        <v>704884</v>
      </c>
      <c r="L12" s="8">
        <v>1008823</v>
      </c>
      <c r="M12" s="8">
        <v>701571</v>
      </c>
      <c r="N12" s="8">
        <v>2415278</v>
      </c>
      <c r="O12" s="8">
        <v>576638</v>
      </c>
      <c r="P12" s="8">
        <v>702990</v>
      </c>
      <c r="Q12" s="8">
        <v>540128</v>
      </c>
      <c r="R12" s="8">
        <v>1819756</v>
      </c>
      <c r="S12" s="8">
        <v>563571</v>
      </c>
      <c r="T12" s="8">
        <v>550447</v>
      </c>
      <c r="U12" s="8">
        <v>643164</v>
      </c>
      <c r="V12" s="8">
        <v>1757182</v>
      </c>
      <c r="W12" s="8">
        <v>8693896</v>
      </c>
      <c r="X12" s="8">
        <v>18849393</v>
      </c>
      <c r="Y12" s="8">
        <v>-10155497</v>
      </c>
      <c r="Z12" s="2">
        <v>-53.88</v>
      </c>
      <c r="AA12" s="6">
        <v>21224388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6225821</v>
      </c>
      <c r="F13" s="8">
        <v>6225821</v>
      </c>
      <c r="G13" s="8">
        <v>64663</v>
      </c>
      <c r="H13" s="8">
        <v>928684</v>
      </c>
      <c r="I13" s="8">
        <v>260447</v>
      </c>
      <c r="J13" s="8">
        <v>1253794</v>
      </c>
      <c r="K13" s="8">
        <v>1057013</v>
      </c>
      <c r="L13" s="8">
        <v>143524</v>
      </c>
      <c r="M13" s="8">
        <v>1021236</v>
      </c>
      <c r="N13" s="8">
        <v>2221773</v>
      </c>
      <c r="O13" s="8">
        <v>-1332025</v>
      </c>
      <c r="P13" s="8">
        <v>214740</v>
      </c>
      <c r="Q13" s="8">
        <v>276601</v>
      </c>
      <c r="R13" s="8">
        <v>-840684</v>
      </c>
      <c r="S13" s="8">
        <v>726409</v>
      </c>
      <c r="T13" s="8">
        <v>232285</v>
      </c>
      <c r="U13" s="8">
        <v>199304</v>
      </c>
      <c r="V13" s="8">
        <v>1157998</v>
      </c>
      <c r="W13" s="8">
        <v>3792881</v>
      </c>
      <c r="X13" s="8">
        <v>6225819</v>
      </c>
      <c r="Y13" s="8">
        <v>-2432938</v>
      </c>
      <c r="Z13" s="2">
        <v>-39.08</v>
      </c>
      <c r="AA13" s="6">
        <v>6225821</v>
      </c>
    </row>
    <row r="14" spans="1:27" ht="13.5">
      <c r="A14" s="23" t="s">
        <v>41</v>
      </c>
      <c r="B14" s="29"/>
      <c r="C14" s="6">
        <v>26495129</v>
      </c>
      <c r="D14" s="6">
        <v>0</v>
      </c>
      <c r="E14" s="7">
        <v>27716216</v>
      </c>
      <c r="F14" s="8">
        <v>16321762</v>
      </c>
      <c r="G14" s="8">
        <v>1430672</v>
      </c>
      <c r="H14" s="8">
        <v>1324177</v>
      </c>
      <c r="I14" s="8">
        <v>339559</v>
      </c>
      <c r="J14" s="8">
        <v>3094408</v>
      </c>
      <c r="K14" s="8">
        <v>1404696</v>
      </c>
      <c r="L14" s="8">
        <v>1667277</v>
      </c>
      <c r="M14" s="8">
        <v>1519518</v>
      </c>
      <c r="N14" s="8">
        <v>4591491</v>
      </c>
      <c r="O14" s="8">
        <v>4637047</v>
      </c>
      <c r="P14" s="8">
        <v>1601582</v>
      </c>
      <c r="Q14" s="8">
        <v>1555511</v>
      </c>
      <c r="R14" s="8">
        <v>7794140</v>
      </c>
      <c r="S14" s="8">
        <v>1569566</v>
      </c>
      <c r="T14" s="8">
        <v>1495806</v>
      </c>
      <c r="U14" s="8">
        <v>-7200687</v>
      </c>
      <c r="V14" s="8">
        <v>-4135315</v>
      </c>
      <c r="W14" s="8">
        <v>11344724</v>
      </c>
      <c r="X14" s="8">
        <v>27716215</v>
      </c>
      <c r="Y14" s="8">
        <v>-16371491</v>
      </c>
      <c r="Z14" s="2">
        <v>-59.07</v>
      </c>
      <c r="AA14" s="6">
        <v>16321762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15327210</v>
      </c>
      <c r="D16" s="6">
        <v>0</v>
      </c>
      <c r="E16" s="7">
        <v>4011559</v>
      </c>
      <c r="F16" s="8">
        <v>14116682</v>
      </c>
      <c r="G16" s="8">
        <v>391495</v>
      </c>
      <c r="H16" s="8">
        <v>214183</v>
      </c>
      <c r="I16" s="8">
        <v>233241</v>
      </c>
      <c r="J16" s="8">
        <v>838919</v>
      </c>
      <c r="K16" s="8">
        <v>281314</v>
      </c>
      <c r="L16" s="8">
        <v>437739</v>
      </c>
      <c r="M16" s="8">
        <v>427345</v>
      </c>
      <c r="N16" s="8">
        <v>1146398</v>
      </c>
      <c r="O16" s="8">
        <v>247912</v>
      </c>
      <c r="P16" s="8">
        <v>223598</v>
      </c>
      <c r="Q16" s="8">
        <v>329735</v>
      </c>
      <c r="R16" s="8">
        <v>801245</v>
      </c>
      <c r="S16" s="8">
        <v>385596</v>
      </c>
      <c r="T16" s="8">
        <v>288377</v>
      </c>
      <c r="U16" s="8">
        <v>820771</v>
      </c>
      <c r="V16" s="8">
        <v>1494744</v>
      </c>
      <c r="W16" s="8">
        <v>4281306</v>
      </c>
      <c r="X16" s="8">
        <v>4011559</v>
      </c>
      <c r="Y16" s="8">
        <v>269747</v>
      </c>
      <c r="Z16" s="2">
        <v>6.72</v>
      </c>
      <c r="AA16" s="6">
        <v>14116682</v>
      </c>
    </row>
    <row r="17" spans="1:27" ht="13.5">
      <c r="A17" s="23" t="s">
        <v>44</v>
      </c>
      <c r="B17" s="29"/>
      <c r="C17" s="6">
        <v>4374</v>
      </c>
      <c r="D17" s="6">
        <v>0</v>
      </c>
      <c r="E17" s="7">
        <v>49636</v>
      </c>
      <c r="F17" s="8">
        <v>1800</v>
      </c>
      <c r="G17" s="8">
        <v>0</v>
      </c>
      <c r="H17" s="8">
        <v>210</v>
      </c>
      <c r="I17" s="8">
        <v>270</v>
      </c>
      <c r="J17" s="8">
        <v>480</v>
      </c>
      <c r="K17" s="8">
        <v>0</v>
      </c>
      <c r="L17" s="8">
        <v>270</v>
      </c>
      <c r="M17" s="8">
        <v>50</v>
      </c>
      <c r="N17" s="8">
        <v>320</v>
      </c>
      <c r="O17" s="8">
        <v>90</v>
      </c>
      <c r="P17" s="8">
        <v>210</v>
      </c>
      <c r="Q17" s="8">
        <v>0</v>
      </c>
      <c r="R17" s="8">
        <v>300</v>
      </c>
      <c r="S17" s="8">
        <v>0</v>
      </c>
      <c r="T17" s="8">
        <v>210</v>
      </c>
      <c r="U17" s="8">
        <v>50</v>
      </c>
      <c r="V17" s="8">
        <v>260</v>
      </c>
      <c r="W17" s="8">
        <v>1360</v>
      </c>
      <c r="X17" s="8">
        <v>49637</v>
      </c>
      <c r="Y17" s="8">
        <v>-48277</v>
      </c>
      <c r="Z17" s="2">
        <v>-97.26</v>
      </c>
      <c r="AA17" s="6">
        <v>1800</v>
      </c>
    </row>
    <row r="18" spans="1:27" ht="13.5">
      <c r="A18" s="25" t="s">
        <v>45</v>
      </c>
      <c r="B18" s="24"/>
      <c r="C18" s="6">
        <v>28456300</v>
      </c>
      <c r="D18" s="6">
        <v>0</v>
      </c>
      <c r="E18" s="7">
        <v>119451645</v>
      </c>
      <c r="F18" s="8">
        <v>125361683</v>
      </c>
      <c r="G18" s="8">
        <v>8654111</v>
      </c>
      <c r="H18" s="8">
        <v>11677500</v>
      </c>
      <c r="I18" s="8">
        <v>12340510</v>
      </c>
      <c r="J18" s="8">
        <v>32672121</v>
      </c>
      <c r="K18" s="8">
        <v>10956447</v>
      </c>
      <c r="L18" s="8">
        <v>8605466</v>
      </c>
      <c r="M18" s="8">
        <v>11349694</v>
      </c>
      <c r="N18" s="8">
        <v>30911607</v>
      </c>
      <c r="O18" s="8">
        <v>9975409</v>
      </c>
      <c r="P18" s="8">
        <v>9531851</v>
      </c>
      <c r="Q18" s="8">
        <v>10679361</v>
      </c>
      <c r="R18" s="8">
        <v>30186621</v>
      </c>
      <c r="S18" s="8">
        <v>10661903</v>
      </c>
      <c r="T18" s="8">
        <v>10579788</v>
      </c>
      <c r="U18" s="8">
        <v>12115620</v>
      </c>
      <c r="V18" s="8">
        <v>33357311</v>
      </c>
      <c r="W18" s="8">
        <v>127127660</v>
      </c>
      <c r="X18" s="8">
        <v>119451646</v>
      </c>
      <c r="Y18" s="8">
        <v>7676014</v>
      </c>
      <c r="Z18" s="2">
        <v>6.43</v>
      </c>
      <c r="AA18" s="6">
        <v>125361683</v>
      </c>
    </row>
    <row r="19" spans="1:27" ht="13.5">
      <c r="A19" s="23" t="s">
        <v>46</v>
      </c>
      <c r="B19" s="29"/>
      <c r="C19" s="6">
        <v>359287316</v>
      </c>
      <c r="D19" s="6">
        <v>0</v>
      </c>
      <c r="E19" s="7">
        <v>397237000</v>
      </c>
      <c r="F19" s="8">
        <v>395322171</v>
      </c>
      <c r="G19" s="8">
        <v>154661060</v>
      </c>
      <c r="H19" s="8">
        <v>1525913</v>
      </c>
      <c r="I19" s="8">
        <v>2987426</v>
      </c>
      <c r="J19" s="8">
        <v>159174399</v>
      </c>
      <c r="K19" s="8">
        <v>4266501</v>
      </c>
      <c r="L19" s="8">
        <v>7737643</v>
      </c>
      <c r="M19" s="8">
        <v>131054324</v>
      </c>
      <c r="N19" s="8">
        <v>143058468</v>
      </c>
      <c r="O19" s="8">
        <v>28698722</v>
      </c>
      <c r="P19" s="8">
        <v>5474124</v>
      </c>
      <c r="Q19" s="8">
        <v>15944240</v>
      </c>
      <c r="R19" s="8">
        <v>50117086</v>
      </c>
      <c r="S19" s="8">
        <v>109009721</v>
      </c>
      <c r="T19" s="8">
        <v>6382754</v>
      </c>
      <c r="U19" s="8">
        <v>3165910</v>
      </c>
      <c r="V19" s="8">
        <v>118558385</v>
      </c>
      <c r="W19" s="8">
        <v>470908338</v>
      </c>
      <c r="X19" s="8">
        <v>397237000</v>
      </c>
      <c r="Y19" s="8">
        <v>73671338</v>
      </c>
      <c r="Z19" s="2">
        <v>18.55</v>
      </c>
      <c r="AA19" s="6">
        <v>395322171</v>
      </c>
    </row>
    <row r="20" spans="1:27" ht="13.5">
      <c r="A20" s="23" t="s">
        <v>47</v>
      </c>
      <c r="B20" s="29"/>
      <c r="C20" s="6">
        <v>87845147</v>
      </c>
      <c r="D20" s="6">
        <v>0</v>
      </c>
      <c r="E20" s="7">
        <v>26149076</v>
      </c>
      <c r="F20" s="26">
        <v>26398927</v>
      </c>
      <c r="G20" s="26">
        <v>2054362</v>
      </c>
      <c r="H20" s="26">
        <v>922113</v>
      </c>
      <c r="I20" s="26">
        <v>266468</v>
      </c>
      <c r="J20" s="26">
        <v>3242943</v>
      </c>
      <c r="K20" s="26">
        <v>934528</v>
      </c>
      <c r="L20" s="26">
        <v>490023</v>
      </c>
      <c r="M20" s="26">
        <v>4893676</v>
      </c>
      <c r="N20" s="26">
        <v>6318227</v>
      </c>
      <c r="O20" s="26">
        <v>1504927</v>
      </c>
      <c r="P20" s="26">
        <v>7736043</v>
      </c>
      <c r="Q20" s="26">
        <v>113624</v>
      </c>
      <c r="R20" s="26">
        <v>9354594</v>
      </c>
      <c r="S20" s="26">
        <v>3750841</v>
      </c>
      <c r="T20" s="26">
        <v>1917580</v>
      </c>
      <c r="U20" s="26">
        <v>8262918</v>
      </c>
      <c r="V20" s="26">
        <v>13931339</v>
      </c>
      <c r="W20" s="26">
        <v>32847103</v>
      </c>
      <c r="X20" s="26">
        <v>26149077</v>
      </c>
      <c r="Y20" s="26">
        <v>6698026</v>
      </c>
      <c r="Z20" s="27">
        <v>25.61</v>
      </c>
      <c r="AA20" s="28">
        <v>26398927</v>
      </c>
    </row>
    <row r="21" spans="1:27" ht="13.5">
      <c r="A21" s="23" t="s">
        <v>48</v>
      </c>
      <c r="B21" s="29"/>
      <c r="C21" s="6">
        <v>1816084</v>
      </c>
      <c r="D21" s="6">
        <v>0</v>
      </c>
      <c r="E21" s="7">
        <v>3920000</v>
      </c>
      <c r="F21" s="8">
        <v>3920000</v>
      </c>
      <c r="G21" s="8">
        <v>19897143</v>
      </c>
      <c r="H21" s="8">
        <v>-19895649</v>
      </c>
      <c r="I21" s="30">
        <v>0</v>
      </c>
      <c r="J21" s="8">
        <v>1494</v>
      </c>
      <c r="K21" s="8">
        <v>61327</v>
      </c>
      <c r="L21" s="8">
        <v>401981</v>
      </c>
      <c r="M21" s="8">
        <v>11401</v>
      </c>
      <c r="N21" s="8">
        <v>474709</v>
      </c>
      <c r="O21" s="8">
        <v>-476203</v>
      </c>
      <c r="P21" s="30">
        <v>0</v>
      </c>
      <c r="Q21" s="8">
        <v>0</v>
      </c>
      <c r="R21" s="8">
        <v>-476203</v>
      </c>
      <c r="S21" s="8">
        <v>0</v>
      </c>
      <c r="T21" s="8">
        <v>0</v>
      </c>
      <c r="U21" s="8">
        <v>1</v>
      </c>
      <c r="V21" s="8">
        <v>1</v>
      </c>
      <c r="W21" s="30">
        <v>1</v>
      </c>
      <c r="X21" s="8">
        <v>3920000</v>
      </c>
      <c r="Y21" s="8">
        <v>-3919999</v>
      </c>
      <c r="Z21" s="2">
        <v>-100</v>
      </c>
      <c r="AA21" s="6">
        <v>3920000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1537670614</v>
      </c>
      <c r="D22" s="33">
        <f>SUM(D5:D21)</f>
        <v>0</v>
      </c>
      <c r="E22" s="34">
        <f t="shared" si="0"/>
        <v>1728151272</v>
      </c>
      <c r="F22" s="35">
        <f t="shared" si="0"/>
        <v>1746441219</v>
      </c>
      <c r="G22" s="35">
        <f t="shared" si="0"/>
        <v>282287651</v>
      </c>
      <c r="H22" s="35">
        <f t="shared" si="0"/>
        <v>97934136</v>
      </c>
      <c r="I22" s="35">
        <f t="shared" si="0"/>
        <v>114911718</v>
      </c>
      <c r="J22" s="35">
        <f t="shared" si="0"/>
        <v>495133505</v>
      </c>
      <c r="K22" s="35">
        <f t="shared" si="0"/>
        <v>113037161</v>
      </c>
      <c r="L22" s="35">
        <f t="shared" si="0"/>
        <v>107821692</v>
      </c>
      <c r="M22" s="35">
        <f t="shared" si="0"/>
        <v>237821316</v>
      </c>
      <c r="N22" s="35">
        <f t="shared" si="0"/>
        <v>458680169</v>
      </c>
      <c r="O22" s="35">
        <f t="shared" si="0"/>
        <v>135329048</v>
      </c>
      <c r="P22" s="35">
        <f t="shared" si="0"/>
        <v>137471308</v>
      </c>
      <c r="Q22" s="35">
        <f t="shared" si="0"/>
        <v>120649916</v>
      </c>
      <c r="R22" s="35">
        <f t="shared" si="0"/>
        <v>393450272</v>
      </c>
      <c r="S22" s="35">
        <f t="shared" si="0"/>
        <v>221522548</v>
      </c>
      <c r="T22" s="35">
        <f t="shared" si="0"/>
        <v>109024556</v>
      </c>
      <c r="U22" s="35">
        <f t="shared" si="0"/>
        <v>104111390</v>
      </c>
      <c r="V22" s="35">
        <f t="shared" si="0"/>
        <v>434658494</v>
      </c>
      <c r="W22" s="35">
        <f t="shared" si="0"/>
        <v>1781922440</v>
      </c>
      <c r="X22" s="35">
        <f t="shared" si="0"/>
        <v>1728151270</v>
      </c>
      <c r="Y22" s="35">
        <f t="shared" si="0"/>
        <v>53771170</v>
      </c>
      <c r="Z22" s="36">
        <f>+IF(X22&lt;&gt;0,+(Y22/X22)*100,0)</f>
        <v>3.1114851421542515</v>
      </c>
      <c r="AA22" s="33">
        <f>SUM(AA5:AA21)</f>
        <v>1746441219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459896517</v>
      </c>
      <c r="D25" s="6">
        <v>0</v>
      </c>
      <c r="E25" s="7">
        <v>483443112</v>
      </c>
      <c r="F25" s="8">
        <v>492573950</v>
      </c>
      <c r="G25" s="8">
        <v>34635112</v>
      </c>
      <c r="H25" s="8">
        <v>40571711</v>
      </c>
      <c r="I25" s="8">
        <v>40482219</v>
      </c>
      <c r="J25" s="8">
        <v>115689042</v>
      </c>
      <c r="K25" s="8">
        <v>41690296</v>
      </c>
      <c r="L25" s="8">
        <v>39495051</v>
      </c>
      <c r="M25" s="8">
        <v>43268626</v>
      </c>
      <c r="N25" s="8">
        <v>124453973</v>
      </c>
      <c r="O25" s="8">
        <v>54556957</v>
      </c>
      <c r="P25" s="8">
        <v>40417815</v>
      </c>
      <c r="Q25" s="8">
        <v>39533390</v>
      </c>
      <c r="R25" s="8">
        <v>134508162</v>
      </c>
      <c r="S25" s="8">
        <v>42546069</v>
      </c>
      <c r="T25" s="8">
        <v>43370479</v>
      </c>
      <c r="U25" s="8">
        <v>43221181</v>
      </c>
      <c r="V25" s="8">
        <v>129137729</v>
      </c>
      <c r="W25" s="8">
        <v>503788906</v>
      </c>
      <c r="X25" s="8">
        <v>483443111</v>
      </c>
      <c r="Y25" s="8">
        <v>20345795</v>
      </c>
      <c r="Z25" s="2">
        <v>4.21</v>
      </c>
      <c r="AA25" s="6">
        <v>492573950</v>
      </c>
    </row>
    <row r="26" spans="1:27" ht="13.5">
      <c r="A26" s="25" t="s">
        <v>52</v>
      </c>
      <c r="B26" s="24"/>
      <c r="C26" s="6">
        <v>25891785</v>
      </c>
      <c r="D26" s="6">
        <v>0</v>
      </c>
      <c r="E26" s="7">
        <v>27723928</v>
      </c>
      <c r="F26" s="8">
        <v>27723930</v>
      </c>
      <c r="G26" s="8">
        <v>2163647</v>
      </c>
      <c r="H26" s="8">
        <v>2163647</v>
      </c>
      <c r="I26" s="8">
        <v>2163647</v>
      </c>
      <c r="J26" s="8">
        <v>6490941</v>
      </c>
      <c r="K26" s="8">
        <v>2196080</v>
      </c>
      <c r="L26" s="8">
        <v>2189031</v>
      </c>
      <c r="M26" s="8">
        <v>2186295</v>
      </c>
      <c r="N26" s="8">
        <v>6571406</v>
      </c>
      <c r="O26" s="8">
        <v>2131275</v>
      </c>
      <c r="P26" s="8">
        <v>2132732</v>
      </c>
      <c r="Q26" s="8">
        <v>2156453</v>
      </c>
      <c r="R26" s="8">
        <v>6420460</v>
      </c>
      <c r="S26" s="8">
        <v>3748484</v>
      </c>
      <c r="T26" s="8">
        <v>2327641</v>
      </c>
      <c r="U26" s="8">
        <v>2327641</v>
      </c>
      <c r="V26" s="8">
        <v>8403766</v>
      </c>
      <c r="W26" s="8">
        <v>27886573</v>
      </c>
      <c r="X26" s="8">
        <v>27723930</v>
      </c>
      <c r="Y26" s="8">
        <v>162643</v>
      </c>
      <c r="Z26" s="2">
        <v>0.59</v>
      </c>
      <c r="AA26" s="6">
        <v>27723930</v>
      </c>
    </row>
    <row r="27" spans="1:27" ht="13.5">
      <c r="A27" s="25" t="s">
        <v>53</v>
      </c>
      <c r="B27" s="24"/>
      <c r="C27" s="6">
        <v>48538777</v>
      </c>
      <c r="D27" s="6">
        <v>0</v>
      </c>
      <c r="E27" s="7">
        <v>101208684</v>
      </c>
      <c r="F27" s="8">
        <v>91224727</v>
      </c>
      <c r="G27" s="8">
        <v>0</v>
      </c>
      <c r="H27" s="8">
        <v>16868114</v>
      </c>
      <c r="I27" s="8">
        <v>8434057</v>
      </c>
      <c r="J27" s="8">
        <v>25302171</v>
      </c>
      <c r="K27" s="8">
        <v>8434057</v>
      </c>
      <c r="L27" s="8">
        <v>8434057</v>
      </c>
      <c r="M27" s="8">
        <v>8434057</v>
      </c>
      <c r="N27" s="8">
        <v>25302171</v>
      </c>
      <c r="O27" s="8">
        <v>8434057</v>
      </c>
      <c r="P27" s="8">
        <v>13111071</v>
      </c>
      <c r="Q27" s="8">
        <v>8434057</v>
      </c>
      <c r="R27" s="8">
        <v>29979185</v>
      </c>
      <c r="S27" s="8">
        <v>8434057</v>
      </c>
      <c r="T27" s="8">
        <v>8434057</v>
      </c>
      <c r="U27" s="8">
        <v>8434057</v>
      </c>
      <c r="V27" s="8">
        <v>25302171</v>
      </c>
      <c r="W27" s="8">
        <v>105885698</v>
      </c>
      <c r="X27" s="8">
        <v>101208683</v>
      </c>
      <c r="Y27" s="8">
        <v>4677015</v>
      </c>
      <c r="Z27" s="2">
        <v>4.62</v>
      </c>
      <c r="AA27" s="6">
        <v>91224727</v>
      </c>
    </row>
    <row r="28" spans="1:27" ht="13.5">
      <c r="A28" s="25" t="s">
        <v>54</v>
      </c>
      <c r="B28" s="24"/>
      <c r="C28" s="6">
        <v>217954807</v>
      </c>
      <c r="D28" s="6">
        <v>0</v>
      </c>
      <c r="E28" s="7">
        <v>234411102</v>
      </c>
      <c r="F28" s="8">
        <v>211097846</v>
      </c>
      <c r="G28" s="8">
        <v>0</v>
      </c>
      <c r="H28" s="8">
        <v>0</v>
      </c>
      <c r="I28" s="8">
        <v>53311726</v>
      </c>
      <c r="J28" s="8">
        <v>53311726</v>
      </c>
      <c r="K28" s="8">
        <v>17291717</v>
      </c>
      <c r="L28" s="8">
        <v>17353999</v>
      </c>
      <c r="M28" s="8">
        <v>17294264</v>
      </c>
      <c r="N28" s="8">
        <v>51939980</v>
      </c>
      <c r="O28" s="8">
        <v>17294230</v>
      </c>
      <c r="P28" s="8">
        <v>0</v>
      </c>
      <c r="Q28" s="8">
        <v>35525431</v>
      </c>
      <c r="R28" s="8">
        <v>52819661</v>
      </c>
      <c r="S28" s="8">
        <v>17544425</v>
      </c>
      <c r="T28" s="8">
        <v>0</v>
      </c>
      <c r="U28" s="8">
        <v>36164329</v>
      </c>
      <c r="V28" s="8">
        <v>53708754</v>
      </c>
      <c r="W28" s="8">
        <v>211780121</v>
      </c>
      <c r="X28" s="8">
        <v>234411101</v>
      </c>
      <c r="Y28" s="8">
        <v>-22630980</v>
      </c>
      <c r="Z28" s="2">
        <v>-9.65</v>
      </c>
      <c r="AA28" s="6">
        <v>211097846</v>
      </c>
    </row>
    <row r="29" spans="1:27" ht="13.5">
      <c r="A29" s="25" t="s">
        <v>55</v>
      </c>
      <c r="B29" s="24"/>
      <c r="C29" s="6">
        <v>52684475</v>
      </c>
      <c r="D29" s="6">
        <v>0</v>
      </c>
      <c r="E29" s="7">
        <v>51682413</v>
      </c>
      <c r="F29" s="8">
        <v>52563197</v>
      </c>
      <c r="G29" s="8">
        <v>60000</v>
      </c>
      <c r="H29" s="8">
        <v>79833</v>
      </c>
      <c r="I29" s="8">
        <v>635228</v>
      </c>
      <c r="J29" s="8">
        <v>775061</v>
      </c>
      <c r="K29" s="8">
        <v>74405</v>
      </c>
      <c r="L29" s="8">
        <v>156862</v>
      </c>
      <c r="M29" s="8">
        <v>13362048</v>
      </c>
      <c r="N29" s="8">
        <v>13593315</v>
      </c>
      <c r="O29" s="8">
        <v>10246754</v>
      </c>
      <c r="P29" s="8">
        <v>-12080</v>
      </c>
      <c r="Q29" s="8">
        <v>551628</v>
      </c>
      <c r="R29" s="8">
        <v>10786302</v>
      </c>
      <c r="S29" s="8">
        <v>9857499</v>
      </c>
      <c r="T29" s="8">
        <v>4</v>
      </c>
      <c r="U29" s="8">
        <v>14409531</v>
      </c>
      <c r="V29" s="8">
        <v>24267034</v>
      </c>
      <c r="W29" s="8">
        <v>49421712</v>
      </c>
      <c r="X29" s="8">
        <v>51682414</v>
      </c>
      <c r="Y29" s="8">
        <v>-2260702</v>
      </c>
      <c r="Z29" s="2">
        <v>-4.37</v>
      </c>
      <c r="AA29" s="6">
        <v>52563197</v>
      </c>
    </row>
    <row r="30" spans="1:27" ht="13.5">
      <c r="A30" s="25" t="s">
        <v>56</v>
      </c>
      <c r="B30" s="24"/>
      <c r="C30" s="6">
        <v>437830995</v>
      </c>
      <c r="D30" s="6">
        <v>0</v>
      </c>
      <c r="E30" s="7">
        <v>446195293</v>
      </c>
      <c r="F30" s="8">
        <v>446681757</v>
      </c>
      <c r="G30" s="8">
        <v>0</v>
      </c>
      <c r="H30" s="8">
        <v>30338491</v>
      </c>
      <c r="I30" s="8">
        <v>54888559</v>
      </c>
      <c r="J30" s="8">
        <v>85227050</v>
      </c>
      <c r="K30" s="8">
        <v>34572998</v>
      </c>
      <c r="L30" s="8">
        <v>73309235</v>
      </c>
      <c r="M30" s="8">
        <v>82160349</v>
      </c>
      <c r="N30" s="8">
        <v>190042582</v>
      </c>
      <c r="O30" s="8">
        <v>-30078302</v>
      </c>
      <c r="P30" s="8">
        <v>34745310</v>
      </c>
      <c r="Q30" s="8">
        <v>31639371</v>
      </c>
      <c r="R30" s="8">
        <v>36306379</v>
      </c>
      <c r="S30" s="8">
        <v>36902832</v>
      </c>
      <c r="T30" s="8">
        <v>32824475</v>
      </c>
      <c r="U30" s="8">
        <v>1398796</v>
      </c>
      <c r="V30" s="8">
        <v>71126103</v>
      </c>
      <c r="W30" s="8">
        <v>382702114</v>
      </c>
      <c r="X30" s="8">
        <v>446195293</v>
      </c>
      <c r="Y30" s="8">
        <v>-63493179</v>
      </c>
      <c r="Z30" s="2">
        <v>-14.23</v>
      </c>
      <c r="AA30" s="6">
        <v>446681757</v>
      </c>
    </row>
    <row r="31" spans="1:27" ht="13.5">
      <c r="A31" s="25" t="s">
        <v>57</v>
      </c>
      <c r="B31" s="24"/>
      <c r="C31" s="6">
        <v>1</v>
      </c>
      <c r="D31" s="6">
        <v>0</v>
      </c>
      <c r="E31" s="7">
        <v>43035117</v>
      </c>
      <c r="F31" s="8">
        <v>45871895</v>
      </c>
      <c r="G31" s="8">
        <v>2626389</v>
      </c>
      <c r="H31" s="8">
        <v>3564282</v>
      </c>
      <c r="I31" s="8">
        <v>4179951</v>
      </c>
      <c r="J31" s="8">
        <v>10370622</v>
      </c>
      <c r="K31" s="8">
        <v>5815081</v>
      </c>
      <c r="L31" s="8">
        <v>4423084</v>
      </c>
      <c r="M31" s="8">
        <v>4152640</v>
      </c>
      <c r="N31" s="8">
        <v>14390805</v>
      </c>
      <c r="O31" s="8">
        <v>2701295</v>
      </c>
      <c r="P31" s="8">
        <v>4399843</v>
      </c>
      <c r="Q31" s="8">
        <v>5508720</v>
      </c>
      <c r="R31" s="8">
        <v>12609858</v>
      </c>
      <c r="S31" s="8">
        <v>2497076</v>
      </c>
      <c r="T31" s="8">
        <v>2586770</v>
      </c>
      <c r="U31" s="8">
        <v>2269760</v>
      </c>
      <c r="V31" s="8">
        <v>7353606</v>
      </c>
      <c r="W31" s="8">
        <v>44724891</v>
      </c>
      <c r="X31" s="8">
        <v>43035116</v>
      </c>
      <c r="Y31" s="8">
        <v>1689775</v>
      </c>
      <c r="Z31" s="2">
        <v>3.93</v>
      </c>
      <c r="AA31" s="6">
        <v>45871895</v>
      </c>
    </row>
    <row r="32" spans="1:27" ht="13.5">
      <c r="A32" s="25" t="s">
        <v>58</v>
      </c>
      <c r="B32" s="24"/>
      <c r="C32" s="6">
        <v>244593597</v>
      </c>
      <c r="D32" s="6">
        <v>0</v>
      </c>
      <c r="E32" s="7">
        <v>218204107</v>
      </c>
      <c r="F32" s="8">
        <v>290555840</v>
      </c>
      <c r="G32" s="8">
        <v>5906856</v>
      </c>
      <c r="H32" s="8">
        <v>15365699</v>
      </c>
      <c r="I32" s="8">
        <v>14248928</v>
      </c>
      <c r="J32" s="8">
        <v>35521483</v>
      </c>
      <c r="K32" s="8">
        <v>24578510</v>
      </c>
      <c r="L32" s="8">
        <v>21739959</v>
      </c>
      <c r="M32" s="8">
        <v>47227849</v>
      </c>
      <c r="N32" s="8">
        <v>93546318</v>
      </c>
      <c r="O32" s="8">
        <v>4871535</v>
      </c>
      <c r="P32" s="8">
        <v>29208000</v>
      </c>
      <c r="Q32" s="8">
        <v>38684414</v>
      </c>
      <c r="R32" s="8">
        <v>72763949</v>
      </c>
      <c r="S32" s="8">
        <v>22695594</v>
      </c>
      <c r="T32" s="8">
        <v>21413641</v>
      </c>
      <c r="U32" s="8">
        <v>35900079</v>
      </c>
      <c r="V32" s="8">
        <v>80009314</v>
      </c>
      <c r="W32" s="8">
        <v>281841064</v>
      </c>
      <c r="X32" s="8">
        <v>218204108</v>
      </c>
      <c r="Y32" s="8">
        <v>63636956</v>
      </c>
      <c r="Z32" s="2">
        <v>29.16</v>
      </c>
      <c r="AA32" s="6">
        <v>290555840</v>
      </c>
    </row>
    <row r="33" spans="1:27" ht="13.5">
      <c r="A33" s="25" t="s">
        <v>59</v>
      </c>
      <c r="B33" s="24"/>
      <c r="C33" s="6">
        <v>23707021</v>
      </c>
      <c r="D33" s="6">
        <v>0</v>
      </c>
      <c r="E33" s="7">
        <v>138362950</v>
      </c>
      <c r="F33" s="8">
        <v>148696923</v>
      </c>
      <c r="G33" s="8">
        <v>67716</v>
      </c>
      <c r="H33" s="8">
        <v>6843649</v>
      </c>
      <c r="I33" s="8">
        <v>13773473</v>
      </c>
      <c r="J33" s="8">
        <v>20684838</v>
      </c>
      <c r="K33" s="8">
        <v>13776343</v>
      </c>
      <c r="L33" s="8">
        <v>16492187</v>
      </c>
      <c r="M33" s="8">
        <v>18128562</v>
      </c>
      <c r="N33" s="8">
        <v>48397092</v>
      </c>
      <c r="O33" s="8">
        <v>4350099</v>
      </c>
      <c r="P33" s="8">
        <v>8022039</v>
      </c>
      <c r="Q33" s="8">
        <v>13624565</v>
      </c>
      <c r="R33" s="8">
        <v>25996703</v>
      </c>
      <c r="S33" s="8">
        <v>12976825</v>
      </c>
      <c r="T33" s="8">
        <v>24764959</v>
      </c>
      <c r="U33" s="8">
        <v>8160740</v>
      </c>
      <c r="V33" s="8">
        <v>45902524</v>
      </c>
      <c r="W33" s="8">
        <v>140981157</v>
      </c>
      <c r="X33" s="8">
        <v>138362948</v>
      </c>
      <c r="Y33" s="8">
        <v>2618209</v>
      </c>
      <c r="Z33" s="2">
        <v>1.89</v>
      </c>
      <c r="AA33" s="6">
        <v>148696923</v>
      </c>
    </row>
    <row r="34" spans="1:27" ht="13.5">
      <c r="A34" s="25" t="s">
        <v>60</v>
      </c>
      <c r="B34" s="24"/>
      <c r="C34" s="6">
        <v>336602196</v>
      </c>
      <c r="D34" s="6">
        <v>0</v>
      </c>
      <c r="E34" s="7">
        <v>174186808</v>
      </c>
      <c r="F34" s="8">
        <v>166501448</v>
      </c>
      <c r="G34" s="8">
        <v>8085395</v>
      </c>
      <c r="H34" s="8">
        <v>19431318</v>
      </c>
      <c r="I34" s="8">
        <v>16031733</v>
      </c>
      <c r="J34" s="8">
        <v>43548446</v>
      </c>
      <c r="K34" s="8">
        <v>13328911</v>
      </c>
      <c r="L34" s="8">
        <v>9454233</v>
      </c>
      <c r="M34" s="8">
        <v>52898488</v>
      </c>
      <c r="N34" s="8">
        <v>75681632</v>
      </c>
      <c r="O34" s="8">
        <v>-18431771</v>
      </c>
      <c r="P34" s="8">
        <v>11948818</v>
      </c>
      <c r="Q34" s="8">
        <v>27417976</v>
      </c>
      <c r="R34" s="8">
        <v>20935023</v>
      </c>
      <c r="S34" s="8">
        <v>13802434</v>
      </c>
      <c r="T34" s="8">
        <v>9289007</v>
      </c>
      <c r="U34" s="8">
        <v>19102524</v>
      </c>
      <c r="V34" s="8">
        <v>42193965</v>
      </c>
      <c r="W34" s="8">
        <v>182359066</v>
      </c>
      <c r="X34" s="8">
        <v>174186806</v>
      </c>
      <c r="Y34" s="8">
        <v>8172260</v>
      </c>
      <c r="Z34" s="2">
        <v>4.69</v>
      </c>
      <c r="AA34" s="6">
        <v>166501448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1847700171</v>
      </c>
      <c r="D36" s="33">
        <f>SUM(D25:D35)</f>
        <v>0</v>
      </c>
      <c r="E36" s="34">
        <f t="shared" si="1"/>
        <v>1918453514</v>
      </c>
      <c r="F36" s="35">
        <f t="shared" si="1"/>
        <v>1973491513</v>
      </c>
      <c r="G36" s="35">
        <f t="shared" si="1"/>
        <v>53545115</v>
      </c>
      <c r="H36" s="35">
        <f t="shared" si="1"/>
        <v>135226744</v>
      </c>
      <c r="I36" s="35">
        <f t="shared" si="1"/>
        <v>208149521</v>
      </c>
      <c r="J36" s="35">
        <f t="shared" si="1"/>
        <v>396921380</v>
      </c>
      <c r="K36" s="35">
        <f t="shared" si="1"/>
        <v>161758398</v>
      </c>
      <c r="L36" s="35">
        <f t="shared" si="1"/>
        <v>193047698</v>
      </c>
      <c r="M36" s="35">
        <f t="shared" si="1"/>
        <v>289113178</v>
      </c>
      <c r="N36" s="35">
        <f t="shared" si="1"/>
        <v>643919274</v>
      </c>
      <c r="O36" s="35">
        <f t="shared" si="1"/>
        <v>56076129</v>
      </c>
      <c r="P36" s="35">
        <f t="shared" si="1"/>
        <v>143973548</v>
      </c>
      <c r="Q36" s="35">
        <f t="shared" si="1"/>
        <v>203076005</v>
      </c>
      <c r="R36" s="35">
        <f t="shared" si="1"/>
        <v>403125682</v>
      </c>
      <c r="S36" s="35">
        <f t="shared" si="1"/>
        <v>171005295</v>
      </c>
      <c r="T36" s="35">
        <f t="shared" si="1"/>
        <v>145011033</v>
      </c>
      <c r="U36" s="35">
        <f t="shared" si="1"/>
        <v>171388638</v>
      </c>
      <c r="V36" s="35">
        <f t="shared" si="1"/>
        <v>487404966</v>
      </c>
      <c r="W36" s="35">
        <f t="shared" si="1"/>
        <v>1931371302</v>
      </c>
      <c r="X36" s="35">
        <f t="shared" si="1"/>
        <v>1918453510</v>
      </c>
      <c r="Y36" s="35">
        <f t="shared" si="1"/>
        <v>12917792</v>
      </c>
      <c r="Z36" s="36">
        <f>+IF(X36&lt;&gt;0,+(Y36/X36)*100,0)</f>
        <v>0.673344020726361</v>
      </c>
      <c r="AA36" s="33">
        <f>SUM(AA25:AA35)</f>
        <v>1973491513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-310029557</v>
      </c>
      <c r="D38" s="46">
        <f>+D22-D36</f>
        <v>0</v>
      </c>
      <c r="E38" s="47">
        <f t="shared" si="2"/>
        <v>-190302242</v>
      </c>
      <c r="F38" s="48">
        <f t="shared" si="2"/>
        <v>-227050294</v>
      </c>
      <c r="G38" s="48">
        <f t="shared" si="2"/>
        <v>228742536</v>
      </c>
      <c r="H38" s="48">
        <f t="shared" si="2"/>
        <v>-37292608</v>
      </c>
      <c r="I38" s="48">
        <f t="shared" si="2"/>
        <v>-93237803</v>
      </c>
      <c r="J38" s="48">
        <f t="shared" si="2"/>
        <v>98212125</v>
      </c>
      <c r="K38" s="48">
        <f t="shared" si="2"/>
        <v>-48721237</v>
      </c>
      <c r="L38" s="48">
        <f t="shared" si="2"/>
        <v>-85226006</v>
      </c>
      <c r="M38" s="48">
        <f t="shared" si="2"/>
        <v>-51291862</v>
      </c>
      <c r="N38" s="48">
        <f t="shared" si="2"/>
        <v>-185239105</v>
      </c>
      <c r="O38" s="48">
        <f t="shared" si="2"/>
        <v>79252919</v>
      </c>
      <c r="P38" s="48">
        <f t="shared" si="2"/>
        <v>-6502240</v>
      </c>
      <c r="Q38" s="48">
        <f t="shared" si="2"/>
        <v>-82426089</v>
      </c>
      <c r="R38" s="48">
        <f t="shared" si="2"/>
        <v>-9675410</v>
      </c>
      <c r="S38" s="48">
        <f t="shared" si="2"/>
        <v>50517253</v>
      </c>
      <c r="T38" s="48">
        <f t="shared" si="2"/>
        <v>-35986477</v>
      </c>
      <c r="U38" s="48">
        <f t="shared" si="2"/>
        <v>-67277248</v>
      </c>
      <c r="V38" s="48">
        <f t="shared" si="2"/>
        <v>-52746472</v>
      </c>
      <c r="W38" s="48">
        <f t="shared" si="2"/>
        <v>-149448862</v>
      </c>
      <c r="X38" s="48">
        <f>IF(F22=F36,0,X22-X36)</f>
        <v>-190302240</v>
      </c>
      <c r="Y38" s="48">
        <f t="shared" si="2"/>
        <v>40853378</v>
      </c>
      <c r="Z38" s="49">
        <f>+IF(X38&lt;&gt;0,+(Y38/X38)*100,0)</f>
        <v>-21.467628547094346</v>
      </c>
      <c r="AA38" s="46">
        <f>+AA22-AA36</f>
        <v>-227050294</v>
      </c>
    </row>
    <row r="39" spans="1:27" ht="13.5">
      <c r="A39" s="23" t="s">
        <v>64</v>
      </c>
      <c r="B39" s="29"/>
      <c r="C39" s="6">
        <v>170643341</v>
      </c>
      <c r="D39" s="6">
        <v>0</v>
      </c>
      <c r="E39" s="7">
        <v>511234000</v>
      </c>
      <c r="F39" s="8">
        <v>615304103</v>
      </c>
      <c r="G39" s="8">
        <v>27955</v>
      </c>
      <c r="H39" s="8">
        <v>-27955</v>
      </c>
      <c r="I39" s="8">
        <v>24643766</v>
      </c>
      <c r="J39" s="8">
        <v>24643766</v>
      </c>
      <c r="K39" s="8">
        <v>25657567</v>
      </c>
      <c r="L39" s="8">
        <v>27532705</v>
      </c>
      <c r="M39" s="8">
        <v>51821577</v>
      </c>
      <c r="N39" s="8">
        <v>105011849</v>
      </c>
      <c r="O39" s="8">
        <v>2000853</v>
      </c>
      <c r="P39" s="8">
        <v>53067865</v>
      </c>
      <c r="Q39" s="8">
        <v>32362281</v>
      </c>
      <c r="R39" s="8">
        <v>87430999</v>
      </c>
      <c r="S39" s="8">
        <v>30257595</v>
      </c>
      <c r="T39" s="8">
        <v>37317276</v>
      </c>
      <c r="U39" s="8">
        <v>14357743</v>
      </c>
      <c r="V39" s="8">
        <v>81932614</v>
      </c>
      <c r="W39" s="8">
        <v>299019228</v>
      </c>
      <c r="X39" s="8">
        <v>511234000</v>
      </c>
      <c r="Y39" s="8">
        <v>-212214772</v>
      </c>
      <c r="Z39" s="2">
        <v>-41.51</v>
      </c>
      <c r="AA39" s="6">
        <v>615304103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-139386216</v>
      </c>
      <c r="D42" s="55">
        <f>SUM(D38:D41)</f>
        <v>0</v>
      </c>
      <c r="E42" s="56">
        <f t="shared" si="3"/>
        <v>320931758</v>
      </c>
      <c r="F42" s="57">
        <f t="shared" si="3"/>
        <v>388253809</v>
      </c>
      <c r="G42" s="57">
        <f t="shared" si="3"/>
        <v>228770491</v>
      </c>
      <c r="H42" s="57">
        <f t="shared" si="3"/>
        <v>-37320563</v>
      </c>
      <c r="I42" s="57">
        <f t="shared" si="3"/>
        <v>-68594037</v>
      </c>
      <c r="J42" s="57">
        <f t="shared" si="3"/>
        <v>122855891</v>
      </c>
      <c r="K42" s="57">
        <f t="shared" si="3"/>
        <v>-23063670</v>
      </c>
      <c r="L42" s="57">
        <f t="shared" si="3"/>
        <v>-57693301</v>
      </c>
      <c r="M42" s="57">
        <f t="shared" si="3"/>
        <v>529715</v>
      </c>
      <c r="N42" s="57">
        <f t="shared" si="3"/>
        <v>-80227256</v>
      </c>
      <c r="O42" s="57">
        <f t="shared" si="3"/>
        <v>81253772</v>
      </c>
      <c r="P42" s="57">
        <f t="shared" si="3"/>
        <v>46565625</v>
      </c>
      <c r="Q42" s="57">
        <f t="shared" si="3"/>
        <v>-50063808</v>
      </c>
      <c r="R42" s="57">
        <f t="shared" si="3"/>
        <v>77755589</v>
      </c>
      <c r="S42" s="57">
        <f t="shared" si="3"/>
        <v>80774848</v>
      </c>
      <c r="T42" s="57">
        <f t="shared" si="3"/>
        <v>1330799</v>
      </c>
      <c r="U42" s="57">
        <f t="shared" si="3"/>
        <v>-52919505</v>
      </c>
      <c r="V42" s="57">
        <f t="shared" si="3"/>
        <v>29186142</v>
      </c>
      <c r="W42" s="57">
        <f t="shared" si="3"/>
        <v>149570366</v>
      </c>
      <c r="X42" s="57">
        <f t="shared" si="3"/>
        <v>320931760</v>
      </c>
      <c r="Y42" s="57">
        <f t="shared" si="3"/>
        <v>-171361394</v>
      </c>
      <c r="Z42" s="58">
        <f>+IF(X42&lt;&gt;0,+(Y42/X42)*100,0)</f>
        <v>-53.394962841944974</v>
      </c>
      <c r="AA42" s="55">
        <f>SUM(AA38:AA41)</f>
        <v>388253809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-139386216</v>
      </c>
      <c r="D44" s="63">
        <f>+D42-D43</f>
        <v>0</v>
      </c>
      <c r="E44" s="64">
        <f t="shared" si="4"/>
        <v>320931758</v>
      </c>
      <c r="F44" s="65">
        <f t="shared" si="4"/>
        <v>388253809</v>
      </c>
      <c r="G44" s="65">
        <f t="shared" si="4"/>
        <v>228770491</v>
      </c>
      <c r="H44" s="65">
        <f t="shared" si="4"/>
        <v>-37320563</v>
      </c>
      <c r="I44" s="65">
        <f t="shared" si="4"/>
        <v>-68594037</v>
      </c>
      <c r="J44" s="65">
        <f t="shared" si="4"/>
        <v>122855891</v>
      </c>
      <c r="K44" s="65">
        <f t="shared" si="4"/>
        <v>-23063670</v>
      </c>
      <c r="L44" s="65">
        <f t="shared" si="4"/>
        <v>-57693301</v>
      </c>
      <c r="M44" s="65">
        <f t="shared" si="4"/>
        <v>529715</v>
      </c>
      <c r="N44" s="65">
        <f t="shared" si="4"/>
        <v>-80227256</v>
      </c>
      <c r="O44" s="65">
        <f t="shared" si="4"/>
        <v>81253772</v>
      </c>
      <c r="P44" s="65">
        <f t="shared" si="4"/>
        <v>46565625</v>
      </c>
      <c r="Q44" s="65">
        <f t="shared" si="4"/>
        <v>-50063808</v>
      </c>
      <c r="R44" s="65">
        <f t="shared" si="4"/>
        <v>77755589</v>
      </c>
      <c r="S44" s="65">
        <f t="shared" si="4"/>
        <v>80774848</v>
      </c>
      <c r="T44" s="65">
        <f t="shared" si="4"/>
        <v>1330799</v>
      </c>
      <c r="U44" s="65">
        <f t="shared" si="4"/>
        <v>-52919505</v>
      </c>
      <c r="V44" s="65">
        <f t="shared" si="4"/>
        <v>29186142</v>
      </c>
      <c r="W44" s="65">
        <f t="shared" si="4"/>
        <v>149570366</v>
      </c>
      <c r="X44" s="65">
        <f t="shared" si="4"/>
        <v>320931760</v>
      </c>
      <c r="Y44" s="65">
        <f t="shared" si="4"/>
        <v>-171361394</v>
      </c>
      <c r="Z44" s="66">
        <f>+IF(X44&lt;&gt;0,+(Y44/X44)*100,0)</f>
        <v>-53.394962841944974</v>
      </c>
      <c r="AA44" s="63">
        <f>+AA42-AA43</f>
        <v>388253809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-139386216</v>
      </c>
      <c r="D46" s="55">
        <f>SUM(D44:D45)</f>
        <v>0</v>
      </c>
      <c r="E46" s="56">
        <f t="shared" si="5"/>
        <v>320931758</v>
      </c>
      <c r="F46" s="57">
        <f t="shared" si="5"/>
        <v>388253809</v>
      </c>
      <c r="G46" s="57">
        <f t="shared" si="5"/>
        <v>228770491</v>
      </c>
      <c r="H46" s="57">
        <f t="shared" si="5"/>
        <v>-37320563</v>
      </c>
      <c r="I46" s="57">
        <f t="shared" si="5"/>
        <v>-68594037</v>
      </c>
      <c r="J46" s="57">
        <f t="shared" si="5"/>
        <v>122855891</v>
      </c>
      <c r="K46" s="57">
        <f t="shared" si="5"/>
        <v>-23063670</v>
      </c>
      <c r="L46" s="57">
        <f t="shared" si="5"/>
        <v>-57693301</v>
      </c>
      <c r="M46" s="57">
        <f t="shared" si="5"/>
        <v>529715</v>
      </c>
      <c r="N46" s="57">
        <f t="shared" si="5"/>
        <v>-80227256</v>
      </c>
      <c r="O46" s="57">
        <f t="shared" si="5"/>
        <v>81253772</v>
      </c>
      <c r="P46" s="57">
        <f t="shared" si="5"/>
        <v>46565625</v>
      </c>
      <c r="Q46" s="57">
        <f t="shared" si="5"/>
        <v>-50063808</v>
      </c>
      <c r="R46" s="57">
        <f t="shared" si="5"/>
        <v>77755589</v>
      </c>
      <c r="S46" s="57">
        <f t="shared" si="5"/>
        <v>80774848</v>
      </c>
      <c r="T46" s="57">
        <f t="shared" si="5"/>
        <v>1330799</v>
      </c>
      <c r="U46" s="57">
        <f t="shared" si="5"/>
        <v>-52919505</v>
      </c>
      <c r="V46" s="57">
        <f t="shared" si="5"/>
        <v>29186142</v>
      </c>
      <c r="W46" s="57">
        <f t="shared" si="5"/>
        <v>149570366</v>
      </c>
      <c r="X46" s="57">
        <f t="shared" si="5"/>
        <v>320931760</v>
      </c>
      <c r="Y46" s="57">
        <f t="shared" si="5"/>
        <v>-171361394</v>
      </c>
      <c r="Z46" s="58">
        <f>+IF(X46&lt;&gt;0,+(Y46/X46)*100,0)</f>
        <v>-53.394962841944974</v>
      </c>
      <c r="AA46" s="55">
        <f>SUM(AA44:AA45)</f>
        <v>388253809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-139386216</v>
      </c>
      <c r="D48" s="71">
        <f>SUM(D46:D47)</f>
        <v>0</v>
      </c>
      <c r="E48" s="72">
        <f t="shared" si="6"/>
        <v>320931758</v>
      </c>
      <c r="F48" s="73">
        <f t="shared" si="6"/>
        <v>388253809</v>
      </c>
      <c r="G48" s="73">
        <f t="shared" si="6"/>
        <v>228770491</v>
      </c>
      <c r="H48" s="74">
        <f t="shared" si="6"/>
        <v>-37320563</v>
      </c>
      <c r="I48" s="74">
        <f t="shared" si="6"/>
        <v>-68594037</v>
      </c>
      <c r="J48" s="74">
        <f t="shared" si="6"/>
        <v>122855891</v>
      </c>
      <c r="K48" s="74">
        <f t="shared" si="6"/>
        <v>-23063670</v>
      </c>
      <c r="L48" s="74">
        <f t="shared" si="6"/>
        <v>-57693301</v>
      </c>
      <c r="M48" s="73">
        <f t="shared" si="6"/>
        <v>529715</v>
      </c>
      <c r="N48" s="73">
        <f t="shared" si="6"/>
        <v>-80227256</v>
      </c>
      <c r="O48" s="74">
        <f t="shared" si="6"/>
        <v>81253772</v>
      </c>
      <c r="P48" s="74">
        <f t="shared" si="6"/>
        <v>46565625</v>
      </c>
      <c r="Q48" s="74">
        <f t="shared" si="6"/>
        <v>-50063808</v>
      </c>
      <c r="R48" s="74">
        <f t="shared" si="6"/>
        <v>77755589</v>
      </c>
      <c r="S48" s="74">
        <f t="shared" si="6"/>
        <v>80774848</v>
      </c>
      <c r="T48" s="73">
        <f t="shared" si="6"/>
        <v>1330799</v>
      </c>
      <c r="U48" s="73">
        <f t="shared" si="6"/>
        <v>-52919505</v>
      </c>
      <c r="V48" s="74">
        <f t="shared" si="6"/>
        <v>29186142</v>
      </c>
      <c r="W48" s="74">
        <f t="shared" si="6"/>
        <v>149570366</v>
      </c>
      <c r="X48" s="74">
        <f t="shared" si="6"/>
        <v>320931760</v>
      </c>
      <c r="Y48" s="74">
        <f t="shared" si="6"/>
        <v>-171361394</v>
      </c>
      <c r="Z48" s="75">
        <f>+IF(X48&lt;&gt;0,+(Y48/X48)*100,0)</f>
        <v>-53.394962841944974</v>
      </c>
      <c r="AA48" s="76">
        <f>SUM(AA46:AA47)</f>
        <v>388253809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264425808</v>
      </c>
      <c r="D5" s="6">
        <v>0</v>
      </c>
      <c r="E5" s="7">
        <v>272882246</v>
      </c>
      <c r="F5" s="8">
        <v>278807712</v>
      </c>
      <c r="G5" s="8">
        <v>23274375</v>
      </c>
      <c r="H5" s="8">
        <v>23206390</v>
      </c>
      <c r="I5" s="8">
        <v>23283456</v>
      </c>
      <c r="J5" s="8">
        <v>69764221</v>
      </c>
      <c r="K5" s="8">
        <v>23445664</v>
      </c>
      <c r="L5" s="8">
        <v>23386711</v>
      </c>
      <c r="M5" s="8">
        <v>23618741</v>
      </c>
      <c r="N5" s="8">
        <v>70451116</v>
      </c>
      <c r="O5" s="8">
        <v>23666380</v>
      </c>
      <c r="P5" s="8">
        <v>23649133</v>
      </c>
      <c r="Q5" s="8">
        <v>23691601</v>
      </c>
      <c r="R5" s="8">
        <v>71007114</v>
      </c>
      <c r="S5" s="8">
        <v>23771966</v>
      </c>
      <c r="T5" s="8">
        <v>23880774</v>
      </c>
      <c r="U5" s="8">
        <v>23917909</v>
      </c>
      <c r="V5" s="8">
        <v>71570649</v>
      </c>
      <c r="W5" s="8">
        <v>282793100</v>
      </c>
      <c r="X5" s="8">
        <v>272882246</v>
      </c>
      <c r="Y5" s="8">
        <v>9910854</v>
      </c>
      <c r="Z5" s="2">
        <v>3.63</v>
      </c>
      <c r="AA5" s="6">
        <v>278807712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449191695</v>
      </c>
      <c r="D7" s="6">
        <v>0</v>
      </c>
      <c r="E7" s="7">
        <v>486740811</v>
      </c>
      <c r="F7" s="8">
        <v>484466807</v>
      </c>
      <c r="G7" s="8">
        <v>38864516</v>
      </c>
      <c r="H7" s="8">
        <v>48668281</v>
      </c>
      <c r="I7" s="8">
        <v>45906282</v>
      </c>
      <c r="J7" s="8">
        <v>133439079</v>
      </c>
      <c r="K7" s="8">
        <v>39062292</v>
      </c>
      <c r="L7" s="8">
        <v>40193899</v>
      </c>
      <c r="M7" s="8">
        <v>36952727</v>
      </c>
      <c r="N7" s="8">
        <v>116208918</v>
      </c>
      <c r="O7" s="8">
        <v>36342495</v>
      </c>
      <c r="P7" s="8">
        <v>38773431</v>
      </c>
      <c r="Q7" s="8">
        <v>35729231</v>
      </c>
      <c r="R7" s="8">
        <v>110845157</v>
      </c>
      <c r="S7" s="8">
        <v>38187347</v>
      </c>
      <c r="T7" s="8">
        <v>37698661</v>
      </c>
      <c r="U7" s="8">
        <v>49446740</v>
      </c>
      <c r="V7" s="8">
        <v>125332748</v>
      </c>
      <c r="W7" s="8">
        <v>485825902</v>
      </c>
      <c r="X7" s="8">
        <v>486740811</v>
      </c>
      <c r="Y7" s="8">
        <v>-914909</v>
      </c>
      <c r="Z7" s="2">
        <v>-0.19</v>
      </c>
      <c r="AA7" s="6">
        <v>484466807</v>
      </c>
    </row>
    <row r="8" spans="1:27" ht="13.5">
      <c r="A8" s="25" t="s">
        <v>35</v>
      </c>
      <c r="B8" s="24"/>
      <c r="C8" s="6">
        <v>56434561</v>
      </c>
      <c r="D8" s="6">
        <v>0</v>
      </c>
      <c r="E8" s="7">
        <v>69178505</v>
      </c>
      <c r="F8" s="8">
        <v>68554660</v>
      </c>
      <c r="G8" s="8">
        <v>5455372</v>
      </c>
      <c r="H8" s="8">
        <v>5807537</v>
      </c>
      <c r="I8" s="8">
        <v>5856670</v>
      </c>
      <c r="J8" s="8">
        <v>17119579</v>
      </c>
      <c r="K8" s="8">
        <v>6936780</v>
      </c>
      <c r="L8" s="8">
        <v>7141998</v>
      </c>
      <c r="M8" s="8">
        <v>5346755</v>
      </c>
      <c r="N8" s="8">
        <v>19425533</v>
      </c>
      <c r="O8" s="8">
        <v>5345632</v>
      </c>
      <c r="P8" s="8">
        <v>5763203</v>
      </c>
      <c r="Q8" s="8">
        <v>5494978</v>
      </c>
      <c r="R8" s="8">
        <v>16603813</v>
      </c>
      <c r="S8" s="8">
        <v>5344770</v>
      </c>
      <c r="T8" s="8">
        <v>5889205</v>
      </c>
      <c r="U8" s="8">
        <v>4334104</v>
      </c>
      <c r="V8" s="8">
        <v>15568079</v>
      </c>
      <c r="W8" s="8">
        <v>68717004</v>
      </c>
      <c r="X8" s="8">
        <v>69178505</v>
      </c>
      <c r="Y8" s="8">
        <v>-461501</v>
      </c>
      <c r="Z8" s="2">
        <v>-0.67</v>
      </c>
      <c r="AA8" s="6">
        <v>68554660</v>
      </c>
    </row>
    <row r="9" spans="1:27" ht="13.5">
      <c r="A9" s="25" t="s">
        <v>36</v>
      </c>
      <c r="B9" s="24"/>
      <c r="C9" s="6">
        <v>59951728</v>
      </c>
      <c r="D9" s="6">
        <v>0</v>
      </c>
      <c r="E9" s="7">
        <v>63559034</v>
      </c>
      <c r="F9" s="8">
        <v>64421975</v>
      </c>
      <c r="G9" s="8">
        <v>5432682</v>
      </c>
      <c r="H9" s="8">
        <v>5460188</v>
      </c>
      <c r="I9" s="8">
        <v>5343194</v>
      </c>
      <c r="J9" s="8">
        <v>16236064</v>
      </c>
      <c r="K9" s="8">
        <v>5570645</v>
      </c>
      <c r="L9" s="8">
        <v>5523935</v>
      </c>
      <c r="M9" s="8">
        <v>5443937</v>
      </c>
      <c r="N9" s="8">
        <v>16538517</v>
      </c>
      <c r="O9" s="8">
        <v>5436734</v>
      </c>
      <c r="P9" s="8">
        <v>5476645</v>
      </c>
      <c r="Q9" s="8">
        <v>5463293</v>
      </c>
      <c r="R9" s="8">
        <v>16376672</v>
      </c>
      <c r="S9" s="8">
        <v>5520110</v>
      </c>
      <c r="T9" s="8">
        <v>5513044</v>
      </c>
      <c r="U9" s="8">
        <v>5082104</v>
      </c>
      <c r="V9" s="8">
        <v>16115258</v>
      </c>
      <c r="W9" s="8">
        <v>65266511</v>
      </c>
      <c r="X9" s="8">
        <v>63559034</v>
      </c>
      <c r="Y9" s="8">
        <v>1707477</v>
      </c>
      <c r="Z9" s="2">
        <v>2.69</v>
      </c>
      <c r="AA9" s="6">
        <v>64421975</v>
      </c>
    </row>
    <row r="10" spans="1:27" ht="13.5">
      <c r="A10" s="25" t="s">
        <v>37</v>
      </c>
      <c r="B10" s="24"/>
      <c r="C10" s="6">
        <v>61033051</v>
      </c>
      <c r="D10" s="6">
        <v>0</v>
      </c>
      <c r="E10" s="7">
        <v>68975164</v>
      </c>
      <c r="F10" s="26">
        <v>69533699</v>
      </c>
      <c r="G10" s="26">
        <v>5766534</v>
      </c>
      <c r="H10" s="26">
        <v>5753263</v>
      </c>
      <c r="I10" s="26">
        <v>5746740</v>
      </c>
      <c r="J10" s="26">
        <v>17266537</v>
      </c>
      <c r="K10" s="26">
        <v>5809124</v>
      </c>
      <c r="L10" s="26">
        <v>5831995</v>
      </c>
      <c r="M10" s="26">
        <v>5833298</v>
      </c>
      <c r="N10" s="26">
        <v>17474417</v>
      </c>
      <c r="O10" s="26">
        <v>5850228</v>
      </c>
      <c r="P10" s="26">
        <v>5863789</v>
      </c>
      <c r="Q10" s="26">
        <v>5878392</v>
      </c>
      <c r="R10" s="26">
        <v>17592409</v>
      </c>
      <c r="S10" s="26">
        <v>5836135</v>
      </c>
      <c r="T10" s="26">
        <v>5870474</v>
      </c>
      <c r="U10" s="26">
        <v>5864183</v>
      </c>
      <c r="V10" s="26">
        <v>17570792</v>
      </c>
      <c r="W10" s="26">
        <v>69904155</v>
      </c>
      <c r="X10" s="26">
        <v>68975164</v>
      </c>
      <c r="Y10" s="26">
        <v>928991</v>
      </c>
      <c r="Z10" s="27">
        <v>1.35</v>
      </c>
      <c r="AA10" s="28">
        <v>69533699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29792983</v>
      </c>
      <c r="D12" s="6">
        <v>0</v>
      </c>
      <c r="E12" s="7">
        <v>35361329</v>
      </c>
      <c r="F12" s="8">
        <v>34603957</v>
      </c>
      <c r="G12" s="8">
        <v>2969262</v>
      </c>
      <c r="H12" s="8">
        <v>2892509</v>
      </c>
      <c r="I12" s="8">
        <v>2969958</v>
      </c>
      <c r="J12" s="8">
        <v>8831729</v>
      </c>
      <c r="K12" s="8">
        <v>3008935</v>
      </c>
      <c r="L12" s="8">
        <v>2895557</v>
      </c>
      <c r="M12" s="8">
        <v>3034010</v>
      </c>
      <c r="N12" s="8">
        <v>8938502</v>
      </c>
      <c r="O12" s="8">
        <v>2941958</v>
      </c>
      <c r="P12" s="8">
        <v>2959545</v>
      </c>
      <c r="Q12" s="8">
        <v>3151677</v>
      </c>
      <c r="R12" s="8">
        <v>9053180</v>
      </c>
      <c r="S12" s="8">
        <v>3072755</v>
      </c>
      <c r="T12" s="8">
        <v>2679315</v>
      </c>
      <c r="U12" s="8">
        <v>2666265</v>
      </c>
      <c r="V12" s="8">
        <v>8418335</v>
      </c>
      <c r="W12" s="8">
        <v>35241746</v>
      </c>
      <c r="X12" s="8">
        <v>35361329</v>
      </c>
      <c r="Y12" s="8">
        <v>-119583</v>
      </c>
      <c r="Z12" s="2">
        <v>-0.34</v>
      </c>
      <c r="AA12" s="6">
        <v>34603957</v>
      </c>
    </row>
    <row r="13" spans="1:27" ht="13.5">
      <c r="A13" s="23" t="s">
        <v>40</v>
      </c>
      <c r="B13" s="29"/>
      <c r="C13" s="6">
        <v>22475654</v>
      </c>
      <c r="D13" s="6">
        <v>0</v>
      </c>
      <c r="E13" s="7">
        <v>20693700</v>
      </c>
      <c r="F13" s="8">
        <v>21469319</v>
      </c>
      <c r="G13" s="8">
        <v>1840400</v>
      </c>
      <c r="H13" s="8">
        <v>1408691</v>
      </c>
      <c r="I13" s="8">
        <v>1276210</v>
      </c>
      <c r="J13" s="8">
        <v>4525301</v>
      </c>
      <c r="K13" s="8">
        <v>2214175</v>
      </c>
      <c r="L13" s="8">
        <v>1742190</v>
      </c>
      <c r="M13" s="8">
        <v>2789938</v>
      </c>
      <c r="N13" s="8">
        <v>6746303</v>
      </c>
      <c r="O13" s="8">
        <v>1346007</v>
      </c>
      <c r="P13" s="8">
        <v>1757091</v>
      </c>
      <c r="Q13" s="8">
        <v>2987070</v>
      </c>
      <c r="R13" s="8">
        <v>6090168</v>
      </c>
      <c r="S13" s="8">
        <v>1449954</v>
      </c>
      <c r="T13" s="8">
        <v>2898758</v>
      </c>
      <c r="U13" s="8">
        <v>2141266</v>
      </c>
      <c r="V13" s="8">
        <v>6489978</v>
      </c>
      <c r="W13" s="8">
        <v>23851750</v>
      </c>
      <c r="X13" s="8">
        <v>20693700</v>
      </c>
      <c r="Y13" s="8">
        <v>3158050</v>
      </c>
      <c r="Z13" s="2">
        <v>15.26</v>
      </c>
      <c r="AA13" s="6">
        <v>21469319</v>
      </c>
    </row>
    <row r="14" spans="1:27" ht="13.5">
      <c r="A14" s="23" t="s">
        <v>41</v>
      </c>
      <c r="B14" s="29"/>
      <c r="C14" s="6">
        <v>2050542</v>
      </c>
      <c r="D14" s="6">
        <v>0</v>
      </c>
      <c r="E14" s="7">
        <v>1497709</v>
      </c>
      <c r="F14" s="8">
        <v>1886987</v>
      </c>
      <c r="G14" s="8">
        <v>142031</v>
      </c>
      <c r="H14" s="8">
        <v>144689</v>
      </c>
      <c r="I14" s="8">
        <v>149130</v>
      </c>
      <c r="J14" s="8">
        <v>435850</v>
      </c>
      <c r="K14" s="8">
        <v>160100</v>
      </c>
      <c r="L14" s="8">
        <v>175593</v>
      </c>
      <c r="M14" s="8">
        <v>174403</v>
      </c>
      <c r="N14" s="8">
        <v>510096</v>
      </c>
      <c r="O14" s="8">
        <v>340607</v>
      </c>
      <c r="P14" s="8">
        <v>93863</v>
      </c>
      <c r="Q14" s="8">
        <v>171511</v>
      </c>
      <c r="R14" s="8">
        <v>605981</v>
      </c>
      <c r="S14" s="8">
        <v>185404</v>
      </c>
      <c r="T14" s="8">
        <v>188608</v>
      </c>
      <c r="U14" s="8">
        <v>185207</v>
      </c>
      <c r="V14" s="8">
        <v>559219</v>
      </c>
      <c r="W14" s="8">
        <v>2111146</v>
      </c>
      <c r="X14" s="8">
        <v>1497709</v>
      </c>
      <c r="Y14" s="8">
        <v>613437</v>
      </c>
      <c r="Z14" s="2">
        <v>40.96</v>
      </c>
      <c r="AA14" s="6">
        <v>1886987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14347255</v>
      </c>
      <c r="D16" s="6">
        <v>0</v>
      </c>
      <c r="E16" s="7">
        <v>6707900</v>
      </c>
      <c r="F16" s="8">
        <v>14208874</v>
      </c>
      <c r="G16" s="8">
        <v>420120</v>
      </c>
      <c r="H16" s="8">
        <v>552416</v>
      </c>
      <c r="I16" s="8">
        <v>476955</v>
      </c>
      <c r="J16" s="8">
        <v>1449491</v>
      </c>
      <c r="K16" s="8">
        <v>640727</v>
      </c>
      <c r="L16" s="8">
        <v>507014</v>
      </c>
      <c r="M16" s="8">
        <v>500548</v>
      </c>
      <c r="N16" s="8">
        <v>1648289</v>
      </c>
      <c r="O16" s="8">
        <v>571248</v>
      </c>
      <c r="P16" s="8">
        <v>615807</v>
      </c>
      <c r="Q16" s="8">
        <v>878560</v>
      </c>
      <c r="R16" s="8">
        <v>2065615</v>
      </c>
      <c r="S16" s="8">
        <v>278284</v>
      </c>
      <c r="T16" s="8">
        <v>541964</v>
      </c>
      <c r="U16" s="8">
        <v>184817</v>
      </c>
      <c r="V16" s="8">
        <v>1005065</v>
      </c>
      <c r="W16" s="8">
        <v>6168460</v>
      </c>
      <c r="X16" s="8">
        <v>6707900</v>
      </c>
      <c r="Y16" s="8">
        <v>-539440</v>
      </c>
      <c r="Z16" s="2">
        <v>-8.04</v>
      </c>
      <c r="AA16" s="6">
        <v>14208874</v>
      </c>
    </row>
    <row r="17" spans="1:27" ht="13.5">
      <c r="A17" s="23" t="s">
        <v>44</v>
      </c>
      <c r="B17" s="29"/>
      <c r="C17" s="6">
        <v>8541415</v>
      </c>
      <c r="D17" s="6">
        <v>0</v>
      </c>
      <c r="E17" s="7">
        <v>8143940</v>
      </c>
      <c r="F17" s="8">
        <v>8177555</v>
      </c>
      <c r="G17" s="8">
        <v>746034</v>
      </c>
      <c r="H17" s="8">
        <v>829605</v>
      </c>
      <c r="I17" s="8">
        <v>722308</v>
      </c>
      <c r="J17" s="8">
        <v>2297947</v>
      </c>
      <c r="K17" s="8">
        <v>759827</v>
      </c>
      <c r="L17" s="8">
        <v>779073</v>
      </c>
      <c r="M17" s="8">
        <v>653858</v>
      </c>
      <c r="N17" s="8">
        <v>2192758</v>
      </c>
      <c r="O17" s="8">
        <v>742240</v>
      </c>
      <c r="P17" s="8">
        <v>723924</v>
      </c>
      <c r="Q17" s="8">
        <v>763401</v>
      </c>
      <c r="R17" s="8">
        <v>2229565</v>
      </c>
      <c r="S17" s="8">
        <v>672728</v>
      </c>
      <c r="T17" s="8">
        <v>1027136</v>
      </c>
      <c r="U17" s="8">
        <v>725303</v>
      </c>
      <c r="V17" s="8">
        <v>2425167</v>
      </c>
      <c r="W17" s="8">
        <v>9145437</v>
      </c>
      <c r="X17" s="8">
        <v>8143940</v>
      </c>
      <c r="Y17" s="8">
        <v>1001497</v>
      </c>
      <c r="Z17" s="2">
        <v>12.3</v>
      </c>
      <c r="AA17" s="6">
        <v>8177555</v>
      </c>
    </row>
    <row r="18" spans="1:27" ht="13.5">
      <c r="A18" s="25" t="s">
        <v>45</v>
      </c>
      <c r="B18" s="24"/>
      <c r="C18" s="6">
        <v>14574227</v>
      </c>
      <c r="D18" s="6">
        <v>0</v>
      </c>
      <c r="E18" s="7">
        <v>13545608</v>
      </c>
      <c r="F18" s="8">
        <v>14545608</v>
      </c>
      <c r="G18" s="8">
        <v>0</v>
      </c>
      <c r="H18" s="8">
        <v>1324793</v>
      </c>
      <c r="I18" s="8">
        <v>1487421</v>
      </c>
      <c r="J18" s="8">
        <v>2812214</v>
      </c>
      <c r="K18" s="8">
        <v>1251411</v>
      </c>
      <c r="L18" s="8">
        <v>1298073</v>
      </c>
      <c r="M18" s="8">
        <v>1142102</v>
      </c>
      <c r="N18" s="8">
        <v>3691586</v>
      </c>
      <c r="O18" s="8">
        <v>1237219</v>
      </c>
      <c r="P18" s="8">
        <v>1329473</v>
      </c>
      <c r="Q18" s="8">
        <v>0</v>
      </c>
      <c r="R18" s="8">
        <v>2566692</v>
      </c>
      <c r="S18" s="8">
        <v>1441409</v>
      </c>
      <c r="T18" s="8">
        <v>2730592</v>
      </c>
      <c r="U18" s="8">
        <v>1259638</v>
      </c>
      <c r="V18" s="8">
        <v>5431639</v>
      </c>
      <c r="W18" s="8">
        <v>14502131</v>
      </c>
      <c r="X18" s="8">
        <v>13545608</v>
      </c>
      <c r="Y18" s="8">
        <v>956523</v>
      </c>
      <c r="Z18" s="2">
        <v>7.06</v>
      </c>
      <c r="AA18" s="6">
        <v>14545608</v>
      </c>
    </row>
    <row r="19" spans="1:27" ht="13.5">
      <c r="A19" s="23" t="s">
        <v>46</v>
      </c>
      <c r="B19" s="29"/>
      <c r="C19" s="6">
        <v>120038816</v>
      </c>
      <c r="D19" s="6">
        <v>0</v>
      </c>
      <c r="E19" s="7">
        <v>189619569</v>
      </c>
      <c r="F19" s="8">
        <v>111668219</v>
      </c>
      <c r="G19" s="8">
        <v>42669019</v>
      </c>
      <c r="H19" s="8">
        <v>611500</v>
      </c>
      <c r="I19" s="8">
        <v>2193489</v>
      </c>
      <c r="J19" s="8">
        <v>45474008</v>
      </c>
      <c r="K19" s="8">
        <v>0</v>
      </c>
      <c r="L19" s="8">
        <v>1135648</v>
      </c>
      <c r="M19" s="8">
        <v>34519000</v>
      </c>
      <c r="N19" s="8">
        <v>35654648</v>
      </c>
      <c r="O19" s="8">
        <v>0</v>
      </c>
      <c r="P19" s="8">
        <v>360352</v>
      </c>
      <c r="Q19" s="8">
        <v>33809621</v>
      </c>
      <c r="R19" s="8">
        <v>34169973</v>
      </c>
      <c r="S19" s="8">
        <v>0</v>
      </c>
      <c r="T19" s="8">
        <v>0</v>
      </c>
      <c r="U19" s="8">
        <v>0</v>
      </c>
      <c r="V19" s="8">
        <v>0</v>
      </c>
      <c r="W19" s="8">
        <v>115298629</v>
      </c>
      <c r="X19" s="8">
        <v>189619569</v>
      </c>
      <c r="Y19" s="8">
        <v>-74320940</v>
      </c>
      <c r="Z19" s="2">
        <v>-39.19</v>
      </c>
      <c r="AA19" s="6">
        <v>111668219</v>
      </c>
    </row>
    <row r="20" spans="1:27" ht="13.5">
      <c r="A20" s="23" t="s">
        <v>47</v>
      </c>
      <c r="B20" s="29"/>
      <c r="C20" s="6">
        <v>100354539</v>
      </c>
      <c r="D20" s="6">
        <v>0</v>
      </c>
      <c r="E20" s="7">
        <v>66147938</v>
      </c>
      <c r="F20" s="26">
        <v>41320806</v>
      </c>
      <c r="G20" s="26">
        <v>421006</v>
      </c>
      <c r="H20" s="26">
        <v>1872625</v>
      </c>
      <c r="I20" s="26">
        <v>1869128</v>
      </c>
      <c r="J20" s="26">
        <v>4162759</v>
      </c>
      <c r="K20" s="26">
        <v>2559755</v>
      </c>
      <c r="L20" s="26">
        <v>1650085</v>
      </c>
      <c r="M20" s="26">
        <v>4135782</v>
      </c>
      <c r="N20" s="26">
        <v>8345622</v>
      </c>
      <c r="O20" s="26">
        <v>1317976</v>
      </c>
      <c r="P20" s="26">
        <v>2231606</v>
      </c>
      <c r="Q20" s="26">
        <v>1883502</v>
      </c>
      <c r="R20" s="26">
        <v>5433084</v>
      </c>
      <c r="S20" s="26">
        <v>1617425</v>
      </c>
      <c r="T20" s="26">
        <v>1974397</v>
      </c>
      <c r="U20" s="26">
        <v>4194188</v>
      </c>
      <c r="V20" s="26">
        <v>7786010</v>
      </c>
      <c r="W20" s="26">
        <v>25727475</v>
      </c>
      <c r="X20" s="26">
        <v>66147938</v>
      </c>
      <c r="Y20" s="26">
        <v>-40420463</v>
      </c>
      <c r="Z20" s="27">
        <v>-61.11</v>
      </c>
      <c r="AA20" s="28">
        <v>41320806</v>
      </c>
    </row>
    <row r="21" spans="1:27" ht="13.5">
      <c r="A21" s="23" t="s">
        <v>48</v>
      </c>
      <c r="B21" s="29"/>
      <c r="C21" s="6">
        <v>91307</v>
      </c>
      <c r="D21" s="6">
        <v>0</v>
      </c>
      <c r="E21" s="7">
        <v>150000</v>
      </c>
      <c r="F21" s="8">
        <v>800000</v>
      </c>
      <c r="G21" s="8">
        <v>0</v>
      </c>
      <c r="H21" s="8">
        <v>0</v>
      </c>
      <c r="I21" s="30">
        <v>0</v>
      </c>
      <c r="J21" s="8">
        <v>0</v>
      </c>
      <c r="K21" s="8">
        <v>2429864</v>
      </c>
      <c r="L21" s="8">
        <v>0</v>
      </c>
      <c r="M21" s="8">
        <v>150682</v>
      </c>
      <c r="N21" s="8">
        <v>2580546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2580546</v>
      </c>
      <c r="X21" s="8">
        <v>150000</v>
      </c>
      <c r="Y21" s="8">
        <v>2430546</v>
      </c>
      <c r="Z21" s="2">
        <v>1620.36</v>
      </c>
      <c r="AA21" s="6">
        <v>800000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1203303581</v>
      </c>
      <c r="D22" s="33">
        <f>SUM(D5:D21)</f>
        <v>0</v>
      </c>
      <c r="E22" s="34">
        <f t="shared" si="0"/>
        <v>1303203453</v>
      </c>
      <c r="F22" s="35">
        <f t="shared" si="0"/>
        <v>1214466178</v>
      </c>
      <c r="G22" s="35">
        <f t="shared" si="0"/>
        <v>128001351</v>
      </c>
      <c r="H22" s="35">
        <f t="shared" si="0"/>
        <v>98532487</v>
      </c>
      <c r="I22" s="35">
        <f t="shared" si="0"/>
        <v>97280941</v>
      </c>
      <c r="J22" s="35">
        <f t="shared" si="0"/>
        <v>323814779</v>
      </c>
      <c r="K22" s="35">
        <f t="shared" si="0"/>
        <v>93849299</v>
      </c>
      <c r="L22" s="35">
        <f t="shared" si="0"/>
        <v>92261771</v>
      </c>
      <c r="M22" s="35">
        <f t="shared" si="0"/>
        <v>124295781</v>
      </c>
      <c r="N22" s="35">
        <f t="shared" si="0"/>
        <v>310406851</v>
      </c>
      <c r="O22" s="35">
        <f t="shared" si="0"/>
        <v>85138724</v>
      </c>
      <c r="P22" s="35">
        <f t="shared" si="0"/>
        <v>89597862</v>
      </c>
      <c r="Q22" s="35">
        <f t="shared" si="0"/>
        <v>119902837</v>
      </c>
      <c r="R22" s="35">
        <f t="shared" si="0"/>
        <v>294639423</v>
      </c>
      <c r="S22" s="35">
        <f t="shared" si="0"/>
        <v>87378287</v>
      </c>
      <c r="T22" s="35">
        <f t="shared" si="0"/>
        <v>90892928</v>
      </c>
      <c r="U22" s="35">
        <f t="shared" si="0"/>
        <v>100001724</v>
      </c>
      <c r="V22" s="35">
        <f t="shared" si="0"/>
        <v>278272939</v>
      </c>
      <c r="W22" s="35">
        <f t="shared" si="0"/>
        <v>1207133992</v>
      </c>
      <c r="X22" s="35">
        <f t="shared" si="0"/>
        <v>1303203453</v>
      </c>
      <c r="Y22" s="35">
        <f t="shared" si="0"/>
        <v>-96069461</v>
      </c>
      <c r="Z22" s="36">
        <f>+IF(X22&lt;&gt;0,+(Y22/X22)*100,0)</f>
        <v>-7.37179300583084</v>
      </c>
      <c r="AA22" s="33">
        <f>SUM(AA5:AA21)</f>
        <v>1214466178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308716531</v>
      </c>
      <c r="D25" s="6">
        <v>0</v>
      </c>
      <c r="E25" s="7">
        <v>344431966</v>
      </c>
      <c r="F25" s="8">
        <v>346292835</v>
      </c>
      <c r="G25" s="8">
        <v>27307963</v>
      </c>
      <c r="H25" s="8">
        <v>26606084</v>
      </c>
      <c r="I25" s="8">
        <v>27211779</v>
      </c>
      <c r="J25" s="8">
        <v>81125826</v>
      </c>
      <c r="K25" s="8">
        <v>27408285</v>
      </c>
      <c r="L25" s="8">
        <v>27369614</v>
      </c>
      <c r="M25" s="8">
        <v>27343235</v>
      </c>
      <c r="N25" s="8">
        <v>82121134</v>
      </c>
      <c r="O25" s="8">
        <v>30052876</v>
      </c>
      <c r="P25" s="8">
        <v>28136232</v>
      </c>
      <c r="Q25" s="8">
        <v>28167843</v>
      </c>
      <c r="R25" s="8">
        <v>86356951</v>
      </c>
      <c r="S25" s="8">
        <v>27870652</v>
      </c>
      <c r="T25" s="8">
        <v>27891085</v>
      </c>
      <c r="U25" s="8">
        <v>27376484</v>
      </c>
      <c r="V25" s="8">
        <v>83138221</v>
      </c>
      <c r="W25" s="8">
        <v>332742132</v>
      </c>
      <c r="X25" s="8">
        <v>344431966</v>
      </c>
      <c r="Y25" s="8">
        <v>-11689834</v>
      </c>
      <c r="Z25" s="2">
        <v>-3.39</v>
      </c>
      <c r="AA25" s="6">
        <v>346292835</v>
      </c>
    </row>
    <row r="26" spans="1:27" ht="13.5">
      <c r="A26" s="25" t="s">
        <v>52</v>
      </c>
      <c r="B26" s="24"/>
      <c r="C26" s="6">
        <v>17087587</v>
      </c>
      <c r="D26" s="6">
        <v>0</v>
      </c>
      <c r="E26" s="7">
        <v>18817670</v>
      </c>
      <c r="F26" s="8">
        <v>18711270</v>
      </c>
      <c r="G26" s="8">
        <v>1389072</v>
      </c>
      <c r="H26" s="8">
        <v>1347128</v>
      </c>
      <c r="I26" s="8">
        <v>1360831</v>
      </c>
      <c r="J26" s="8">
        <v>4097031</v>
      </c>
      <c r="K26" s="8">
        <v>1392647</v>
      </c>
      <c r="L26" s="8">
        <v>1832496</v>
      </c>
      <c r="M26" s="8">
        <v>1439024</v>
      </c>
      <c r="N26" s="8">
        <v>4664167</v>
      </c>
      <c r="O26" s="8">
        <v>1422608</v>
      </c>
      <c r="P26" s="8">
        <v>1404003</v>
      </c>
      <c r="Q26" s="8">
        <v>1414980</v>
      </c>
      <c r="R26" s="8">
        <v>4241591</v>
      </c>
      <c r="S26" s="8">
        <v>2190175</v>
      </c>
      <c r="T26" s="8">
        <v>1472658</v>
      </c>
      <c r="U26" s="8">
        <v>1490025</v>
      </c>
      <c r="V26" s="8">
        <v>5152858</v>
      </c>
      <c r="W26" s="8">
        <v>18155647</v>
      </c>
      <c r="X26" s="8">
        <v>18817670</v>
      </c>
      <c r="Y26" s="8">
        <v>-662023</v>
      </c>
      <c r="Z26" s="2">
        <v>-3.52</v>
      </c>
      <c r="AA26" s="6">
        <v>18711270</v>
      </c>
    </row>
    <row r="27" spans="1:27" ht="13.5">
      <c r="A27" s="25" t="s">
        <v>53</v>
      </c>
      <c r="B27" s="24"/>
      <c r="C27" s="6">
        <v>13066945</v>
      </c>
      <c r="D27" s="6">
        <v>0</v>
      </c>
      <c r="E27" s="7">
        <v>8033795</v>
      </c>
      <c r="F27" s="8">
        <v>16033795</v>
      </c>
      <c r="G27" s="8">
        <v>669483</v>
      </c>
      <c r="H27" s="8">
        <v>669483</v>
      </c>
      <c r="I27" s="8">
        <v>669483</v>
      </c>
      <c r="J27" s="8">
        <v>2008449</v>
      </c>
      <c r="K27" s="8">
        <v>669483</v>
      </c>
      <c r="L27" s="8">
        <v>669483</v>
      </c>
      <c r="M27" s="8">
        <v>669483</v>
      </c>
      <c r="N27" s="8">
        <v>2008449</v>
      </c>
      <c r="O27" s="8">
        <v>669483</v>
      </c>
      <c r="P27" s="8">
        <v>669483</v>
      </c>
      <c r="Q27" s="8">
        <v>669483</v>
      </c>
      <c r="R27" s="8">
        <v>2008449</v>
      </c>
      <c r="S27" s="8">
        <v>669483</v>
      </c>
      <c r="T27" s="8">
        <v>669484</v>
      </c>
      <c r="U27" s="8">
        <v>669484</v>
      </c>
      <c r="V27" s="8">
        <v>2008451</v>
      </c>
      <c r="W27" s="8">
        <v>8033798</v>
      </c>
      <c r="X27" s="8">
        <v>8033795</v>
      </c>
      <c r="Y27" s="8">
        <v>3</v>
      </c>
      <c r="Z27" s="2">
        <v>0</v>
      </c>
      <c r="AA27" s="6">
        <v>16033795</v>
      </c>
    </row>
    <row r="28" spans="1:27" ht="13.5">
      <c r="A28" s="25" t="s">
        <v>54</v>
      </c>
      <c r="B28" s="24"/>
      <c r="C28" s="6">
        <v>149681321</v>
      </c>
      <c r="D28" s="6">
        <v>0</v>
      </c>
      <c r="E28" s="7">
        <v>176251700</v>
      </c>
      <c r="F28" s="8">
        <v>176251700</v>
      </c>
      <c r="G28" s="8">
        <v>14686008</v>
      </c>
      <c r="H28" s="8">
        <v>14686008</v>
      </c>
      <c r="I28" s="8">
        <v>14686008</v>
      </c>
      <c r="J28" s="8">
        <v>44058024</v>
      </c>
      <c r="K28" s="8">
        <v>14686008</v>
      </c>
      <c r="L28" s="8">
        <v>14686008</v>
      </c>
      <c r="M28" s="8">
        <v>14686008</v>
      </c>
      <c r="N28" s="8">
        <v>44058024</v>
      </c>
      <c r="O28" s="8">
        <v>14686008</v>
      </c>
      <c r="P28" s="8">
        <v>14686008</v>
      </c>
      <c r="Q28" s="8">
        <v>14686008</v>
      </c>
      <c r="R28" s="8">
        <v>44058024</v>
      </c>
      <c r="S28" s="8">
        <v>14686008</v>
      </c>
      <c r="T28" s="8">
        <v>14678392</v>
      </c>
      <c r="U28" s="8">
        <v>14698081</v>
      </c>
      <c r="V28" s="8">
        <v>44062481</v>
      </c>
      <c r="W28" s="8">
        <v>176236553</v>
      </c>
      <c r="X28" s="8">
        <v>176251700</v>
      </c>
      <c r="Y28" s="8">
        <v>-15147</v>
      </c>
      <c r="Z28" s="2">
        <v>-0.01</v>
      </c>
      <c r="AA28" s="6">
        <v>176251700</v>
      </c>
    </row>
    <row r="29" spans="1:27" ht="13.5">
      <c r="A29" s="25" t="s">
        <v>55</v>
      </c>
      <c r="B29" s="24"/>
      <c r="C29" s="6">
        <v>10969999</v>
      </c>
      <c r="D29" s="6">
        <v>0</v>
      </c>
      <c r="E29" s="7">
        <v>28080922</v>
      </c>
      <c r="F29" s="8">
        <v>28080922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5036279</v>
      </c>
      <c r="N29" s="8">
        <v>5036279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5036279</v>
      </c>
      <c r="X29" s="8">
        <v>28080922</v>
      </c>
      <c r="Y29" s="8">
        <v>-23044643</v>
      </c>
      <c r="Z29" s="2">
        <v>-82.07</v>
      </c>
      <c r="AA29" s="6">
        <v>28080922</v>
      </c>
    </row>
    <row r="30" spans="1:27" ht="13.5">
      <c r="A30" s="25" t="s">
        <v>56</v>
      </c>
      <c r="B30" s="24"/>
      <c r="C30" s="6">
        <v>296646672</v>
      </c>
      <c r="D30" s="6">
        <v>0</v>
      </c>
      <c r="E30" s="7">
        <v>340072243</v>
      </c>
      <c r="F30" s="8">
        <v>339072778</v>
      </c>
      <c r="G30" s="8">
        <v>7404</v>
      </c>
      <c r="H30" s="8">
        <v>41000354</v>
      </c>
      <c r="I30" s="8">
        <v>41184093</v>
      </c>
      <c r="J30" s="8">
        <v>82191851</v>
      </c>
      <c r="K30" s="8">
        <v>24301996</v>
      </c>
      <c r="L30" s="8">
        <v>22269380</v>
      </c>
      <c r="M30" s="8">
        <v>24673283</v>
      </c>
      <c r="N30" s="8">
        <v>71244659</v>
      </c>
      <c r="O30" s="8">
        <v>21183166</v>
      </c>
      <c r="P30" s="8">
        <v>22568379</v>
      </c>
      <c r="Q30" s="8">
        <v>22689002</v>
      </c>
      <c r="R30" s="8">
        <v>66440547</v>
      </c>
      <c r="S30" s="8">
        <v>21634324</v>
      </c>
      <c r="T30" s="8">
        <v>22120770</v>
      </c>
      <c r="U30" s="8">
        <v>23715078</v>
      </c>
      <c r="V30" s="8">
        <v>67470172</v>
      </c>
      <c r="W30" s="8">
        <v>287347229</v>
      </c>
      <c r="X30" s="8">
        <v>340072243</v>
      </c>
      <c r="Y30" s="8">
        <v>-52725014</v>
      </c>
      <c r="Z30" s="2">
        <v>-15.5</v>
      </c>
      <c r="AA30" s="6">
        <v>339072778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28554441</v>
      </c>
      <c r="D32" s="6">
        <v>0</v>
      </c>
      <c r="E32" s="7">
        <v>38560561</v>
      </c>
      <c r="F32" s="8">
        <v>38011379</v>
      </c>
      <c r="G32" s="8">
        <v>2130102</v>
      </c>
      <c r="H32" s="8">
        <v>2614447</v>
      </c>
      <c r="I32" s="8">
        <v>2022349</v>
      </c>
      <c r="J32" s="8">
        <v>6766898</v>
      </c>
      <c r="K32" s="8">
        <v>2564844</v>
      </c>
      <c r="L32" s="8">
        <v>3042947</v>
      </c>
      <c r="M32" s="8">
        <v>3537836</v>
      </c>
      <c r="N32" s="8">
        <v>9145627</v>
      </c>
      <c r="O32" s="8">
        <v>3206295</v>
      </c>
      <c r="P32" s="8">
        <v>3209216</v>
      </c>
      <c r="Q32" s="8">
        <v>3450162</v>
      </c>
      <c r="R32" s="8">
        <v>9865673</v>
      </c>
      <c r="S32" s="8">
        <v>2658209</v>
      </c>
      <c r="T32" s="8">
        <v>3020268</v>
      </c>
      <c r="U32" s="8">
        <v>2642998</v>
      </c>
      <c r="V32" s="8">
        <v>8321475</v>
      </c>
      <c r="W32" s="8">
        <v>34099673</v>
      </c>
      <c r="X32" s="8">
        <v>38560561</v>
      </c>
      <c r="Y32" s="8">
        <v>-4460888</v>
      </c>
      <c r="Z32" s="2">
        <v>-11.57</v>
      </c>
      <c r="AA32" s="6">
        <v>38011379</v>
      </c>
    </row>
    <row r="33" spans="1:27" ht="13.5">
      <c r="A33" s="25" t="s">
        <v>59</v>
      </c>
      <c r="B33" s="24"/>
      <c r="C33" s="6">
        <v>57517288</v>
      </c>
      <c r="D33" s="6">
        <v>0</v>
      </c>
      <c r="E33" s="7">
        <v>62503456</v>
      </c>
      <c r="F33" s="8">
        <v>64393292</v>
      </c>
      <c r="G33" s="8">
        <v>5007321</v>
      </c>
      <c r="H33" s="8">
        <v>5123811</v>
      </c>
      <c r="I33" s="8">
        <v>5187124</v>
      </c>
      <c r="J33" s="8">
        <v>15318256</v>
      </c>
      <c r="K33" s="8">
        <v>5732730</v>
      </c>
      <c r="L33" s="8">
        <v>5229232</v>
      </c>
      <c r="M33" s="8">
        <v>5160197</v>
      </c>
      <c r="N33" s="8">
        <v>16122159</v>
      </c>
      <c r="O33" s="8">
        <v>5244307</v>
      </c>
      <c r="P33" s="8">
        <v>5298770</v>
      </c>
      <c r="Q33" s="8">
        <v>5271241</v>
      </c>
      <c r="R33" s="8">
        <v>15814318</v>
      </c>
      <c r="S33" s="8">
        <v>5453433</v>
      </c>
      <c r="T33" s="8">
        <v>5811183</v>
      </c>
      <c r="U33" s="8">
        <v>5161673</v>
      </c>
      <c r="V33" s="8">
        <v>16426289</v>
      </c>
      <c r="W33" s="8">
        <v>63681022</v>
      </c>
      <c r="X33" s="8">
        <v>62503456</v>
      </c>
      <c r="Y33" s="8">
        <v>1177566</v>
      </c>
      <c r="Z33" s="2">
        <v>1.88</v>
      </c>
      <c r="AA33" s="6">
        <v>64393292</v>
      </c>
    </row>
    <row r="34" spans="1:27" ht="13.5">
      <c r="A34" s="25" t="s">
        <v>60</v>
      </c>
      <c r="B34" s="24"/>
      <c r="C34" s="6">
        <v>255969101</v>
      </c>
      <c r="D34" s="6">
        <v>0</v>
      </c>
      <c r="E34" s="7">
        <v>335633858</v>
      </c>
      <c r="F34" s="8">
        <v>262481420</v>
      </c>
      <c r="G34" s="8">
        <v>15172372</v>
      </c>
      <c r="H34" s="8">
        <v>15084725</v>
      </c>
      <c r="I34" s="8">
        <v>19989800</v>
      </c>
      <c r="J34" s="8">
        <v>50246897</v>
      </c>
      <c r="K34" s="8">
        <v>16633103</v>
      </c>
      <c r="L34" s="8">
        <v>15984662</v>
      </c>
      <c r="M34" s="8">
        <v>16431741</v>
      </c>
      <c r="N34" s="8">
        <v>49049506</v>
      </c>
      <c r="O34" s="8">
        <v>16902525</v>
      </c>
      <c r="P34" s="8">
        <v>15538773</v>
      </c>
      <c r="Q34" s="8">
        <v>23915588</v>
      </c>
      <c r="R34" s="8">
        <v>56356886</v>
      </c>
      <c r="S34" s="8">
        <v>21824749</v>
      </c>
      <c r="T34" s="8">
        <v>18552091</v>
      </c>
      <c r="U34" s="8">
        <v>20037453</v>
      </c>
      <c r="V34" s="8">
        <v>60414293</v>
      </c>
      <c r="W34" s="8">
        <v>216067582</v>
      </c>
      <c r="X34" s="8">
        <v>335633858</v>
      </c>
      <c r="Y34" s="8">
        <v>-119566276</v>
      </c>
      <c r="Z34" s="2">
        <v>-35.62</v>
      </c>
      <c r="AA34" s="6">
        <v>262481420</v>
      </c>
    </row>
    <row r="35" spans="1:27" ht="13.5">
      <c r="A35" s="23" t="s">
        <v>61</v>
      </c>
      <c r="B35" s="29"/>
      <c r="C35" s="6">
        <v>2597902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1140807787</v>
      </c>
      <c r="D36" s="33">
        <f>SUM(D25:D35)</f>
        <v>0</v>
      </c>
      <c r="E36" s="34">
        <f t="shared" si="1"/>
        <v>1352386171</v>
      </c>
      <c r="F36" s="35">
        <f t="shared" si="1"/>
        <v>1289329391</v>
      </c>
      <c r="G36" s="35">
        <f t="shared" si="1"/>
        <v>66369725</v>
      </c>
      <c r="H36" s="35">
        <f t="shared" si="1"/>
        <v>107132040</v>
      </c>
      <c r="I36" s="35">
        <f t="shared" si="1"/>
        <v>112311467</v>
      </c>
      <c r="J36" s="35">
        <f t="shared" si="1"/>
        <v>285813232</v>
      </c>
      <c r="K36" s="35">
        <f t="shared" si="1"/>
        <v>93389096</v>
      </c>
      <c r="L36" s="35">
        <f t="shared" si="1"/>
        <v>91083822</v>
      </c>
      <c r="M36" s="35">
        <f t="shared" si="1"/>
        <v>98977086</v>
      </c>
      <c r="N36" s="35">
        <f t="shared" si="1"/>
        <v>283450004</v>
      </c>
      <c r="O36" s="35">
        <f t="shared" si="1"/>
        <v>93367268</v>
      </c>
      <c r="P36" s="35">
        <f t="shared" si="1"/>
        <v>91510864</v>
      </c>
      <c r="Q36" s="35">
        <f t="shared" si="1"/>
        <v>100264307</v>
      </c>
      <c r="R36" s="35">
        <f t="shared" si="1"/>
        <v>285142439</v>
      </c>
      <c r="S36" s="35">
        <f t="shared" si="1"/>
        <v>96987033</v>
      </c>
      <c r="T36" s="35">
        <f t="shared" si="1"/>
        <v>94215931</v>
      </c>
      <c r="U36" s="35">
        <f t="shared" si="1"/>
        <v>95791276</v>
      </c>
      <c r="V36" s="35">
        <f t="shared" si="1"/>
        <v>286994240</v>
      </c>
      <c r="W36" s="35">
        <f t="shared" si="1"/>
        <v>1141399915</v>
      </c>
      <c r="X36" s="35">
        <f t="shared" si="1"/>
        <v>1352386171</v>
      </c>
      <c r="Y36" s="35">
        <f t="shared" si="1"/>
        <v>-210986256</v>
      </c>
      <c r="Z36" s="36">
        <f>+IF(X36&lt;&gt;0,+(Y36/X36)*100,0)</f>
        <v>-15.601036192494458</v>
      </c>
      <c r="AA36" s="33">
        <f>SUM(AA25:AA35)</f>
        <v>1289329391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62495794</v>
      </c>
      <c r="D38" s="46">
        <f>+D22-D36</f>
        <v>0</v>
      </c>
      <c r="E38" s="47">
        <f t="shared" si="2"/>
        <v>-49182718</v>
      </c>
      <c r="F38" s="48">
        <f t="shared" si="2"/>
        <v>-74863213</v>
      </c>
      <c r="G38" s="48">
        <f t="shared" si="2"/>
        <v>61631626</v>
      </c>
      <c r="H38" s="48">
        <f t="shared" si="2"/>
        <v>-8599553</v>
      </c>
      <c r="I38" s="48">
        <f t="shared" si="2"/>
        <v>-15030526</v>
      </c>
      <c r="J38" s="48">
        <f t="shared" si="2"/>
        <v>38001547</v>
      </c>
      <c r="K38" s="48">
        <f t="shared" si="2"/>
        <v>460203</v>
      </c>
      <c r="L38" s="48">
        <f t="shared" si="2"/>
        <v>1177949</v>
      </c>
      <c r="M38" s="48">
        <f t="shared" si="2"/>
        <v>25318695</v>
      </c>
      <c r="N38" s="48">
        <f t="shared" si="2"/>
        <v>26956847</v>
      </c>
      <c r="O38" s="48">
        <f t="shared" si="2"/>
        <v>-8228544</v>
      </c>
      <c r="P38" s="48">
        <f t="shared" si="2"/>
        <v>-1913002</v>
      </c>
      <c r="Q38" s="48">
        <f t="shared" si="2"/>
        <v>19638530</v>
      </c>
      <c r="R38" s="48">
        <f t="shared" si="2"/>
        <v>9496984</v>
      </c>
      <c r="S38" s="48">
        <f t="shared" si="2"/>
        <v>-9608746</v>
      </c>
      <c r="T38" s="48">
        <f t="shared" si="2"/>
        <v>-3323003</v>
      </c>
      <c r="U38" s="48">
        <f t="shared" si="2"/>
        <v>4210448</v>
      </c>
      <c r="V38" s="48">
        <f t="shared" si="2"/>
        <v>-8721301</v>
      </c>
      <c r="W38" s="48">
        <f t="shared" si="2"/>
        <v>65734077</v>
      </c>
      <c r="X38" s="48">
        <f>IF(F22=F36,0,X22-X36)</f>
        <v>-49182718</v>
      </c>
      <c r="Y38" s="48">
        <f t="shared" si="2"/>
        <v>114916795</v>
      </c>
      <c r="Z38" s="49">
        <f>+IF(X38&lt;&gt;0,+(Y38/X38)*100,0)</f>
        <v>-233.65279446329095</v>
      </c>
      <c r="AA38" s="46">
        <f>+AA22-AA36</f>
        <v>-74863213</v>
      </c>
    </row>
    <row r="39" spans="1:27" ht="13.5">
      <c r="A39" s="23" t="s">
        <v>64</v>
      </c>
      <c r="B39" s="29"/>
      <c r="C39" s="6">
        <v>110428900</v>
      </c>
      <c r="D39" s="6">
        <v>0</v>
      </c>
      <c r="E39" s="7">
        <v>45770680</v>
      </c>
      <c r="F39" s="8">
        <v>90619937</v>
      </c>
      <c r="G39" s="8">
        <v>2652481</v>
      </c>
      <c r="H39" s="8">
        <v>1036000</v>
      </c>
      <c r="I39" s="8">
        <v>0</v>
      </c>
      <c r="J39" s="8">
        <v>3688481</v>
      </c>
      <c r="K39" s="8">
        <v>0</v>
      </c>
      <c r="L39" s="8">
        <v>18775352</v>
      </c>
      <c r="M39" s="8">
        <v>0</v>
      </c>
      <c r="N39" s="8">
        <v>18775352</v>
      </c>
      <c r="O39" s="8">
        <v>0</v>
      </c>
      <c r="P39" s="8">
        <v>401648</v>
      </c>
      <c r="Q39" s="8">
        <v>30120000</v>
      </c>
      <c r="R39" s="8">
        <v>30521648</v>
      </c>
      <c r="S39" s="8">
        <v>0</v>
      </c>
      <c r="T39" s="8">
        <v>0</v>
      </c>
      <c r="U39" s="8">
        <v>0</v>
      </c>
      <c r="V39" s="8">
        <v>0</v>
      </c>
      <c r="W39" s="8">
        <v>52985481</v>
      </c>
      <c r="X39" s="8">
        <v>45770680</v>
      </c>
      <c r="Y39" s="8">
        <v>7214801</v>
      </c>
      <c r="Z39" s="2">
        <v>15.76</v>
      </c>
      <c r="AA39" s="6">
        <v>90619937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49908340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49908340</v>
      </c>
      <c r="Y41" s="51">
        <v>-49908340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172924694</v>
      </c>
      <c r="D42" s="55">
        <f>SUM(D38:D41)</f>
        <v>0</v>
      </c>
      <c r="E42" s="56">
        <f t="shared" si="3"/>
        <v>46496302</v>
      </c>
      <c r="F42" s="57">
        <f t="shared" si="3"/>
        <v>15756724</v>
      </c>
      <c r="G42" s="57">
        <f t="shared" si="3"/>
        <v>64284107</v>
      </c>
      <c r="H42" s="57">
        <f t="shared" si="3"/>
        <v>-7563553</v>
      </c>
      <c r="I42" s="57">
        <f t="shared" si="3"/>
        <v>-15030526</v>
      </c>
      <c r="J42" s="57">
        <f t="shared" si="3"/>
        <v>41690028</v>
      </c>
      <c r="K42" s="57">
        <f t="shared" si="3"/>
        <v>460203</v>
      </c>
      <c r="L42" s="57">
        <f t="shared" si="3"/>
        <v>19953301</v>
      </c>
      <c r="M42" s="57">
        <f t="shared" si="3"/>
        <v>25318695</v>
      </c>
      <c r="N42" s="57">
        <f t="shared" si="3"/>
        <v>45732199</v>
      </c>
      <c r="O42" s="57">
        <f t="shared" si="3"/>
        <v>-8228544</v>
      </c>
      <c r="P42" s="57">
        <f t="shared" si="3"/>
        <v>-1511354</v>
      </c>
      <c r="Q42" s="57">
        <f t="shared" si="3"/>
        <v>49758530</v>
      </c>
      <c r="R42" s="57">
        <f t="shared" si="3"/>
        <v>40018632</v>
      </c>
      <c r="S42" s="57">
        <f t="shared" si="3"/>
        <v>-9608746</v>
      </c>
      <c r="T42" s="57">
        <f t="shared" si="3"/>
        <v>-3323003</v>
      </c>
      <c r="U42" s="57">
        <f t="shared" si="3"/>
        <v>4210448</v>
      </c>
      <c r="V42" s="57">
        <f t="shared" si="3"/>
        <v>-8721301</v>
      </c>
      <c r="W42" s="57">
        <f t="shared" si="3"/>
        <v>118719558</v>
      </c>
      <c r="X42" s="57">
        <f t="shared" si="3"/>
        <v>46496302</v>
      </c>
      <c r="Y42" s="57">
        <f t="shared" si="3"/>
        <v>72223256</v>
      </c>
      <c r="Z42" s="58">
        <f>+IF(X42&lt;&gt;0,+(Y42/X42)*100,0)</f>
        <v>155.33118311215372</v>
      </c>
      <c r="AA42" s="55">
        <f>SUM(AA38:AA41)</f>
        <v>15756724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172924694</v>
      </c>
      <c r="D44" s="63">
        <f>+D42-D43</f>
        <v>0</v>
      </c>
      <c r="E44" s="64">
        <f t="shared" si="4"/>
        <v>46496302</v>
      </c>
      <c r="F44" s="65">
        <f t="shared" si="4"/>
        <v>15756724</v>
      </c>
      <c r="G44" s="65">
        <f t="shared" si="4"/>
        <v>64284107</v>
      </c>
      <c r="H44" s="65">
        <f t="shared" si="4"/>
        <v>-7563553</v>
      </c>
      <c r="I44" s="65">
        <f t="shared" si="4"/>
        <v>-15030526</v>
      </c>
      <c r="J44" s="65">
        <f t="shared" si="4"/>
        <v>41690028</v>
      </c>
      <c r="K44" s="65">
        <f t="shared" si="4"/>
        <v>460203</v>
      </c>
      <c r="L44" s="65">
        <f t="shared" si="4"/>
        <v>19953301</v>
      </c>
      <c r="M44" s="65">
        <f t="shared" si="4"/>
        <v>25318695</v>
      </c>
      <c r="N44" s="65">
        <f t="shared" si="4"/>
        <v>45732199</v>
      </c>
      <c r="O44" s="65">
        <f t="shared" si="4"/>
        <v>-8228544</v>
      </c>
      <c r="P44" s="65">
        <f t="shared" si="4"/>
        <v>-1511354</v>
      </c>
      <c r="Q44" s="65">
        <f t="shared" si="4"/>
        <v>49758530</v>
      </c>
      <c r="R44" s="65">
        <f t="shared" si="4"/>
        <v>40018632</v>
      </c>
      <c r="S44" s="65">
        <f t="shared" si="4"/>
        <v>-9608746</v>
      </c>
      <c r="T44" s="65">
        <f t="shared" si="4"/>
        <v>-3323003</v>
      </c>
      <c r="U44" s="65">
        <f t="shared" si="4"/>
        <v>4210448</v>
      </c>
      <c r="V44" s="65">
        <f t="shared" si="4"/>
        <v>-8721301</v>
      </c>
      <c r="W44" s="65">
        <f t="shared" si="4"/>
        <v>118719558</v>
      </c>
      <c r="X44" s="65">
        <f t="shared" si="4"/>
        <v>46496302</v>
      </c>
      <c r="Y44" s="65">
        <f t="shared" si="4"/>
        <v>72223256</v>
      </c>
      <c r="Z44" s="66">
        <f>+IF(X44&lt;&gt;0,+(Y44/X44)*100,0)</f>
        <v>155.33118311215372</v>
      </c>
      <c r="AA44" s="63">
        <f>+AA42-AA43</f>
        <v>15756724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172924694</v>
      </c>
      <c r="D46" s="55">
        <f>SUM(D44:D45)</f>
        <v>0</v>
      </c>
      <c r="E46" s="56">
        <f t="shared" si="5"/>
        <v>46496302</v>
      </c>
      <c r="F46" s="57">
        <f t="shared" si="5"/>
        <v>15756724</v>
      </c>
      <c r="G46" s="57">
        <f t="shared" si="5"/>
        <v>64284107</v>
      </c>
      <c r="H46" s="57">
        <f t="shared" si="5"/>
        <v>-7563553</v>
      </c>
      <c r="I46" s="57">
        <f t="shared" si="5"/>
        <v>-15030526</v>
      </c>
      <c r="J46" s="57">
        <f t="shared" si="5"/>
        <v>41690028</v>
      </c>
      <c r="K46" s="57">
        <f t="shared" si="5"/>
        <v>460203</v>
      </c>
      <c r="L46" s="57">
        <f t="shared" si="5"/>
        <v>19953301</v>
      </c>
      <c r="M46" s="57">
        <f t="shared" si="5"/>
        <v>25318695</v>
      </c>
      <c r="N46" s="57">
        <f t="shared" si="5"/>
        <v>45732199</v>
      </c>
      <c r="O46" s="57">
        <f t="shared" si="5"/>
        <v>-8228544</v>
      </c>
      <c r="P46" s="57">
        <f t="shared" si="5"/>
        <v>-1511354</v>
      </c>
      <c r="Q46" s="57">
        <f t="shared" si="5"/>
        <v>49758530</v>
      </c>
      <c r="R46" s="57">
        <f t="shared" si="5"/>
        <v>40018632</v>
      </c>
      <c r="S46" s="57">
        <f t="shared" si="5"/>
        <v>-9608746</v>
      </c>
      <c r="T46" s="57">
        <f t="shared" si="5"/>
        <v>-3323003</v>
      </c>
      <c r="U46" s="57">
        <f t="shared" si="5"/>
        <v>4210448</v>
      </c>
      <c r="V46" s="57">
        <f t="shared" si="5"/>
        <v>-8721301</v>
      </c>
      <c r="W46" s="57">
        <f t="shared" si="5"/>
        <v>118719558</v>
      </c>
      <c r="X46" s="57">
        <f t="shared" si="5"/>
        <v>46496302</v>
      </c>
      <c r="Y46" s="57">
        <f t="shared" si="5"/>
        <v>72223256</v>
      </c>
      <c r="Z46" s="58">
        <f>+IF(X46&lt;&gt;0,+(Y46/X46)*100,0)</f>
        <v>155.33118311215372</v>
      </c>
      <c r="AA46" s="55">
        <f>SUM(AA44:AA45)</f>
        <v>15756724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172924694</v>
      </c>
      <c r="D48" s="71">
        <f>SUM(D46:D47)</f>
        <v>0</v>
      </c>
      <c r="E48" s="72">
        <f t="shared" si="6"/>
        <v>46496302</v>
      </c>
      <c r="F48" s="73">
        <f t="shared" si="6"/>
        <v>15756724</v>
      </c>
      <c r="G48" s="73">
        <f t="shared" si="6"/>
        <v>64284107</v>
      </c>
      <c r="H48" s="74">
        <f t="shared" si="6"/>
        <v>-7563553</v>
      </c>
      <c r="I48" s="74">
        <f t="shared" si="6"/>
        <v>-15030526</v>
      </c>
      <c r="J48" s="74">
        <f t="shared" si="6"/>
        <v>41690028</v>
      </c>
      <c r="K48" s="74">
        <f t="shared" si="6"/>
        <v>460203</v>
      </c>
      <c r="L48" s="74">
        <f t="shared" si="6"/>
        <v>19953301</v>
      </c>
      <c r="M48" s="73">
        <f t="shared" si="6"/>
        <v>25318695</v>
      </c>
      <c r="N48" s="73">
        <f t="shared" si="6"/>
        <v>45732199</v>
      </c>
      <c r="O48" s="74">
        <f t="shared" si="6"/>
        <v>-8228544</v>
      </c>
      <c r="P48" s="74">
        <f t="shared" si="6"/>
        <v>-1511354</v>
      </c>
      <c r="Q48" s="74">
        <f t="shared" si="6"/>
        <v>49758530</v>
      </c>
      <c r="R48" s="74">
        <f t="shared" si="6"/>
        <v>40018632</v>
      </c>
      <c r="S48" s="74">
        <f t="shared" si="6"/>
        <v>-9608746</v>
      </c>
      <c r="T48" s="73">
        <f t="shared" si="6"/>
        <v>-3323003</v>
      </c>
      <c r="U48" s="73">
        <f t="shared" si="6"/>
        <v>4210448</v>
      </c>
      <c r="V48" s="74">
        <f t="shared" si="6"/>
        <v>-8721301</v>
      </c>
      <c r="W48" s="74">
        <f t="shared" si="6"/>
        <v>118719558</v>
      </c>
      <c r="X48" s="74">
        <f t="shared" si="6"/>
        <v>46496302</v>
      </c>
      <c r="Y48" s="74">
        <f t="shared" si="6"/>
        <v>72223256</v>
      </c>
      <c r="Z48" s="75">
        <f>+IF(X48&lt;&gt;0,+(Y48/X48)*100,0)</f>
        <v>155.33118311215372</v>
      </c>
      <c r="AA48" s="76">
        <f>SUM(AA46:AA47)</f>
        <v>15756724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190356831</v>
      </c>
      <c r="D5" s="6">
        <v>0</v>
      </c>
      <c r="E5" s="7">
        <v>230478416</v>
      </c>
      <c r="F5" s="8">
        <v>217644000</v>
      </c>
      <c r="G5" s="8">
        <v>18149382</v>
      </c>
      <c r="H5" s="8">
        <v>20331488</v>
      </c>
      <c r="I5" s="8">
        <v>22320422</v>
      </c>
      <c r="J5" s="8">
        <v>60801292</v>
      </c>
      <c r="K5" s="8">
        <v>22201020</v>
      </c>
      <c r="L5" s="8">
        <v>22097879</v>
      </c>
      <c r="M5" s="8">
        <v>21755446</v>
      </c>
      <c r="N5" s="8">
        <v>66054345</v>
      </c>
      <c r="O5" s="8">
        <v>22147498</v>
      </c>
      <c r="P5" s="8">
        <v>26143777</v>
      </c>
      <c r="Q5" s="8">
        <v>23774748</v>
      </c>
      <c r="R5" s="8">
        <v>72066023</v>
      </c>
      <c r="S5" s="8">
        <v>23586497</v>
      </c>
      <c r="T5" s="8">
        <v>23232568</v>
      </c>
      <c r="U5" s="8">
        <v>2033397</v>
      </c>
      <c r="V5" s="8">
        <v>48852462</v>
      </c>
      <c r="W5" s="8">
        <v>247774122</v>
      </c>
      <c r="X5" s="8">
        <v>230478416</v>
      </c>
      <c r="Y5" s="8">
        <v>17295706</v>
      </c>
      <c r="Z5" s="2">
        <v>7.5</v>
      </c>
      <c r="AA5" s="6">
        <v>217644000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576582490</v>
      </c>
      <c r="D7" s="6">
        <v>0</v>
      </c>
      <c r="E7" s="7">
        <v>584282257</v>
      </c>
      <c r="F7" s="8">
        <v>653346015</v>
      </c>
      <c r="G7" s="8">
        <v>51449852</v>
      </c>
      <c r="H7" s="8">
        <v>56409947</v>
      </c>
      <c r="I7" s="8">
        <v>52032885</v>
      </c>
      <c r="J7" s="8">
        <v>159892684</v>
      </c>
      <c r="K7" s="8">
        <v>49116647</v>
      </c>
      <c r="L7" s="8">
        <v>45821462</v>
      </c>
      <c r="M7" s="8">
        <v>46546792</v>
      </c>
      <c r="N7" s="8">
        <v>141484901</v>
      </c>
      <c r="O7" s="8">
        <v>45492695</v>
      </c>
      <c r="P7" s="8">
        <v>47849670</v>
      </c>
      <c r="Q7" s="8">
        <v>46184323</v>
      </c>
      <c r="R7" s="8">
        <v>139526688</v>
      </c>
      <c r="S7" s="8">
        <v>46893612</v>
      </c>
      <c r="T7" s="8">
        <v>61288020</v>
      </c>
      <c r="U7" s="8">
        <v>45044975</v>
      </c>
      <c r="V7" s="8">
        <v>153226607</v>
      </c>
      <c r="W7" s="8">
        <v>594130880</v>
      </c>
      <c r="X7" s="8">
        <v>584282257</v>
      </c>
      <c r="Y7" s="8">
        <v>9848623</v>
      </c>
      <c r="Z7" s="2">
        <v>1.69</v>
      </c>
      <c r="AA7" s="6">
        <v>653346015</v>
      </c>
    </row>
    <row r="8" spans="1:27" ht="13.5">
      <c r="A8" s="25" t="s">
        <v>35</v>
      </c>
      <c r="B8" s="24"/>
      <c r="C8" s="6">
        <v>283922786</v>
      </c>
      <c r="D8" s="6">
        <v>0</v>
      </c>
      <c r="E8" s="7">
        <v>388194777</v>
      </c>
      <c r="F8" s="8">
        <v>434929000</v>
      </c>
      <c r="G8" s="8">
        <v>21224567</v>
      </c>
      <c r="H8" s="8">
        <v>25226132</v>
      </c>
      <c r="I8" s="8">
        <v>23994232</v>
      </c>
      <c r="J8" s="8">
        <v>70444931</v>
      </c>
      <c r="K8" s="8">
        <v>30139790</v>
      </c>
      <c r="L8" s="8">
        <v>27759074</v>
      </c>
      <c r="M8" s="8">
        <v>26842430</v>
      </c>
      <c r="N8" s="8">
        <v>84741294</v>
      </c>
      <c r="O8" s="8">
        <v>22263867</v>
      </c>
      <c r="P8" s="8">
        <v>30099063</v>
      </c>
      <c r="Q8" s="8">
        <v>25802497</v>
      </c>
      <c r="R8" s="8">
        <v>78165427</v>
      </c>
      <c r="S8" s="8">
        <v>25215955</v>
      </c>
      <c r="T8" s="8">
        <v>73851013</v>
      </c>
      <c r="U8" s="8">
        <v>24317299</v>
      </c>
      <c r="V8" s="8">
        <v>123384267</v>
      </c>
      <c r="W8" s="8">
        <v>356735919</v>
      </c>
      <c r="X8" s="8">
        <v>388194777</v>
      </c>
      <c r="Y8" s="8">
        <v>-31458858</v>
      </c>
      <c r="Z8" s="2">
        <v>-8.1</v>
      </c>
      <c r="AA8" s="6">
        <v>434929000</v>
      </c>
    </row>
    <row r="9" spans="1:27" ht="13.5">
      <c r="A9" s="25" t="s">
        <v>36</v>
      </c>
      <c r="B9" s="24"/>
      <c r="C9" s="6">
        <v>60810434</v>
      </c>
      <c r="D9" s="6">
        <v>0</v>
      </c>
      <c r="E9" s="7">
        <v>46507549</v>
      </c>
      <c r="F9" s="8">
        <v>103162341</v>
      </c>
      <c r="G9" s="8">
        <v>4968225</v>
      </c>
      <c r="H9" s="8">
        <v>5612286</v>
      </c>
      <c r="I9" s="8">
        <v>5635139</v>
      </c>
      <c r="J9" s="8">
        <v>16215650</v>
      </c>
      <c r="K9" s="8">
        <v>5655626</v>
      </c>
      <c r="L9" s="8">
        <v>5724420</v>
      </c>
      <c r="M9" s="8">
        <v>5769718</v>
      </c>
      <c r="N9" s="8">
        <v>17149764</v>
      </c>
      <c r="O9" s="8">
        <v>5762019</v>
      </c>
      <c r="P9" s="8">
        <v>5276140</v>
      </c>
      <c r="Q9" s="8">
        <v>6066456</v>
      </c>
      <c r="R9" s="8">
        <v>17104615</v>
      </c>
      <c r="S9" s="8">
        <v>5864248</v>
      </c>
      <c r="T9" s="8">
        <v>21388222</v>
      </c>
      <c r="U9" s="8">
        <v>5824842</v>
      </c>
      <c r="V9" s="8">
        <v>33077312</v>
      </c>
      <c r="W9" s="8">
        <v>83547341</v>
      </c>
      <c r="X9" s="8">
        <v>46507549</v>
      </c>
      <c r="Y9" s="8">
        <v>37039792</v>
      </c>
      <c r="Z9" s="2">
        <v>79.64</v>
      </c>
      <c r="AA9" s="6">
        <v>103162341</v>
      </c>
    </row>
    <row r="10" spans="1:27" ht="13.5">
      <c r="A10" s="25" t="s">
        <v>37</v>
      </c>
      <c r="B10" s="24"/>
      <c r="C10" s="6">
        <v>67588142</v>
      </c>
      <c r="D10" s="6">
        <v>0</v>
      </c>
      <c r="E10" s="7">
        <v>70562857</v>
      </c>
      <c r="F10" s="26">
        <v>152764234</v>
      </c>
      <c r="G10" s="26">
        <v>5321638</v>
      </c>
      <c r="H10" s="26">
        <v>7945869</v>
      </c>
      <c r="I10" s="26">
        <v>7857998</v>
      </c>
      <c r="J10" s="26">
        <v>21125505</v>
      </c>
      <c r="K10" s="26">
        <v>7763126</v>
      </c>
      <c r="L10" s="26">
        <v>7714196</v>
      </c>
      <c r="M10" s="26">
        <v>7684279</v>
      </c>
      <c r="N10" s="26">
        <v>23161601</v>
      </c>
      <c r="O10" s="26">
        <v>7637773</v>
      </c>
      <c r="P10" s="26">
        <v>7620605</v>
      </c>
      <c r="Q10" s="26">
        <v>7514346</v>
      </c>
      <c r="R10" s="26">
        <v>22772724</v>
      </c>
      <c r="S10" s="26">
        <v>7524773</v>
      </c>
      <c r="T10" s="26">
        <v>38982419</v>
      </c>
      <c r="U10" s="26">
        <v>7506394</v>
      </c>
      <c r="V10" s="26">
        <v>54013586</v>
      </c>
      <c r="W10" s="26">
        <v>121073416</v>
      </c>
      <c r="X10" s="26">
        <v>70562857</v>
      </c>
      <c r="Y10" s="26">
        <v>50510559</v>
      </c>
      <c r="Z10" s="27">
        <v>71.58</v>
      </c>
      <c r="AA10" s="28">
        <v>152764234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158477100</v>
      </c>
      <c r="F11" s="8">
        <v>2730560</v>
      </c>
      <c r="G11" s="8">
        <v>1742242</v>
      </c>
      <c r="H11" s="8">
        <v>2730022</v>
      </c>
      <c r="I11" s="8">
        <v>825040</v>
      </c>
      <c r="J11" s="8">
        <v>5297304</v>
      </c>
      <c r="K11" s="8">
        <v>4362980</v>
      </c>
      <c r="L11" s="8">
        <v>609166</v>
      </c>
      <c r="M11" s="8">
        <v>2681606</v>
      </c>
      <c r="N11" s="8">
        <v>7653752</v>
      </c>
      <c r="O11" s="8">
        <v>1464826</v>
      </c>
      <c r="P11" s="8">
        <v>224944</v>
      </c>
      <c r="Q11" s="8">
        <v>1538790</v>
      </c>
      <c r="R11" s="8">
        <v>3228560</v>
      </c>
      <c r="S11" s="8">
        <v>2873123</v>
      </c>
      <c r="T11" s="8">
        <v>1740958</v>
      </c>
      <c r="U11" s="8">
        <v>1508561</v>
      </c>
      <c r="V11" s="8">
        <v>6122642</v>
      </c>
      <c r="W11" s="8">
        <v>22302258</v>
      </c>
      <c r="X11" s="8">
        <v>158476644</v>
      </c>
      <c r="Y11" s="8">
        <v>-136174386</v>
      </c>
      <c r="Z11" s="2">
        <v>-85.93</v>
      </c>
      <c r="AA11" s="6">
        <v>2730560</v>
      </c>
    </row>
    <row r="12" spans="1:27" ht="13.5">
      <c r="A12" s="25" t="s">
        <v>39</v>
      </c>
      <c r="B12" s="29"/>
      <c r="C12" s="6">
        <v>4909224</v>
      </c>
      <c r="D12" s="6">
        <v>0</v>
      </c>
      <c r="E12" s="7">
        <v>6424778</v>
      </c>
      <c r="F12" s="8">
        <v>5329350</v>
      </c>
      <c r="G12" s="8">
        <v>444275</v>
      </c>
      <c r="H12" s="8">
        <v>375451</v>
      </c>
      <c r="I12" s="8">
        <v>321234</v>
      </c>
      <c r="J12" s="8">
        <v>1140960</v>
      </c>
      <c r="K12" s="8">
        <v>671918</v>
      </c>
      <c r="L12" s="8">
        <v>360461</v>
      </c>
      <c r="M12" s="8">
        <v>453868</v>
      </c>
      <c r="N12" s="8">
        <v>1486247</v>
      </c>
      <c r="O12" s="8">
        <v>445341</v>
      </c>
      <c r="P12" s="8">
        <v>371368</v>
      </c>
      <c r="Q12" s="8">
        <v>483364</v>
      </c>
      <c r="R12" s="8">
        <v>1300073</v>
      </c>
      <c r="S12" s="8">
        <v>543009</v>
      </c>
      <c r="T12" s="8">
        <v>469489</v>
      </c>
      <c r="U12" s="8">
        <v>516054</v>
      </c>
      <c r="V12" s="8">
        <v>1528552</v>
      </c>
      <c r="W12" s="8">
        <v>5455832</v>
      </c>
      <c r="X12" s="8">
        <v>6424778</v>
      </c>
      <c r="Y12" s="8">
        <v>-968946</v>
      </c>
      <c r="Z12" s="2">
        <v>-15.08</v>
      </c>
      <c r="AA12" s="6">
        <v>5329350</v>
      </c>
    </row>
    <row r="13" spans="1:27" ht="13.5">
      <c r="A13" s="23" t="s">
        <v>40</v>
      </c>
      <c r="B13" s="29"/>
      <c r="C13" s="6">
        <v>57067891</v>
      </c>
      <c r="D13" s="6">
        <v>0</v>
      </c>
      <c r="E13" s="7">
        <v>5347955</v>
      </c>
      <c r="F13" s="8">
        <v>2500000</v>
      </c>
      <c r="G13" s="8">
        <v>28342</v>
      </c>
      <c r="H13" s="8">
        <v>29050</v>
      </c>
      <c r="I13" s="8">
        <v>23305</v>
      </c>
      <c r="J13" s="8">
        <v>80697</v>
      </c>
      <c r="K13" s="8">
        <v>31446</v>
      </c>
      <c r="L13" s="8">
        <v>23345</v>
      </c>
      <c r="M13" s="8">
        <v>24822</v>
      </c>
      <c r="N13" s="8">
        <v>79613</v>
      </c>
      <c r="O13" s="8">
        <v>164805</v>
      </c>
      <c r="P13" s="8">
        <v>668</v>
      </c>
      <c r="Q13" s="8">
        <v>42363</v>
      </c>
      <c r="R13" s="8">
        <v>207836</v>
      </c>
      <c r="S13" s="8">
        <v>9199</v>
      </c>
      <c r="T13" s="8">
        <v>2510</v>
      </c>
      <c r="U13" s="8">
        <v>1423</v>
      </c>
      <c r="V13" s="8">
        <v>13132</v>
      </c>
      <c r="W13" s="8">
        <v>381278</v>
      </c>
      <c r="X13" s="8">
        <v>5347955</v>
      </c>
      <c r="Y13" s="8">
        <v>-4966677</v>
      </c>
      <c r="Z13" s="2">
        <v>-92.87</v>
      </c>
      <c r="AA13" s="6">
        <v>2500000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38650076</v>
      </c>
      <c r="F14" s="8">
        <v>76322000</v>
      </c>
      <c r="G14" s="8">
        <v>5311775</v>
      </c>
      <c r="H14" s="8">
        <v>1948262</v>
      </c>
      <c r="I14" s="8">
        <v>5376308</v>
      </c>
      <c r="J14" s="8">
        <v>12636345</v>
      </c>
      <c r="K14" s="8">
        <v>5462046</v>
      </c>
      <c r="L14" s="8">
        <v>8841102</v>
      </c>
      <c r="M14" s="8">
        <v>8804334</v>
      </c>
      <c r="N14" s="8">
        <v>23107482</v>
      </c>
      <c r="O14" s="8">
        <v>8580673</v>
      </c>
      <c r="P14" s="8">
        <v>8238135</v>
      </c>
      <c r="Q14" s="8">
        <v>7464873</v>
      </c>
      <c r="R14" s="8">
        <v>24283681</v>
      </c>
      <c r="S14" s="8">
        <v>9175081</v>
      </c>
      <c r="T14" s="8">
        <v>9424819</v>
      </c>
      <c r="U14" s="8">
        <v>9457295</v>
      </c>
      <c r="V14" s="8">
        <v>28057195</v>
      </c>
      <c r="W14" s="8">
        <v>88084703</v>
      </c>
      <c r="X14" s="8">
        <v>38650076</v>
      </c>
      <c r="Y14" s="8">
        <v>49434627</v>
      </c>
      <c r="Z14" s="2">
        <v>127.9</v>
      </c>
      <c r="AA14" s="6">
        <v>76322000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26332594</v>
      </c>
      <c r="D16" s="6">
        <v>0</v>
      </c>
      <c r="E16" s="7">
        <v>7500000</v>
      </c>
      <c r="F16" s="8">
        <v>2150000</v>
      </c>
      <c r="G16" s="8">
        <v>108953</v>
      </c>
      <c r="H16" s="8">
        <v>156069</v>
      </c>
      <c r="I16" s="8">
        <v>101452</v>
      </c>
      <c r="J16" s="8">
        <v>366474</v>
      </c>
      <c r="K16" s="8">
        <v>215328</v>
      </c>
      <c r="L16" s="8">
        <v>121401</v>
      </c>
      <c r="M16" s="8">
        <v>56716</v>
      </c>
      <c r="N16" s="8">
        <v>393445</v>
      </c>
      <c r="O16" s="8">
        <v>209518</v>
      </c>
      <c r="P16" s="8">
        <v>277385</v>
      </c>
      <c r="Q16" s="8">
        <v>279274</v>
      </c>
      <c r="R16" s="8">
        <v>766177</v>
      </c>
      <c r="S16" s="8">
        <v>94393</v>
      </c>
      <c r="T16" s="8">
        <v>266708</v>
      </c>
      <c r="U16" s="8">
        <v>219925</v>
      </c>
      <c r="V16" s="8">
        <v>581026</v>
      </c>
      <c r="W16" s="8">
        <v>2107122</v>
      </c>
      <c r="X16" s="8">
        <v>7500000</v>
      </c>
      <c r="Y16" s="8">
        <v>-5392878</v>
      </c>
      <c r="Z16" s="2">
        <v>-71.91</v>
      </c>
      <c r="AA16" s="6">
        <v>2150000</v>
      </c>
    </row>
    <row r="17" spans="1:27" ht="13.5">
      <c r="A17" s="23" t="s">
        <v>44</v>
      </c>
      <c r="B17" s="29"/>
      <c r="C17" s="6">
        <v>7012811</v>
      </c>
      <c r="D17" s="6">
        <v>0</v>
      </c>
      <c r="E17" s="7">
        <v>7000263</v>
      </c>
      <c r="F17" s="8">
        <v>5756500</v>
      </c>
      <c r="G17" s="8">
        <v>495657</v>
      </c>
      <c r="H17" s="8">
        <v>535205</v>
      </c>
      <c r="I17" s="8">
        <v>425589</v>
      </c>
      <c r="J17" s="8">
        <v>1456451</v>
      </c>
      <c r="K17" s="8">
        <v>451488</v>
      </c>
      <c r="L17" s="8">
        <v>782311</v>
      </c>
      <c r="M17" s="8">
        <v>428224</v>
      </c>
      <c r="N17" s="8">
        <v>1662023</v>
      </c>
      <c r="O17" s="8">
        <v>628064</v>
      </c>
      <c r="P17" s="8">
        <v>465706</v>
      </c>
      <c r="Q17" s="8">
        <v>594637</v>
      </c>
      <c r="R17" s="8">
        <v>1688407</v>
      </c>
      <c r="S17" s="8">
        <v>737076</v>
      </c>
      <c r="T17" s="8">
        <v>622491</v>
      </c>
      <c r="U17" s="8">
        <v>691623</v>
      </c>
      <c r="V17" s="8">
        <v>2051190</v>
      </c>
      <c r="W17" s="8">
        <v>6858071</v>
      </c>
      <c r="X17" s="8">
        <v>7000000</v>
      </c>
      <c r="Y17" s="8">
        <v>-141929</v>
      </c>
      <c r="Z17" s="2">
        <v>-2.03</v>
      </c>
      <c r="AA17" s="6">
        <v>5756500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14378358</v>
      </c>
      <c r="F18" s="8">
        <v>6928000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14378358</v>
      </c>
      <c r="Y18" s="8">
        <v>-14378358</v>
      </c>
      <c r="Z18" s="2">
        <v>-100</v>
      </c>
      <c r="AA18" s="6">
        <v>6928000</v>
      </c>
    </row>
    <row r="19" spans="1:27" ht="13.5">
      <c r="A19" s="23" t="s">
        <v>46</v>
      </c>
      <c r="B19" s="29"/>
      <c r="C19" s="6">
        <v>355935444</v>
      </c>
      <c r="D19" s="6">
        <v>0</v>
      </c>
      <c r="E19" s="7">
        <v>347183090</v>
      </c>
      <c r="F19" s="8">
        <v>348750000</v>
      </c>
      <c r="G19" s="8">
        <v>123111000</v>
      </c>
      <c r="H19" s="8">
        <v>1699000</v>
      </c>
      <c r="I19" s="8">
        <v>0</v>
      </c>
      <c r="J19" s="8">
        <v>124810000</v>
      </c>
      <c r="K19" s="8">
        <v>0</v>
      </c>
      <c r="L19" s="8">
        <v>62864000</v>
      </c>
      <c r="M19" s="8">
        <v>974000</v>
      </c>
      <c r="N19" s="8">
        <v>63838000</v>
      </c>
      <c r="O19" s="8">
        <v>0</v>
      </c>
      <c r="P19" s="8">
        <v>0</v>
      </c>
      <c r="Q19" s="8">
        <v>574000</v>
      </c>
      <c r="R19" s="8">
        <v>574000</v>
      </c>
      <c r="S19" s="8">
        <v>0</v>
      </c>
      <c r="T19" s="8">
        <v>38000000</v>
      </c>
      <c r="U19" s="8">
        <v>39880000</v>
      </c>
      <c r="V19" s="8">
        <v>77880000</v>
      </c>
      <c r="W19" s="8">
        <v>267102000</v>
      </c>
      <c r="X19" s="8">
        <v>347183000</v>
      </c>
      <c r="Y19" s="8">
        <v>-80081000</v>
      </c>
      <c r="Z19" s="2">
        <v>-23.07</v>
      </c>
      <c r="AA19" s="6">
        <v>348750000</v>
      </c>
    </row>
    <row r="20" spans="1:27" ht="13.5">
      <c r="A20" s="23" t="s">
        <v>47</v>
      </c>
      <c r="B20" s="29"/>
      <c r="C20" s="6">
        <v>70553910</v>
      </c>
      <c r="D20" s="6">
        <v>0</v>
      </c>
      <c r="E20" s="7">
        <v>109695914</v>
      </c>
      <c r="F20" s="26">
        <v>105209000</v>
      </c>
      <c r="G20" s="26">
        <v>7595056</v>
      </c>
      <c r="H20" s="26">
        <v>8797854</v>
      </c>
      <c r="I20" s="26">
        <v>7551524</v>
      </c>
      <c r="J20" s="26">
        <v>23944434</v>
      </c>
      <c r="K20" s="26">
        <v>5994107</v>
      </c>
      <c r="L20" s="26">
        <v>9382478</v>
      </c>
      <c r="M20" s="26">
        <v>6900676</v>
      </c>
      <c r="N20" s="26">
        <v>22277261</v>
      </c>
      <c r="O20" s="26">
        <v>8411447</v>
      </c>
      <c r="P20" s="26">
        <v>6522474</v>
      </c>
      <c r="Q20" s="26">
        <v>8011280</v>
      </c>
      <c r="R20" s="26">
        <v>22945201</v>
      </c>
      <c r="S20" s="26">
        <v>9265420</v>
      </c>
      <c r="T20" s="26">
        <v>7610405</v>
      </c>
      <c r="U20" s="26">
        <v>8269516</v>
      </c>
      <c r="V20" s="26">
        <v>25145341</v>
      </c>
      <c r="W20" s="26">
        <v>94312237</v>
      </c>
      <c r="X20" s="26">
        <v>109696414</v>
      </c>
      <c r="Y20" s="26">
        <v>-15384177</v>
      </c>
      <c r="Z20" s="27">
        <v>-14.02</v>
      </c>
      <c r="AA20" s="28">
        <v>105209000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422000</v>
      </c>
      <c r="F21" s="8">
        <v>1000000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4000000</v>
      </c>
      <c r="R21" s="8">
        <v>4000000</v>
      </c>
      <c r="S21" s="8">
        <v>0</v>
      </c>
      <c r="T21" s="8">
        <v>0</v>
      </c>
      <c r="U21" s="8">
        <v>0</v>
      </c>
      <c r="V21" s="8">
        <v>0</v>
      </c>
      <c r="W21" s="30">
        <v>4000000</v>
      </c>
      <c r="X21" s="8">
        <v>422000</v>
      </c>
      <c r="Y21" s="8">
        <v>3578000</v>
      </c>
      <c r="Z21" s="2">
        <v>847.87</v>
      </c>
      <c r="AA21" s="6">
        <v>1000000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1701072557</v>
      </c>
      <c r="D22" s="33">
        <f>SUM(D5:D21)</f>
        <v>0</v>
      </c>
      <c r="E22" s="34">
        <f t="shared" si="0"/>
        <v>2015105390</v>
      </c>
      <c r="F22" s="35">
        <f t="shared" si="0"/>
        <v>2118521000</v>
      </c>
      <c r="G22" s="35">
        <f t="shared" si="0"/>
        <v>239950964</v>
      </c>
      <c r="H22" s="35">
        <f t="shared" si="0"/>
        <v>131796635</v>
      </c>
      <c r="I22" s="35">
        <f t="shared" si="0"/>
        <v>126465128</v>
      </c>
      <c r="J22" s="35">
        <f t="shared" si="0"/>
        <v>498212727</v>
      </c>
      <c r="K22" s="35">
        <f t="shared" si="0"/>
        <v>132065522</v>
      </c>
      <c r="L22" s="35">
        <f t="shared" si="0"/>
        <v>192101295</v>
      </c>
      <c r="M22" s="35">
        <f t="shared" si="0"/>
        <v>128922911</v>
      </c>
      <c r="N22" s="35">
        <f t="shared" si="0"/>
        <v>453089728</v>
      </c>
      <c r="O22" s="35">
        <f t="shared" si="0"/>
        <v>123208526</v>
      </c>
      <c r="P22" s="35">
        <f t="shared" si="0"/>
        <v>133089935</v>
      </c>
      <c r="Q22" s="35">
        <f t="shared" si="0"/>
        <v>132330951</v>
      </c>
      <c r="R22" s="35">
        <f t="shared" si="0"/>
        <v>388629412</v>
      </c>
      <c r="S22" s="35">
        <f t="shared" si="0"/>
        <v>131782386</v>
      </c>
      <c r="T22" s="35">
        <f t="shared" si="0"/>
        <v>276879622</v>
      </c>
      <c r="U22" s="35">
        <f t="shared" si="0"/>
        <v>145271304</v>
      </c>
      <c r="V22" s="35">
        <f t="shared" si="0"/>
        <v>553933312</v>
      </c>
      <c r="W22" s="35">
        <f t="shared" si="0"/>
        <v>1893865179</v>
      </c>
      <c r="X22" s="35">
        <f t="shared" si="0"/>
        <v>2015105081</v>
      </c>
      <c r="Y22" s="35">
        <f t="shared" si="0"/>
        <v>-121239902</v>
      </c>
      <c r="Z22" s="36">
        <f>+IF(X22&lt;&gt;0,+(Y22/X22)*100,0)</f>
        <v>-6.016554826006118</v>
      </c>
      <c r="AA22" s="33">
        <f>SUM(AA5:AA21)</f>
        <v>2118521000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456008076</v>
      </c>
      <c r="D25" s="6">
        <v>0</v>
      </c>
      <c r="E25" s="7">
        <v>468821566</v>
      </c>
      <c r="F25" s="8">
        <v>461871292</v>
      </c>
      <c r="G25" s="8">
        <v>36712073</v>
      </c>
      <c r="H25" s="8">
        <v>36720944</v>
      </c>
      <c r="I25" s="8">
        <v>37230634</v>
      </c>
      <c r="J25" s="8">
        <v>110663651</v>
      </c>
      <c r="K25" s="8">
        <v>37265020</v>
      </c>
      <c r="L25" s="8">
        <v>37611695</v>
      </c>
      <c r="M25" s="8">
        <v>36704156</v>
      </c>
      <c r="N25" s="8">
        <v>111580871</v>
      </c>
      <c r="O25" s="8">
        <v>39394606</v>
      </c>
      <c r="P25" s="8">
        <v>35544198</v>
      </c>
      <c r="Q25" s="8">
        <v>37554353</v>
      </c>
      <c r="R25" s="8">
        <v>112493157</v>
      </c>
      <c r="S25" s="8">
        <v>35534169</v>
      </c>
      <c r="T25" s="8">
        <v>36760207</v>
      </c>
      <c r="U25" s="8">
        <v>36431282</v>
      </c>
      <c r="V25" s="8">
        <v>108725658</v>
      </c>
      <c r="W25" s="8">
        <v>443463337</v>
      </c>
      <c r="X25" s="8">
        <v>468822050</v>
      </c>
      <c r="Y25" s="8">
        <v>-25358713</v>
      </c>
      <c r="Z25" s="2">
        <v>-5.41</v>
      </c>
      <c r="AA25" s="6">
        <v>461871292</v>
      </c>
    </row>
    <row r="26" spans="1:27" ht="13.5">
      <c r="A26" s="25" t="s">
        <v>52</v>
      </c>
      <c r="B26" s="24"/>
      <c r="C26" s="6">
        <v>20850463</v>
      </c>
      <c r="D26" s="6">
        <v>0</v>
      </c>
      <c r="E26" s="7">
        <v>21314479</v>
      </c>
      <c r="F26" s="8">
        <v>20401210</v>
      </c>
      <c r="G26" s="8">
        <v>1691812</v>
      </c>
      <c r="H26" s="8">
        <v>1691812</v>
      </c>
      <c r="I26" s="8">
        <v>1691812</v>
      </c>
      <c r="J26" s="8">
        <v>5075436</v>
      </c>
      <c r="K26" s="8">
        <v>1691812</v>
      </c>
      <c r="L26" s="8">
        <v>1691812</v>
      </c>
      <c r="M26" s="8">
        <v>1730480</v>
      </c>
      <c r="N26" s="8">
        <v>5114104</v>
      </c>
      <c r="O26" s="8">
        <v>1711146</v>
      </c>
      <c r="P26" s="8">
        <v>1691812</v>
      </c>
      <c r="Q26" s="8">
        <v>1691812</v>
      </c>
      <c r="R26" s="8">
        <v>5094770</v>
      </c>
      <c r="S26" s="8">
        <v>1718205</v>
      </c>
      <c r="T26" s="8">
        <v>1718205</v>
      </c>
      <c r="U26" s="8">
        <v>1737539</v>
      </c>
      <c r="V26" s="8">
        <v>5173949</v>
      </c>
      <c r="W26" s="8">
        <v>20458259</v>
      </c>
      <c r="X26" s="8">
        <v>21314479</v>
      </c>
      <c r="Y26" s="8">
        <v>-856220</v>
      </c>
      <c r="Z26" s="2">
        <v>-4.02</v>
      </c>
      <c r="AA26" s="6">
        <v>20401210</v>
      </c>
    </row>
    <row r="27" spans="1:27" ht="13.5">
      <c r="A27" s="25" t="s">
        <v>53</v>
      </c>
      <c r="B27" s="24"/>
      <c r="C27" s="6">
        <v>221979362</v>
      </c>
      <c r="D27" s="6">
        <v>0</v>
      </c>
      <c r="E27" s="7">
        <v>123779092</v>
      </c>
      <c r="F27" s="8">
        <v>299900000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123779000</v>
      </c>
      <c r="M27" s="8">
        <v>82523459</v>
      </c>
      <c r="N27" s="8">
        <v>206302459</v>
      </c>
      <c r="O27" s="8">
        <v>82523459</v>
      </c>
      <c r="P27" s="8">
        <v>82523459</v>
      </c>
      <c r="Q27" s="8">
        <v>82523459</v>
      </c>
      <c r="R27" s="8">
        <v>247570377</v>
      </c>
      <c r="S27" s="8">
        <v>82523459</v>
      </c>
      <c r="T27" s="8">
        <v>82523459</v>
      </c>
      <c r="U27" s="8">
        <v>-319919755</v>
      </c>
      <c r="V27" s="8">
        <v>-154872837</v>
      </c>
      <c r="W27" s="8">
        <v>298999999</v>
      </c>
      <c r="X27" s="8">
        <v>123779092</v>
      </c>
      <c r="Y27" s="8">
        <v>175220907</v>
      </c>
      <c r="Z27" s="2">
        <v>141.56</v>
      </c>
      <c r="AA27" s="6">
        <v>299900000</v>
      </c>
    </row>
    <row r="28" spans="1:27" ht="13.5">
      <c r="A28" s="25" t="s">
        <v>54</v>
      </c>
      <c r="B28" s="24"/>
      <c r="C28" s="6">
        <v>436672171</v>
      </c>
      <c r="D28" s="6">
        <v>0</v>
      </c>
      <c r="E28" s="7">
        <v>439206526</v>
      </c>
      <c r="F28" s="8">
        <v>458489700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229244848</v>
      </c>
      <c r="N28" s="8">
        <v>229244848</v>
      </c>
      <c r="O28" s="8">
        <v>38207474</v>
      </c>
      <c r="P28" s="8">
        <v>0</v>
      </c>
      <c r="Q28" s="8">
        <v>0</v>
      </c>
      <c r="R28" s="8">
        <v>38207474</v>
      </c>
      <c r="S28" s="8">
        <v>114622423</v>
      </c>
      <c r="T28" s="8">
        <v>0</v>
      </c>
      <c r="U28" s="8">
        <v>0</v>
      </c>
      <c r="V28" s="8">
        <v>114622423</v>
      </c>
      <c r="W28" s="8">
        <v>382074745</v>
      </c>
      <c r="X28" s="8">
        <v>439206526</v>
      </c>
      <c r="Y28" s="8">
        <v>-57131781</v>
      </c>
      <c r="Z28" s="2">
        <v>-13.01</v>
      </c>
      <c r="AA28" s="6">
        <v>458489700</v>
      </c>
    </row>
    <row r="29" spans="1:27" ht="13.5">
      <c r="A29" s="25" t="s">
        <v>55</v>
      </c>
      <c r="B29" s="24"/>
      <c r="C29" s="6">
        <v>34223742</v>
      </c>
      <c r="D29" s="6">
        <v>0</v>
      </c>
      <c r="E29" s="7">
        <v>12533679</v>
      </c>
      <c r="F29" s="8">
        <v>12926980</v>
      </c>
      <c r="G29" s="8">
        <v>276489</v>
      </c>
      <c r="H29" s="8">
        <v>275458</v>
      </c>
      <c r="I29" s="8">
        <v>2848538</v>
      </c>
      <c r="J29" s="8">
        <v>3400485</v>
      </c>
      <c r="K29" s="8">
        <v>273290</v>
      </c>
      <c r="L29" s="8">
        <v>263449</v>
      </c>
      <c r="M29" s="8">
        <v>2534146</v>
      </c>
      <c r="N29" s="8">
        <v>3070885</v>
      </c>
      <c r="O29" s="8">
        <v>270005</v>
      </c>
      <c r="P29" s="8">
        <v>243118</v>
      </c>
      <c r="Q29" s="8">
        <v>2519193</v>
      </c>
      <c r="R29" s="8">
        <v>3032316</v>
      </c>
      <c r="S29" s="8">
        <v>0</v>
      </c>
      <c r="T29" s="8">
        <v>523161</v>
      </c>
      <c r="U29" s="8">
        <v>2335771</v>
      </c>
      <c r="V29" s="8">
        <v>2858932</v>
      </c>
      <c r="W29" s="8">
        <v>12362618</v>
      </c>
      <c r="X29" s="8">
        <v>12533679</v>
      </c>
      <c r="Y29" s="8">
        <v>-171061</v>
      </c>
      <c r="Z29" s="2">
        <v>-1.36</v>
      </c>
      <c r="AA29" s="6">
        <v>12926980</v>
      </c>
    </row>
    <row r="30" spans="1:27" ht="13.5">
      <c r="A30" s="25" t="s">
        <v>56</v>
      </c>
      <c r="B30" s="24"/>
      <c r="C30" s="6">
        <v>646684366</v>
      </c>
      <c r="D30" s="6">
        <v>0</v>
      </c>
      <c r="E30" s="7">
        <v>605600267</v>
      </c>
      <c r="F30" s="8">
        <v>653260383</v>
      </c>
      <c r="G30" s="8">
        <v>25131204</v>
      </c>
      <c r="H30" s="8">
        <v>54812230</v>
      </c>
      <c r="I30" s="8">
        <v>44048928</v>
      </c>
      <c r="J30" s="8">
        <v>123992362</v>
      </c>
      <c r="K30" s="8">
        <v>34131424</v>
      </c>
      <c r="L30" s="8">
        <v>36410017</v>
      </c>
      <c r="M30" s="8">
        <v>73915148</v>
      </c>
      <c r="N30" s="8">
        <v>144456589</v>
      </c>
      <c r="O30" s="8">
        <v>35964913</v>
      </c>
      <c r="P30" s="8">
        <v>69901051</v>
      </c>
      <c r="Q30" s="8">
        <v>54555782</v>
      </c>
      <c r="R30" s="8">
        <v>160421746</v>
      </c>
      <c r="S30" s="8">
        <v>42121251</v>
      </c>
      <c r="T30" s="8">
        <v>58898672</v>
      </c>
      <c r="U30" s="8">
        <v>120557233</v>
      </c>
      <c r="V30" s="8">
        <v>221577156</v>
      </c>
      <c r="W30" s="8">
        <v>650447853</v>
      </c>
      <c r="X30" s="8">
        <v>605600130</v>
      </c>
      <c r="Y30" s="8">
        <v>44847723</v>
      </c>
      <c r="Z30" s="2">
        <v>7.41</v>
      </c>
      <c r="AA30" s="6">
        <v>653260383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98919123</v>
      </c>
      <c r="F31" s="8">
        <v>90000000</v>
      </c>
      <c r="G31" s="8">
        <v>609009</v>
      </c>
      <c r="H31" s="8">
        <v>3546143</v>
      </c>
      <c r="I31" s="8">
        <v>3094910</v>
      </c>
      <c r="J31" s="8">
        <v>7250062</v>
      </c>
      <c r="K31" s="8">
        <v>8028120</v>
      </c>
      <c r="L31" s="8">
        <v>6479333</v>
      </c>
      <c r="M31" s="8">
        <v>7102152</v>
      </c>
      <c r="N31" s="8">
        <v>21609605</v>
      </c>
      <c r="O31" s="8">
        <v>1940275</v>
      </c>
      <c r="P31" s="8">
        <v>5275305</v>
      </c>
      <c r="Q31" s="8">
        <v>4947688</v>
      </c>
      <c r="R31" s="8">
        <v>12163268</v>
      </c>
      <c r="S31" s="8">
        <v>4680891</v>
      </c>
      <c r="T31" s="8">
        <v>8657213</v>
      </c>
      <c r="U31" s="8">
        <v>13864707</v>
      </c>
      <c r="V31" s="8">
        <v>27202811</v>
      </c>
      <c r="W31" s="8">
        <v>68225746</v>
      </c>
      <c r="X31" s="8">
        <v>98919123</v>
      </c>
      <c r="Y31" s="8">
        <v>-30693377</v>
      </c>
      <c r="Z31" s="2">
        <v>-31.03</v>
      </c>
      <c r="AA31" s="6">
        <v>90000000</v>
      </c>
    </row>
    <row r="32" spans="1:27" ht="13.5">
      <c r="A32" s="25" t="s">
        <v>58</v>
      </c>
      <c r="B32" s="24"/>
      <c r="C32" s="6">
        <v>98654756</v>
      </c>
      <c r="D32" s="6">
        <v>0</v>
      </c>
      <c r="E32" s="7">
        <v>87797968</v>
      </c>
      <c r="F32" s="8">
        <v>48450460</v>
      </c>
      <c r="G32" s="8">
        <v>1383737</v>
      </c>
      <c r="H32" s="8">
        <v>1445348</v>
      </c>
      <c r="I32" s="8">
        <v>1578213</v>
      </c>
      <c r="J32" s="8">
        <v>4407298</v>
      </c>
      <c r="K32" s="8">
        <v>2945201</v>
      </c>
      <c r="L32" s="8">
        <v>1822510</v>
      </c>
      <c r="M32" s="8">
        <v>5016354</v>
      </c>
      <c r="N32" s="8">
        <v>9784065</v>
      </c>
      <c r="O32" s="8">
        <v>5465807</v>
      </c>
      <c r="P32" s="8">
        <v>4327372</v>
      </c>
      <c r="Q32" s="8">
        <v>2064372</v>
      </c>
      <c r="R32" s="8">
        <v>11857551</v>
      </c>
      <c r="S32" s="8">
        <v>33146</v>
      </c>
      <c r="T32" s="8">
        <v>3195283</v>
      </c>
      <c r="U32" s="8">
        <v>1697046</v>
      </c>
      <c r="V32" s="8">
        <v>4925475</v>
      </c>
      <c r="W32" s="8">
        <v>30974389</v>
      </c>
      <c r="X32" s="8">
        <v>87797968</v>
      </c>
      <c r="Y32" s="8">
        <v>-56823579</v>
      </c>
      <c r="Z32" s="2">
        <v>-64.72</v>
      </c>
      <c r="AA32" s="6">
        <v>48450460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4847000</v>
      </c>
      <c r="F33" s="8">
        <v>4847000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4847000</v>
      </c>
      <c r="Y33" s="8">
        <v>-4847000</v>
      </c>
      <c r="Z33" s="2">
        <v>-100</v>
      </c>
      <c r="AA33" s="6">
        <v>4847000</v>
      </c>
    </row>
    <row r="34" spans="1:27" ht="13.5">
      <c r="A34" s="25" t="s">
        <v>60</v>
      </c>
      <c r="B34" s="24"/>
      <c r="C34" s="6">
        <v>248185989</v>
      </c>
      <c r="D34" s="6">
        <v>0</v>
      </c>
      <c r="E34" s="7">
        <v>257065400</v>
      </c>
      <c r="F34" s="8">
        <v>531937551</v>
      </c>
      <c r="G34" s="8">
        <v>7928297</v>
      </c>
      <c r="H34" s="8">
        <v>24535269</v>
      </c>
      <c r="I34" s="8">
        <v>15868350</v>
      </c>
      <c r="J34" s="8">
        <v>48331916</v>
      </c>
      <c r="K34" s="8">
        <v>18965561</v>
      </c>
      <c r="L34" s="8">
        <v>20028272</v>
      </c>
      <c r="M34" s="8">
        <v>19986990</v>
      </c>
      <c r="N34" s="8">
        <v>58980823</v>
      </c>
      <c r="O34" s="8">
        <v>17265761</v>
      </c>
      <c r="P34" s="8">
        <v>-1328756</v>
      </c>
      <c r="Q34" s="8">
        <v>18563643</v>
      </c>
      <c r="R34" s="8">
        <v>34500648</v>
      </c>
      <c r="S34" s="8">
        <v>7619687</v>
      </c>
      <c r="T34" s="8">
        <v>133704458</v>
      </c>
      <c r="U34" s="8">
        <v>-14756163</v>
      </c>
      <c r="V34" s="8">
        <v>126567982</v>
      </c>
      <c r="W34" s="8">
        <v>268381369</v>
      </c>
      <c r="X34" s="8">
        <v>257064653</v>
      </c>
      <c r="Y34" s="8">
        <v>11316716</v>
      </c>
      <c r="Z34" s="2">
        <v>4.4</v>
      </c>
      <c r="AA34" s="6">
        <v>531937551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2163258925</v>
      </c>
      <c r="D36" s="33">
        <f>SUM(D25:D35)</f>
        <v>0</v>
      </c>
      <c r="E36" s="34">
        <f t="shared" si="1"/>
        <v>2119885100</v>
      </c>
      <c r="F36" s="35">
        <f t="shared" si="1"/>
        <v>2582084576</v>
      </c>
      <c r="G36" s="35">
        <f t="shared" si="1"/>
        <v>73732621</v>
      </c>
      <c r="H36" s="35">
        <f t="shared" si="1"/>
        <v>123027204</v>
      </c>
      <c r="I36" s="35">
        <f t="shared" si="1"/>
        <v>106361385</v>
      </c>
      <c r="J36" s="35">
        <f t="shared" si="1"/>
        <v>303121210</v>
      </c>
      <c r="K36" s="35">
        <f t="shared" si="1"/>
        <v>103300428</v>
      </c>
      <c r="L36" s="35">
        <f t="shared" si="1"/>
        <v>228086088</v>
      </c>
      <c r="M36" s="35">
        <f t="shared" si="1"/>
        <v>458757733</v>
      </c>
      <c r="N36" s="35">
        <f t="shared" si="1"/>
        <v>790144249</v>
      </c>
      <c r="O36" s="35">
        <f t="shared" si="1"/>
        <v>222743446</v>
      </c>
      <c r="P36" s="35">
        <f t="shared" si="1"/>
        <v>198177559</v>
      </c>
      <c r="Q36" s="35">
        <f t="shared" si="1"/>
        <v>204420302</v>
      </c>
      <c r="R36" s="35">
        <f t="shared" si="1"/>
        <v>625341307</v>
      </c>
      <c r="S36" s="35">
        <f t="shared" si="1"/>
        <v>288853231</v>
      </c>
      <c r="T36" s="35">
        <f t="shared" si="1"/>
        <v>325980658</v>
      </c>
      <c r="U36" s="35">
        <f t="shared" si="1"/>
        <v>-158052340</v>
      </c>
      <c r="V36" s="35">
        <f t="shared" si="1"/>
        <v>456781549</v>
      </c>
      <c r="W36" s="35">
        <f t="shared" si="1"/>
        <v>2175388315</v>
      </c>
      <c r="X36" s="35">
        <f t="shared" si="1"/>
        <v>2119884700</v>
      </c>
      <c r="Y36" s="35">
        <f t="shared" si="1"/>
        <v>55503615</v>
      </c>
      <c r="Z36" s="36">
        <f>+IF(X36&lt;&gt;0,+(Y36/X36)*100,0)</f>
        <v>2.618237444706309</v>
      </c>
      <c r="AA36" s="33">
        <f>SUM(AA25:AA35)</f>
        <v>2582084576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-462186368</v>
      </c>
      <c r="D38" s="46">
        <f>+D22-D36</f>
        <v>0</v>
      </c>
      <c r="E38" s="47">
        <f t="shared" si="2"/>
        <v>-104779710</v>
      </c>
      <c r="F38" s="48">
        <f t="shared" si="2"/>
        <v>-463563576</v>
      </c>
      <c r="G38" s="48">
        <f t="shared" si="2"/>
        <v>166218343</v>
      </c>
      <c r="H38" s="48">
        <f t="shared" si="2"/>
        <v>8769431</v>
      </c>
      <c r="I38" s="48">
        <f t="shared" si="2"/>
        <v>20103743</v>
      </c>
      <c r="J38" s="48">
        <f t="shared" si="2"/>
        <v>195091517</v>
      </c>
      <c r="K38" s="48">
        <f t="shared" si="2"/>
        <v>28765094</v>
      </c>
      <c r="L38" s="48">
        <f t="shared" si="2"/>
        <v>-35984793</v>
      </c>
      <c r="M38" s="48">
        <f t="shared" si="2"/>
        <v>-329834822</v>
      </c>
      <c r="N38" s="48">
        <f t="shared" si="2"/>
        <v>-337054521</v>
      </c>
      <c r="O38" s="48">
        <f t="shared" si="2"/>
        <v>-99534920</v>
      </c>
      <c r="P38" s="48">
        <f t="shared" si="2"/>
        <v>-65087624</v>
      </c>
      <c r="Q38" s="48">
        <f t="shared" si="2"/>
        <v>-72089351</v>
      </c>
      <c r="R38" s="48">
        <f t="shared" si="2"/>
        <v>-236711895</v>
      </c>
      <c r="S38" s="48">
        <f t="shared" si="2"/>
        <v>-157070845</v>
      </c>
      <c r="T38" s="48">
        <f t="shared" si="2"/>
        <v>-49101036</v>
      </c>
      <c r="U38" s="48">
        <f t="shared" si="2"/>
        <v>303323644</v>
      </c>
      <c r="V38" s="48">
        <f t="shared" si="2"/>
        <v>97151763</v>
      </c>
      <c r="W38" s="48">
        <f t="shared" si="2"/>
        <v>-281523136</v>
      </c>
      <c r="X38" s="48">
        <f>IF(F22=F36,0,X22-X36)</f>
        <v>-104779619</v>
      </c>
      <c r="Y38" s="48">
        <f t="shared" si="2"/>
        <v>-176743517</v>
      </c>
      <c r="Z38" s="49">
        <f>+IF(X38&lt;&gt;0,+(Y38/X38)*100,0)</f>
        <v>168.68119839221788</v>
      </c>
      <c r="AA38" s="46">
        <f>+AA22-AA36</f>
        <v>-463563576</v>
      </c>
    </row>
    <row r="39" spans="1:27" ht="13.5">
      <c r="A39" s="23" t="s">
        <v>64</v>
      </c>
      <c r="B39" s="29"/>
      <c r="C39" s="6">
        <v>122716284</v>
      </c>
      <c r="D39" s="6">
        <v>0</v>
      </c>
      <c r="E39" s="7">
        <v>114855834</v>
      </c>
      <c r="F39" s="8">
        <v>115595660</v>
      </c>
      <c r="G39" s="8">
        <v>15792000</v>
      </c>
      <c r="H39" s="8">
        <v>0</v>
      </c>
      <c r="I39" s="8">
        <v>8405000</v>
      </c>
      <c r="J39" s="8">
        <v>24197000</v>
      </c>
      <c r="K39" s="8">
        <v>600000</v>
      </c>
      <c r="L39" s="8">
        <v>37409000</v>
      </c>
      <c r="M39" s="8">
        <v>0</v>
      </c>
      <c r="N39" s="8">
        <v>38009000</v>
      </c>
      <c r="O39" s="8">
        <v>0</v>
      </c>
      <c r="P39" s="8">
        <v>2026000</v>
      </c>
      <c r="Q39" s="8">
        <v>41199000</v>
      </c>
      <c r="R39" s="8">
        <v>43225000</v>
      </c>
      <c r="S39" s="8">
        <v>0</v>
      </c>
      <c r="T39" s="8">
        <v>0</v>
      </c>
      <c r="U39" s="8">
        <v>0</v>
      </c>
      <c r="V39" s="8">
        <v>0</v>
      </c>
      <c r="W39" s="8">
        <v>105431000</v>
      </c>
      <c r="X39" s="8">
        <v>114856000</v>
      </c>
      <c r="Y39" s="8">
        <v>-9425000</v>
      </c>
      <c r="Z39" s="2">
        <v>-8.21</v>
      </c>
      <c r="AA39" s="6">
        <v>115595660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-339470084</v>
      </c>
      <c r="D42" s="55">
        <f>SUM(D38:D41)</f>
        <v>0</v>
      </c>
      <c r="E42" s="56">
        <f t="shared" si="3"/>
        <v>10076124</v>
      </c>
      <c r="F42" s="57">
        <f t="shared" si="3"/>
        <v>-347967916</v>
      </c>
      <c r="G42" s="57">
        <f t="shared" si="3"/>
        <v>182010343</v>
      </c>
      <c r="H42" s="57">
        <f t="shared" si="3"/>
        <v>8769431</v>
      </c>
      <c r="I42" s="57">
        <f t="shared" si="3"/>
        <v>28508743</v>
      </c>
      <c r="J42" s="57">
        <f t="shared" si="3"/>
        <v>219288517</v>
      </c>
      <c r="K42" s="57">
        <f t="shared" si="3"/>
        <v>29365094</v>
      </c>
      <c r="L42" s="57">
        <f t="shared" si="3"/>
        <v>1424207</v>
      </c>
      <c r="M42" s="57">
        <f t="shared" si="3"/>
        <v>-329834822</v>
      </c>
      <c r="N42" s="57">
        <f t="shared" si="3"/>
        <v>-299045521</v>
      </c>
      <c r="O42" s="57">
        <f t="shared" si="3"/>
        <v>-99534920</v>
      </c>
      <c r="P42" s="57">
        <f t="shared" si="3"/>
        <v>-63061624</v>
      </c>
      <c r="Q42" s="57">
        <f t="shared" si="3"/>
        <v>-30890351</v>
      </c>
      <c r="R42" s="57">
        <f t="shared" si="3"/>
        <v>-193486895</v>
      </c>
      <c r="S42" s="57">
        <f t="shared" si="3"/>
        <v>-157070845</v>
      </c>
      <c r="T42" s="57">
        <f t="shared" si="3"/>
        <v>-49101036</v>
      </c>
      <c r="U42" s="57">
        <f t="shared" si="3"/>
        <v>303323644</v>
      </c>
      <c r="V42" s="57">
        <f t="shared" si="3"/>
        <v>97151763</v>
      </c>
      <c r="W42" s="57">
        <f t="shared" si="3"/>
        <v>-176092136</v>
      </c>
      <c r="X42" s="57">
        <f t="shared" si="3"/>
        <v>10076381</v>
      </c>
      <c r="Y42" s="57">
        <f t="shared" si="3"/>
        <v>-186168517</v>
      </c>
      <c r="Z42" s="58">
        <f>+IF(X42&lt;&gt;0,+(Y42/X42)*100,0)</f>
        <v>-1847.5732209808264</v>
      </c>
      <c r="AA42" s="55">
        <f>SUM(AA38:AA41)</f>
        <v>-347967916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-339470084</v>
      </c>
      <c r="D44" s="63">
        <f>+D42-D43</f>
        <v>0</v>
      </c>
      <c r="E44" s="64">
        <f t="shared" si="4"/>
        <v>10076124</v>
      </c>
      <c r="F44" s="65">
        <f t="shared" si="4"/>
        <v>-347967916</v>
      </c>
      <c r="G44" s="65">
        <f t="shared" si="4"/>
        <v>182010343</v>
      </c>
      <c r="H44" s="65">
        <f t="shared" si="4"/>
        <v>8769431</v>
      </c>
      <c r="I44" s="65">
        <f t="shared" si="4"/>
        <v>28508743</v>
      </c>
      <c r="J44" s="65">
        <f t="shared" si="4"/>
        <v>219288517</v>
      </c>
      <c r="K44" s="65">
        <f t="shared" si="4"/>
        <v>29365094</v>
      </c>
      <c r="L44" s="65">
        <f t="shared" si="4"/>
        <v>1424207</v>
      </c>
      <c r="M44" s="65">
        <f t="shared" si="4"/>
        <v>-329834822</v>
      </c>
      <c r="N44" s="65">
        <f t="shared" si="4"/>
        <v>-299045521</v>
      </c>
      <c r="O44" s="65">
        <f t="shared" si="4"/>
        <v>-99534920</v>
      </c>
      <c r="P44" s="65">
        <f t="shared" si="4"/>
        <v>-63061624</v>
      </c>
      <c r="Q44" s="65">
        <f t="shared" si="4"/>
        <v>-30890351</v>
      </c>
      <c r="R44" s="65">
        <f t="shared" si="4"/>
        <v>-193486895</v>
      </c>
      <c r="S44" s="65">
        <f t="shared" si="4"/>
        <v>-157070845</v>
      </c>
      <c r="T44" s="65">
        <f t="shared" si="4"/>
        <v>-49101036</v>
      </c>
      <c r="U44" s="65">
        <f t="shared" si="4"/>
        <v>303323644</v>
      </c>
      <c r="V44" s="65">
        <f t="shared" si="4"/>
        <v>97151763</v>
      </c>
      <c r="W44" s="65">
        <f t="shared" si="4"/>
        <v>-176092136</v>
      </c>
      <c r="X44" s="65">
        <f t="shared" si="4"/>
        <v>10076381</v>
      </c>
      <c r="Y44" s="65">
        <f t="shared" si="4"/>
        <v>-186168517</v>
      </c>
      <c r="Z44" s="66">
        <f>+IF(X44&lt;&gt;0,+(Y44/X44)*100,0)</f>
        <v>-1847.5732209808264</v>
      </c>
      <c r="AA44" s="63">
        <f>+AA42-AA43</f>
        <v>-347967916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-339470084</v>
      </c>
      <c r="D46" s="55">
        <f>SUM(D44:D45)</f>
        <v>0</v>
      </c>
      <c r="E46" s="56">
        <f t="shared" si="5"/>
        <v>10076124</v>
      </c>
      <c r="F46" s="57">
        <f t="shared" si="5"/>
        <v>-347967916</v>
      </c>
      <c r="G46" s="57">
        <f t="shared" si="5"/>
        <v>182010343</v>
      </c>
      <c r="H46" s="57">
        <f t="shared" si="5"/>
        <v>8769431</v>
      </c>
      <c r="I46" s="57">
        <f t="shared" si="5"/>
        <v>28508743</v>
      </c>
      <c r="J46" s="57">
        <f t="shared" si="5"/>
        <v>219288517</v>
      </c>
      <c r="K46" s="57">
        <f t="shared" si="5"/>
        <v>29365094</v>
      </c>
      <c r="L46" s="57">
        <f t="shared" si="5"/>
        <v>1424207</v>
      </c>
      <c r="M46" s="57">
        <f t="shared" si="5"/>
        <v>-329834822</v>
      </c>
      <c r="N46" s="57">
        <f t="shared" si="5"/>
        <v>-299045521</v>
      </c>
      <c r="O46" s="57">
        <f t="shared" si="5"/>
        <v>-99534920</v>
      </c>
      <c r="P46" s="57">
        <f t="shared" si="5"/>
        <v>-63061624</v>
      </c>
      <c r="Q46" s="57">
        <f t="shared" si="5"/>
        <v>-30890351</v>
      </c>
      <c r="R46" s="57">
        <f t="shared" si="5"/>
        <v>-193486895</v>
      </c>
      <c r="S46" s="57">
        <f t="shared" si="5"/>
        <v>-157070845</v>
      </c>
      <c r="T46" s="57">
        <f t="shared" si="5"/>
        <v>-49101036</v>
      </c>
      <c r="U46" s="57">
        <f t="shared" si="5"/>
        <v>303323644</v>
      </c>
      <c r="V46" s="57">
        <f t="shared" si="5"/>
        <v>97151763</v>
      </c>
      <c r="W46" s="57">
        <f t="shared" si="5"/>
        <v>-176092136</v>
      </c>
      <c r="X46" s="57">
        <f t="shared" si="5"/>
        <v>10076381</v>
      </c>
      <c r="Y46" s="57">
        <f t="shared" si="5"/>
        <v>-186168517</v>
      </c>
      <c r="Z46" s="58">
        <f>+IF(X46&lt;&gt;0,+(Y46/X46)*100,0)</f>
        <v>-1847.5732209808264</v>
      </c>
      <c r="AA46" s="55">
        <f>SUM(AA44:AA45)</f>
        <v>-347967916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-339470084</v>
      </c>
      <c r="D48" s="71">
        <f>SUM(D46:D47)</f>
        <v>0</v>
      </c>
      <c r="E48" s="72">
        <f t="shared" si="6"/>
        <v>10076124</v>
      </c>
      <c r="F48" s="73">
        <f t="shared" si="6"/>
        <v>-347967916</v>
      </c>
      <c r="G48" s="73">
        <f t="shared" si="6"/>
        <v>182010343</v>
      </c>
      <c r="H48" s="74">
        <f t="shared" si="6"/>
        <v>8769431</v>
      </c>
      <c r="I48" s="74">
        <f t="shared" si="6"/>
        <v>28508743</v>
      </c>
      <c r="J48" s="74">
        <f t="shared" si="6"/>
        <v>219288517</v>
      </c>
      <c r="K48" s="74">
        <f t="shared" si="6"/>
        <v>29365094</v>
      </c>
      <c r="L48" s="74">
        <f t="shared" si="6"/>
        <v>1424207</v>
      </c>
      <c r="M48" s="73">
        <f t="shared" si="6"/>
        <v>-329834822</v>
      </c>
      <c r="N48" s="73">
        <f t="shared" si="6"/>
        <v>-299045521</v>
      </c>
      <c r="O48" s="74">
        <f t="shared" si="6"/>
        <v>-99534920</v>
      </c>
      <c r="P48" s="74">
        <f t="shared" si="6"/>
        <v>-63061624</v>
      </c>
      <c r="Q48" s="74">
        <f t="shared" si="6"/>
        <v>-30890351</v>
      </c>
      <c r="R48" s="74">
        <f t="shared" si="6"/>
        <v>-193486895</v>
      </c>
      <c r="S48" s="74">
        <f t="shared" si="6"/>
        <v>-157070845</v>
      </c>
      <c r="T48" s="73">
        <f t="shared" si="6"/>
        <v>-49101036</v>
      </c>
      <c r="U48" s="73">
        <f t="shared" si="6"/>
        <v>303323644</v>
      </c>
      <c r="V48" s="74">
        <f t="shared" si="6"/>
        <v>97151763</v>
      </c>
      <c r="W48" s="74">
        <f t="shared" si="6"/>
        <v>-176092136</v>
      </c>
      <c r="X48" s="74">
        <f t="shared" si="6"/>
        <v>10076381</v>
      </c>
      <c r="Y48" s="74">
        <f t="shared" si="6"/>
        <v>-186168517</v>
      </c>
      <c r="Z48" s="75">
        <f>+IF(X48&lt;&gt;0,+(Y48/X48)*100,0)</f>
        <v>-1847.5732209808264</v>
      </c>
      <c r="AA48" s="76">
        <f>SUM(AA46:AA47)</f>
        <v>-347967916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193598617</v>
      </c>
      <c r="D5" s="6">
        <v>0</v>
      </c>
      <c r="E5" s="7">
        <v>330083730</v>
      </c>
      <c r="F5" s="8">
        <v>330083730</v>
      </c>
      <c r="G5" s="8">
        <v>28014987</v>
      </c>
      <c r="H5" s="8">
        <v>28241818</v>
      </c>
      <c r="I5" s="8">
        <v>28217538</v>
      </c>
      <c r="J5" s="8">
        <v>84474343</v>
      </c>
      <c r="K5" s="8">
        <v>26389000</v>
      </c>
      <c r="L5" s="8">
        <v>25614640</v>
      </c>
      <c r="M5" s="8">
        <v>25938007</v>
      </c>
      <c r="N5" s="8">
        <v>77941647</v>
      </c>
      <c r="O5" s="8">
        <v>21022737</v>
      </c>
      <c r="P5" s="8">
        <v>25860249</v>
      </c>
      <c r="Q5" s="8">
        <v>26023597</v>
      </c>
      <c r="R5" s="8">
        <v>72906583</v>
      </c>
      <c r="S5" s="8">
        <v>24275993</v>
      </c>
      <c r="T5" s="8">
        <v>25527981</v>
      </c>
      <c r="U5" s="8">
        <v>26883314</v>
      </c>
      <c r="V5" s="8">
        <v>76687288</v>
      </c>
      <c r="W5" s="8">
        <v>312009861</v>
      </c>
      <c r="X5" s="8">
        <v>330083734</v>
      </c>
      <c r="Y5" s="8">
        <v>-18073873</v>
      </c>
      <c r="Z5" s="2">
        <v>-5.48</v>
      </c>
      <c r="AA5" s="6">
        <v>330083730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358589938</v>
      </c>
      <c r="D7" s="6">
        <v>0</v>
      </c>
      <c r="E7" s="7">
        <v>450000096</v>
      </c>
      <c r="F7" s="8">
        <v>449999981</v>
      </c>
      <c r="G7" s="8">
        <v>33009825</v>
      </c>
      <c r="H7" s="8">
        <v>26832340</v>
      </c>
      <c r="I7" s="8">
        <v>33713740</v>
      </c>
      <c r="J7" s="8">
        <v>93555905</v>
      </c>
      <c r="K7" s="8">
        <v>29972555</v>
      </c>
      <c r="L7" s="8">
        <v>33136120</v>
      </c>
      <c r="M7" s="8">
        <v>19291604</v>
      </c>
      <c r="N7" s="8">
        <v>82400279</v>
      </c>
      <c r="O7" s="8">
        <v>28731033</v>
      </c>
      <c r="P7" s="8">
        <v>33908628</v>
      </c>
      <c r="Q7" s="8">
        <v>41178976</v>
      </c>
      <c r="R7" s="8">
        <v>103818637</v>
      </c>
      <c r="S7" s="8">
        <v>33960533</v>
      </c>
      <c r="T7" s="8">
        <v>26556216</v>
      </c>
      <c r="U7" s="8">
        <v>27392567</v>
      </c>
      <c r="V7" s="8">
        <v>87909316</v>
      </c>
      <c r="W7" s="8">
        <v>367684137</v>
      </c>
      <c r="X7" s="8">
        <v>450000096</v>
      </c>
      <c r="Y7" s="8">
        <v>-82315959</v>
      </c>
      <c r="Z7" s="2">
        <v>-18.29</v>
      </c>
      <c r="AA7" s="6">
        <v>449999981</v>
      </c>
    </row>
    <row r="8" spans="1:27" ht="13.5">
      <c r="A8" s="25" t="s">
        <v>35</v>
      </c>
      <c r="B8" s="24"/>
      <c r="C8" s="6">
        <v>97920876</v>
      </c>
      <c r="D8" s="6">
        <v>0</v>
      </c>
      <c r="E8" s="7">
        <v>100990070</v>
      </c>
      <c r="F8" s="8">
        <v>100990070</v>
      </c>
      <c r="G8" s="8">
        <v>-1526386</v>
      </c>
      <c r="H8" s="8">
        <v>9295794</v>
      </c>
      <c r="I8" s="8">
        <v>9436558</v>
      </c>
      <c r="J8" s="8">
        <v>17205966</v>
      </c>
      <c r="K8" s="8">
        <v>12023783</v>
      </c>
      <c r="L8" s="8">
        <v>13395926</v>
      </c>
      <c r="M8" s="8">
        <v>9560606</v>
      </c>
      <c r="N8" s="8">
        <v>34980315</v>
      </c>
      <c r="O8" s="8">
        <v>9588856</v>
      </c>
      <c r="P8" s="8">
        <v>17121830</v>
      </c>
      <c r="Q8" s="8">
        <v>-3843295</v>
      </c>
      <c r="R8" s="8">
        <v>22867391</v>
      </c>
      <c r="S8" s="8">
        <v>8033643</v>
      </c>
      <c r="T8" s="8">
        <v>9685111</v>
      </c>
      <c r="U8" s="8">
        <v>10008078</v>
      </c>
      <c r="V8" s="8">
        <v>27726832</v>
      </c>
      <c r="W8" s="8">
        <v>102780504</v>
      </c>
      <c r="X8" s="8">
        <v>100990068</v>
      </c>
      <c r="Y8" s="8">
        <v>1790436</v>
      </c>
      <c r="Z8" s="2">
        <v>1.77</v>
      </c>
      <c r="AA8" s="6">
        <v>100990070</v>
      </c>
    </row>
    <row r="9" spans="1:27" ht="13.5">
      <c r="A9" s="25" t="s">
        <v>36</v>
      </c>
      <c r="B9" s="24"/>
      <c r="C9" s="6">
        <v>30724153</v>
      </c>
      <c r="D9" s="6">
        <v>0</v>
      </c>
      <c r="E9" s="7">
        <v>24633034</v>
      </c>
      <c r="F9" s="8">
        <v>24633034</v>
      </c>
      <c r="G9" s="8">
        <v>-5690062</v>
      </c>
      <c r="H9" s="8">
        <v>2722075</v>
      </c>
      <c r="I9" s="8">
        <v>2658713</v>
      </c>
      <c r="J9" s="8">
        <v>-309274</v>
      </c>
      <c r="K9" s="8">
        <v>2847030</v>
      </c>
      <c r="L9" s="8">
        <v>2740655</v>
      </c>
      <c r="M9" s="8">
        <v>2297462</v>
      </c>
      <c r="N9" s="8">
        <v>7885147</v>
      </c>
      <c r="O9" s="8">
        <v>2315616</v>
      </c>
      <c r="P9" s="8">
        <v>5573710</v>
      </c>
      <c r="Q9" s="8">
        <v>601790</v>
      </c>
      <c r="R9" s="8">
        <v>8491116</v>
      </c>
      <c r="S9" s="8">
        <v>4696886</v>
      </c>
      <c r="T9" s="8">
        <v>2519983</v>
      </c>
      <c r="U9" s="8">
        <v>-318575</v>
      </c>
      <c r="V9" s="8">
        <v>6898294</v>
      </c>
      <c r="W9" s="8">
        <v>22965283</v>
      </c>
      <c r="X9" s="8">
        <v>24633036</v>
      </c>
      <c r="Y9" s="8">
        <v>-1667753</v>
      </c>
      <c r="Z9" s="2">
        <v>-6.77</v>
      </c>
      <c r="AA9" s="6">
        <v>24633034</v>
      </c>
    </row>
    <row r="10" spans="1:27" ht="13.5">
      <c r="A10" s="25" t="s">
        <v>37</v>
      </c>
      <c r="B10" s="24"/>
      <c r="C10" s="6">
        <v>29556103</v>
      </c>
      <c r="D10" s="6">
        <v>0</v>
      </c>
      <c r="E10" s="7">
        <v>25944203</v>
      </c>
      <c r="F10" s="26">
        <v>25944203</v>
      </c>
      <c r="G10" s="26">
        <v>2207620</v>
      </c>
      <c r="H10" s="26">
        <v>2151517</v>
      </c>
      <c r="I10" s="26">
        <v>2151070</v>
      </c>
      <c r="J10" s="26">
        <v>6510207</v>
      </c>
      <c r="K10" s="26">
        <v>2151865</v>
      </c>
      <c r="L10" s="26">
        <v>2150542</v>
      </c>
      <c r="M10" s="26">
        <v>2145234</v>
      </c>
      <c r="N10" s="26">
        <v>6447641</v>
      </c>
      <c r="O10" s="26">
        <v>2141776</v>
      </c>
      <c r="P10" s="26">
        <v>2134994</v>
      </c>
      <c r="Q10" s="26">
        <v>2137701</v>
      </c>
      <c r="R10" s="26">
        <v>6414471</v>
      </c>
      <c r="S10" s="26">
        <v>2140526</v>
      </c>
      <c r="T10" s="26">
        <v>2128978</v>
      </c>
      <c r="U10" s="26">
        <v>2092779</v>
      </c>
      <c r="V10" s="26">
        <v>6362283</v>
      </c>
      <c r="W10" s="26">
        <v>25734602</v>
      </c>
      <c r="X10" s="26">
        <v>25944199</v>
      </c>
      <c r="Y10" s="26">
        <v>-209597</v>
      </c>
      <c r="Z10" s="27">
        <v>-0.81</v>
      </c>
      <c r="AA10" s="28">
        <v>25944203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9662</v>
      </c>
      <c r="U11" s="8">
        <v>36070</v>
      </c>
      <c r="V11" s="8">
        <v>45732</v>
      </c>
      <c r="W11" s="8">
        <v>45732</v>
      </c>
      <c r="X11" s="8"/>
      <c r="Y11" s="8">
        <v>45732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582629</v>
      </c>
      <c r="D12" s="6">
        <v>0</v>
      </c>
      <c r="E12" s="7">
        <v>596277</v>
      </c>
      <c r="F12" s="8">
        <v>596277</v>
      </c>
      <c r="G12" s="8">
        <v>73415</v>
      </c>
      <c r="H12" s="8">
        <v>51497</v>
      </c>
      <c r="I12" s="8">
        <v>46790</v>
      </c>
      <c r="J12" s="8">
        <v>171702</v>
      </c>
      <c r="K12" s="8">
        <v>31303</v>
      </c>
      <c r="L12" s="8">
        <v>19463</v>
      </c>
      <c r="M12" s="8">
        <v>88773</v>
      </c>
      <c r="N12" s="8">
        <v>139539</v>
      </c>
      <c r="O12" s="8">
        <v>33611</v>
      </c>
      <c r="P12" s="8">
        <v>51364</v>
      </c>
      <c r="Q12" s="8">
        <v>37465</v>
      </c>
      <c r="R12" s="8">
        <v>122440</v>
      </c>
      <c r="S12" s="8">
        <v>63917</v>
      </c>
      <c r="T12" s="8">
        <v>69596</v>
      </c>
      <c r="U12" s="8">
        <v>42537</v>
      </c>
      <c r="V12" s="8">
        <v>176050</v>
      </c>
      <c r="W12" s="8">
        <v>609731</v>
      </c>
      <c r="X12" s="8">
        <v>596273</v>
      </c>
      <c r="Y12" s="8">
        <v>13458</v>
      </c>
      <c r="Z12" s="2">
        <v>2.26</v>
      </c>
      <c r="AA12" s="6">
        <v>596277</v>
      </c>
    </row>
    <row r="13" spans="1:27" ht="13.5">
      <c r="A13" s="23" t="s">
        <v>40</v>
      </c>
      <c r="B13" s="29"/>
      <c r="C13" s="6">
        <v>3442116</v>
      </c>
      <c r="D13" s="6">
        <v>0</v>
      </c>
      <c r="E13" s="7">
        <v>3942603</v>
      </c>
      <c r="F13" s="8">
        <v>3942603</v>
      </c>
      <c r="G13" s="8">
        <v>146481</v>
      </c>
      <c r="H13" s="8">
        <v>346564</v>
      </c>
      <c r="I13" s="8">
        <v>320116</v>
      </c>
      <c r="J13" s="8">
        <v>813161</v>
      </c>
      <c r="K13" s="8">
        <v>55750</v>
      </c>
      <c r="L13" s="8">
        <v>193958</v>
      </c>
      <c r="M13" s="8">
        <v>462817</v>
      </c>
      <c r="N13" s="8">
        <v>712525</v>
      </c>
      <c r="O13" s="8">
        <v>240925</v>
      </c>
      <c r="P13" s="8">
        <v>963477</v>
      </c>
      <c r="Q13" s="8">
        <v>778531</v>
      </c>
      <c r="R13" s="8">
        <v>1982933</v>
      </c>
      <c r="S13" s="8">
        <v>34292</v>
      </c>
      <c r="T13" s="8">
        <v>1160479</v>
      </c>
      <c r="U13" s="8">
        <v>-130740</v>
      </c>
      <c r="V13" s="8">
        <v>1064031</v>
      </c>
      <c r="W13" s="8">
        <v>4572650</v>
      </c>
      <c r="X13" s="8">
        <v>3942607</v>
      </c>
      <c r="Y13" s="8">
        <v>630043</v>
      </c>
      <c r="Z13" s="2">
        <v>15.98</v>
      </c>
      <c r="AA13" s="6">
        <v>3942603</v>
      </c>
    </row>
    <row r="14" spans="1:27" ht="13.5">
      <c r="A14" s="23" t="s">
        <v>41</v>
      </c>
      <c r="B14" s="29"/>
      <c r="C14" s="6">
        <v>44417978</v>
      </c>
      <c r="D14" s="6">
        <v>0</v>
      </c>
      <c r="E14" s="7">
        <v>50252601</v>
      </c>
      <c r="F14" s="8">
        <v>50252601</v>
      </c>
      <c r="G14" s="8">
        <v>4282942</v>
      </c>
      <c r="H14" s="8">
        <v>4327983</v>
      </c>
      <c r="I14" s="8">
        <v>2919847</v>
      </c>
      <c r="J14" s="8">
        <v>11530772</v>
      </c>
      <c r="K14" s="8">
        <v>6144671</v>
      </c>
      <c r="L14" s="8">
        <v>3394741</v>
      </c>
      <c r="M14" s="8">
        <v>3648503</v>
      </c>
      <c r="N14" s="8">
        <v>13187915</v>
      </c>
      <c r="O14" s="8">
        <v>6398629</v>
      </c>
      <c r="P14" s="8">
        <v>6538519</v>
      </c>
      <c r="Q14" s="8">
        <v>6761042</v>
      </c>
      <c r="R14" s="8">
        <v>19698190</v>
      </c>
      <c r="S14" s="8">
        <v>6564367</v>
      </c>
      <c r="T14" s="8">
        <v>6949421</v>
      </c>
      <c r="U14" s="8">
        <v>6836859</v>
      </c>
      <c r="V14" s="8">
        <v>20350647</v>
      </c>
      <c r="W14" s="8">
        <v>64767524</v>
      </c>
      <c r="X14" s="8">
        <v>50252605</v>
      </c>
      <c r="Y14" s="8">
        <v>14514919</v>
      </c>
      <c r="Z14" s="2">
        <v>28.88</v>
      </c>
      <c r="AA14" s="6">
        <v>50252601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2469180</v>
      </c>
      <c r="D16" s="6">
        <v>0</v>
      </c>
      <c r="E16" s="7">
        <v>1093599</v>
      </c>
      <c r="F16" s="8">
        <v>1093599</v>
      </c>
      <c r="G16" s="8">
        <v>33795</v>
      </c>
      <c r="H16" s="8">
        <v>46997</v>
      </c>
      <c r="I16" s="8">
        <v>112258</v>
      </c>
      <c r="J16" s="8">
        <v>193050</v>
      </c>
      <c r="K16" s="8">
        <v>80658</v>
      </c>
      <c r="L16" s="8">
        <v>47280</v>
      </c>
      <c r="M16" s="8">
        <v>38748</v>
      </c>
      <c r="N16" s="8">
        <v>166686</v>
      </c>
      <c r="O16" s="8">
        <v>74</v>
      </c>
      <c r="P16" s="8">
        <v>35103</v>
      </c>
      <c r="Q16" s="8">
        <v>48396</v>
      </c>
      <c r="R16" s="8">
        <v>83573</v>
      </c>
      <c r="S16" s="8">
        <v>339630</v>
      </c>
      <c r="T16" s="8">
        <v>84309</v>
      </c>
      <c r="U16" s="8">
        <v>86881</v>
      </c>
      <c r="V16" s="8">
        <v>510820</v>
      </c>
      <c r="W16" s="8">
        <v>954129</v>
      </c>
      <c r="X16" s="8">
        <v>1093596</v>
      </c>
      <c r="Y16" s="8">
        <v>-139467</v>
      </c>
      <c r="Z16" s="2">
        <v>-12.75</v>
      </c>
      <c r="AA16" s="6">
        <v>1093599</v>
      </c>
    </row>
    <row r="17" spans="1:27" ht="13.5">
      <c r="A17" s="23" t="s">
        <v>44</v>
      </c>
      <c r="B17" s="29"/>
      <c r="C17" s="6">
        <v>4554531</v>
      </c>
      <c r="D17" s="6">
        <v>0</v>
      </c>
      <c r="E17" s="7">
        <v>1795951</v>
      </c>
      <c r="F17" s="8">
        <v>1795951</v>
      </c>
      <c r="G17" s="8">
        <v>0</v>
      </c>
      <c r="H17" s="8">
        <v>339556</v>
      </c>
      <c r="I17" s="8">
        <v>0</v>
      </c>
      <c r="J17" s="8">
        <v>339556</v>
      </c>
      <c r="K17" s="8">
        <v>0</v>
      </c>
      <c r="L17" s="8">
        <v>3656956</v>
      </c>
      <c r="M17" s="8">
        <v>114659</v>
      </c>
      <c r="N17" s="8">
        <v>3771615</v>
      </c>
      <c r="O17" s="8">
        <v>150236</v>
      </c>
      <c r="P17" s="8">
        <v>360293</v>
      </c>
      <c r="Q17" s="8">
        <v>195387</v>
      </c>
      <c r="R17" s="8">
        <v>705916</v>
      </c>
      <c r="S17" s="8">
        <v>237914</v>
      </c>
      <c r="T17" s="8">
        <v>209694</v>
      </c>
      <c r="U17" s="8">
        <v>207490</v>
      </c>
      <c r="V17" s="8">
        <v>655098</v>
      </c>
      <c r="W17" s="8">
        <v>5472185</v>
      </c>
      <c r="X17" s="8">
        <v>1795956</v>
      </c>
      <c r="Y17" s="8">
        <v>3676229</v>
      </c>
      <c r="Z17" s="2">
        <v>204.69</v>
      </c>
      <c r="AA17" s="6">
        <v>1795951</v>
      </c>
    </row>
    <row r="18" spans="1:27" ht="13.5">
      <c r="A18" s="25" t="s">
        <v>45</v>
      </c>
      <c r="B18" s="24"/>
      <c r="C18" s="6">
        <v>8963833</v>
      </c>
      <c r="D18" s="6">
        <v>0</v>
      </c>
      <c r="E18" s="7">
        <v>2244610</v>
      </c>
      <c r="F18" s="8">
        <v>2244610</v>
      </c>
      <c r="G18" s="8">
        <v>0</v>
      </c>
      <c r="H18" s="8">
        <v>187181</v>
      </c>
      <c r="I18" s="8">
        <v>0</v>
      </c>
      <c r="J18" s="8">
        <v>187181</v>
      </c>
      <c r="K18" s="8">
        <v>106321</v>
      </c>
      <c r="L18" s="8">
        <v>-1679</v>
      </c>
      <c r="M18" s="8">
        <v>0</v>
      </c>
      <c r="N18" s="8">
        <v>104642</v>
      </c>
      <c r="O18" s="8">
        <v>0</v>
      </c>
      <c r="P18" s="8">
        <v>1104162</v>
      </c>
      <c r="Q18" s="8">
        <v>0</v>
      </c>
      <c r="R18" s="8">
        <v>1104162</v>
      </c>
      <c r="S18" s="8">
        <v>616268</v>
      </c>
      <c r="T18" s="8">
        <v>0</v>
      </c>
      <c r="U18" s="8">
        <v>481305</v>
      </c>
      <c r="V18" s="8">
        <v>1097573</v>
      </c>
      <c r="W18" s="8">
        <v>2493558</v>
      </c>
      <c r="X18" s="8">
        <v>2244612</v>
      </c>
      <c r="Y18" s="8">
        <v>248946</v>
      </c>
      <c r="Z18" s="2">
        <v>11.09</v>
      </c>
      <c r="AA18" s="6">
        <v>2244610</v>
      </c>
    </row>
    <row r="19" spans="1:27" ht="13.5">
      <c r="A19" s="23" t="s">
        <v>46</v>
      </c>
      <c r="B19" s="29"/>
      <c r="C19" s="6">
        <v>324328950</v>
      </c>
      <c r="D19" s="6">
        <v>0</v>
      </c>
      <c r="E19" s="7">
        <v>375958000</v>
      </c>
      <c r="F19" s="8">
        <v>375958000</v>
      </c>
      <c r="G19" s="8">
        <v>0</v>
      </c>
      <c r="H19" s="8">
        <v>0</v>
      </c>
      <c r="I19" s="8">
        <v>0</v>
      </c>
      <c r="J19" s="8">
        <v>0</v>
      </c>
      <c r="K19" s="8">
        <v>141961228</v>
      </c>
      <c r="L19" s="8">
        <v>0</v>
      </c>
      <c r="M19" s="8">
        <v>104993000</v>
      </c>
      <c r="N19" s="8">
        <v>246954228</v>
      </c>
      <c r="O19" s="8">
        <v>0</v>
      </c>
      <c r="P19" s="8">
        <v>0</v>
      </c>
      <c r="Q19" s="8">
        <v>0</v>
      </c>
      <c r="R19" s="8">
        <v>0</v>
      </c>
      <c r="S19" s="8">
        <v>3402772</v>
      </c>
      <c r="T19" s="8">
        <v>80000000</v>
      </c>
      <c r="U19" s="8">
        <v>0</v>
      </c>
      <c r="V19" s="8">
        <v>83402772</v>
      </c>
      <c r="W19" s="8">
        <v>330357000</v>
      </c>
      <c r="X19" s="8">
        <v>375958000</v>
      </c>
      <c r="Y19" s="8">
        <v>-45601000</v>
      </c>
      <c r="Z19" s="2">
        <v>-12.13</v>
      </c>
      <c r="AA19" s="6">
        <v>375958000</v>
      </c>
    </row>
    <row r="20" spans="1:27" ht="13.5">
      <c r="A20" s="23" t="s">
        <v>47</v>
      </c>
      <c r="B20" s="29"/>
      <c r="C20" s="6">
        <v>9995787</v>
      </c>
      <c r="D20" s="6">
        <v>0</v>
      </c>
      <c r="E20" s="7">
        <v>26477234</v>
      </c>
      <c r="F20" s="26">
        <v>26477234</v>
      </c>
      <c r="G20" s="26">
        <v>1286896</v>
      </c>
      <c r="H20" s="26">
        <v>1759175</v>
      </c>
      <c r="I20" s="26">
        <v>407204</v>
      </c>
      <c r="J20" s="26">
        <v>3453275</v>
      </c>
      <c r="K20" s="26">
        <v>1892692</v>
      </c>
      <c r="L20" s="26">
        <v>2506777</v>
      </c>
      <c r="M20" s="26">
        <v>7329</v>
      </c>
      <c r="N20" s="26">
        <v>4406798</v>
      </c>
      <c r="O20" s="26">
        <v>1155899</v>
      </c>
      <c r="P20" s="26">
        <v>740592</v>
      </c>
      <c r="Q20" s="26">
        <v>1270341</v>
      </c>
      <c r="R20" s="26">
        <v>3166832</v>
      </c>
      <c r="S20" s="26">
        <v>520766</v>
      </c>
      <c r="T20" s="26">
        <v>1790594</v>
      </c>
      <c r="U20" s="26">
        <v>3175542</v>
      </c>
      <c r="V20" s="26">
        <v>5486902</v>
      </c>
      <c r="W20" s="26">
        <v>16513807</v>
      </c>
      <c r="X20" s="26">
        <v>26477238</v>
      </c>
      <c r="Y20" s="26">
        <v>-9963431</v>
      </c>
      <c r="Z20" s="27">
        <v>-37.63</v>
      </c>
      <c r="AA20" s="28">
        <v>26477234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1109144691</v>
      </c>
      <c r="D22" s="33">
        <f>SUM(D5:D21)</f>
        <v>0</v>
      </c>
      <c r="E22" s="34">
        <f t="shared" si="0"/>
        <v>1394012008</v>
      </c>
      <c r="F22" s="35">
        <f t="shared" si="0"/>
        <v>1394011893</v>
      </c>
      <c r="G22" s="35">
        <f t="shared" si="0"/>
        <v>61839513</v>
      </c>
      <c r="H22" s="35">
        <f t="shared" si="0"/>
        <v>76302497</v>
      </c>
      <c r="I22" s="35">
        <f t="shared" si="0"/>
        <v>79983834</v>
      </c>
      <c r="J22" s="35">
        <f t="shared" si="0"/>
        <v>218125844</v>
      </c>
      <c r="K22" s="35">
        <f t="shared" si="0"/>
        <v>223656856</v>
      </c>
      <c r="L22" s="35">
        <f t="shared" si="0"/>
        <v>86855379</v>
      </c>
      <c r="M22" s="35">
        <f t="shared" si="0"/>
        <v>168586742</v>
      </c>
      <c r="N22" s="35">
        <f t="shared" si="0"/>
        <v>479098977</v>
      </c>
      <c r="O22" s="35">
        <f t="shared" si="0"/>
        <v>71779392</v>
      </c>
      <c r="P22" s="35">
        <f t="shared" si="0"/>
        <v>94392921</v>
      </c>
      <c r="Q22" s="35">
        <f t="shared" si="0"/>
        <v>75189931</v>
      </c>
      <c r="R22" s="35">
        <f t="shared" si="0"/>
        <v>241362244</v>
      </c>
      <c r="S22" s="35">
        <f t="shared" si="0"/>
        <v>84887507</v>
      </c>
      <c r="T22" s="35">
        <f t="shared" si="0"/>
        <v>156692024</v>
      </c>
      <c r="U22" s="35">
        <f t="shared" si="0"/>
        <v>76794107</v>
      </c>
      <c r="V22" s="35">
        <f t="shared" si="0"/>
        <v>318373638</v>
      </c>
      <c r="W22" s="35">
        <f t="shared" si="0"/>
        <v>1256960703</v>
      </c>
      <c r="X22" s="35">
        <f t="shared" si="0"/>
        <v>1394012020</v>
      </c>
      <c r="Y22" s="35">
        <f t="shared" si="0"/>
        <v>-137051317</v>
      </c>
      <c r="Z22" s="36">
        <f>+IF(X22&lt;&gt;0,+(Y22/X22)*100,0)</f>
        <v>-9.831430076191165</v>
      </c>
      <c r="AA22" s="33">
        <f>SUM(AA5:AA21)</f>
        <v>1394011893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292527381</v>
      </c>
      <c r="D25" s="6">
        <v>0</v>
      </c>
      <c r="E25" s="7">
        <v>308100489</v>
      </c>
      <c r="F25" s="8">
        <v>308100489</v>
      </c>
      <c r="G25" s="8">
        <v>25816336</v>
      </c>
      <c r="H25" s="8">
        <v>25429252</v>
      </c>
      <c r="I25" s="8">
        <v>25521993</v>
      </c>
      <c r="J25" s="8">
        <v>76767581</v>
      </c>
      <c r="K25" s="8">
        <v>26393981</v>
      </c>
      <c r="L25" s="8">
        <v>26419685</v>
      </c>
      <c r="M25" s="8">
        <v>31182566</v>
      </c>
      <c r="N25" s="8">
        <v>83996232</v>
      </c>
      <c r="O25" s="8">
        <v>26750063</v>
      </c>
      <c r="P25" s="8">
        <v>26125966</v>
      </c>
      <c r="Q25" s="8">
        <v>25841283</v>
      </c>
      <c r="R25" s="8">
        <v>78717312</v>
      </c>
      <c r="S25" s="8">
        <v>25169363</v>
      </c>
      <c r="T25" s="8">
        <v>25420633</v>
      </c>
      <c r="U25" s="8">
        <v>27176714</v>
      </c>
      <c r="V25" s="8">
        <v>77766710</v>
      </c>
      <c r="W25" s="8">
        <v>317247835</v>
      </c>
      <c r="X25" s="8">
        <v>308100486</v>
      </c>
      <c r="Y25" s="8">
        <v>9147349</v>
      </c>
      <c r="Z25" s="2">
        <v>2.97</v>
      </c>
      <c r="AA25" s="6">
        <v>308100489</v>
      </c>
    </row>
    <row r="26" spans="1:27" ht="13.5">
      <c r="A26" s="25" t="s">
        <v>52</v>
      </c>
      <c r="B26" s="24"/>
      <c r="C26" s="6">
        <v>23887187</v>
      </c>
      <c r="D26" s="6">
        <v>0</v>
      </c>
      <c r="E26" s="7">
        <v>25799620</v>
      </c>
      <c r="F26" s="8">
        <v>25799620</v>
      </c>
      <c r="G26" s="8">
        <v>1697817</v>
      </c>
      <c r="H26" s="8">
        <v>1751290</v>
      </c>
      <c r="I26" s="8">
        <v>1754201</v>
      </c>
      <c r="J26" s="8">
        <v>5203308</v>
      </c>
      <c r="K26" s="8">
        <v>1811079</v>
      </c>
      <c r="L26" s="8">
        <v>1780906</v>
      </c>
      <c r="M26" s="8">
        <v>1779841</v>
      </c>
      <c r="N26" s="8">
        <v>5371826</v>
      </c>
      <c r="O26" s="8">
        <v>1779841</v>
      </c>
      <c r="P26" s="8">
        <v>1780808</v>
      </c>
      <c r="Q26" s="8">
        <v>0</v>
      </c>
      <c r="R26" s="8">
        <v>3560649</v>
      </c>
      <c r="S26" s="8">
        <v>1781763</v>
      </c>
      <c r="T26" s="8">
        <v>4614764</v>
      </c>
      <c r="U26" s="8">
        <v>1875265</v>
      </c>
      <c r="V26" s="8">
        <v>8271792</v>
      </c>
      <c r="W26" s="8">
        <v>22407575</v>
      </c>
      <c r="X26" s="8">
        <v>25799616</v>
      </c>
      <c r="Y26" s="8">
        <v>-3392041</v>
      </c>
      <c r="Z26" s="2">
        <v>-13.15</v>
      </c>
      <c r="AA26" s="6">
        <v>25799620</v>
      </c>
    </row>
    <row r="27" spans="1:27" ht="13.5">
      <c r="A27" s="25" t="s">
        <v>53</v>
      </c>
      <c r="B27" s="24"/>
      <c r="C27" s="6">
        <v>96083332</v>
      </c>
      <c r="D27" s="6">
        <v>0</v>
      </c>
      <c r="E27" s="7">
        <v>232912783</v>
      </c>
      <c r="F27" s="8">
        <v>232912783</v>
      </c>
      <c r="G27" s="8">
        <v>0</v>
      </c>
      <c r="H27" s="8">
        <v>0</v>
      </c>
      <c r="I27" s="8">
        <v>28286418</v>
      </c>
      <c r="J27" s="8">
        <v>28286418</v>
      </c>
      <c r="K27" s="8">
        <v>0</v>
      </c>
      <c r="L27" s="8">
        <v>0</v>
      </c>
      <c r="M27" s="8">
        <v>8255</v>
      </c>
      <c r="N27" s="8">
        <v>8255</v>
      </c>
      <c r="O27" s="8">
        <v>33838584</v>
      </c>
      <c r="P27" s="8">
        <v>0</v>
      </c>
      <c r="Q27" s="8">
        <v>0</v>
      </c>
      <c r="R27" s="8">
        <v>33838584</v>
      </c>
      <c r="S27" s="8">
        <v>0</v>
      </c>
      <c r="T27" s="8">
        <v>0</v>
      </c>
      <c r="U27" s="8">
        <v>30515912</v>
      </c>
      <c r="V27" s="8">
        <v>30515912</v>
      </c>
      <c r="W27" s="8">
        <v>92649169</v>
      </c>
      <c r="X27" s="8">
        <v>232912780</v>
      </c>
      <c r="Y27" s="8">
        <v>-140263611</v>
      </c>
      <c r="Z27" s="2">
        <v>-60.22</v>
      </c>
      <c r="AA27" s="6">
        <v>232912783</v>
      </c>
    </row>
    <row r="28" spans="1:27" ht="13.5">
      <c r="A28" s="25" t="s">
        <v>54</v>
      </c>
      <c r="B28" s="24"/>
      <c r="C28" s="6">
        <v>397551760</v>
      </c>
      <c r="D28" s="6">
        <v>0</v>
      </c>
      <c r="E28" s="7">
        <v>78340000</v>
      </c>
      <c r="F28" s="8">
        <v>78340000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78340004</v>
      </c>
      <c r="Y28" s="8">
        <v>-78340004</v>
      </c>
      <c r="Z28" s="2">
        <v>-100</v>
      </c>
      <c r="AA28" s="6">
        <v>78340000</v>
      </c>
    </row>
    <row r="29" spans="1:27" ht="13.5">
      <c r="A29" s="25" t="s">
        <v>55</v>
      </c>
      <c r="B29" s="24"/>
      <c r="C29" s="6">
        <v>88809751</v>
      </c>
      <c r="D29" s="6">
        <v>0</v>
      </c>
      <c r="E29" s="7">
        <v>10000000</v>
      </c>
      <c r="F29" s="8">
        <v>0</v>
      </c>
      <c r="G29" s="8">
        <v>0</v>
      </c>
      <c r="H29" s="8">
        <v>0</v>
      </c>
      <c r="I29" s="8">
        <v>21729516</v>
      </c>
      <c r="J29" s="8">
        <v>21729516</v>
      </c>
      <c r="K29" s="8">
        <v>7321902</v>
      </c>
      <c r="L29" s="8">
        <v>0</v>
      </c>
      <c r="M29" s="8">
        <v>14407614</v>
      </c>
      <c r="N29" s="8">
        <v>21729516</v>
      </c>
      <c r="O29" s="8">
        <v>7321902</v>
      </c>
      <c r="P29" s="8">
        <v>6613331</v>
      </c>
      <c r="Q29" s="8">
        <v>7321902</v>
      </c>
      <c r="R29" s="8">
        <v>21257135</v>
      </c>
      <c r="S29" s="8">
        <v>0</v>
      </c>
      <c r="T29" s="8">
        <v>7085712</v>
      </c>
      <c r="U29" s="8">
        <v>0</v>
      </c>
      <c r="V29" s="8">
        <v>7085712</v>
      </c>
      <c r="W29" s="8">
        <v>71801879</v>
      </c>
      <c r="X29" s="8">
        <v>9999996</v>
      </c>
      <c r="Y29" s="8">
        <v>61801883</v>
      </c>
      <c r="Z29" s="2">
        <v>618.02</v>
      </c>
      <c r="AA29" s="6">
        <v>0</v>
      </c>
    </row>
    <row r="30" spans="1:27" ht="13.5">
      <c r="A30" s="25" t="s">
        <v>56</v>
      </c>
      <c r="B30" s="24"/>
      <c r="C30" s="6">
        <v>424503215</v>
      </c>
      <c r="D30" s="6">
        <v>0</v>
      </c>
      <c r="E30" s="7">
        <v>449200000</v>
      </c>
      <c r="F30" s="8">
        <v>463000000</v>
      </c>
      <c r="G30" s="8">
        <v>56300620</v>
      </c>
      <c r="H30" s="8">
        <v>66259758</v>
      </c>
      <c r="I30" s="8">
        <v>30402911</v>
      </c>
      <c r="J30" s="8">
        <v>152963289</v>
      </c>
      <c r="K30" s="8">
        <v>46372371</v>
      </c>
      <c r="L30" s="8">
        <v>44119967</v>
      </c>
      <c r="M30" s="8">
        <v>47923874</v>
      </c>
      <c r="N30" s="8">
        <v>138416212</v>
      </c>
      <c r="O30" s="8">
        <v>22327436</v>
      </c>
      <c r="P30" s="8">
        <v>45840192</v>
      </c>
      <c r="Q30" s="8">
        <v>28461584</v>
      </c>
      <c r="R30" s="8">
        <v>96629212</v>
      </c>
      <c r="S30" s="8">
        <v>14835184</v>
      </c>
      <c r="T30" s="8">
        <v>84747270</v>
      </c>
      <c r="U30" s="8">
        <v>-10008228</v>
      </c>
      <c r="V30" s="8">
        <v>89574226</v>
      </c>
      <c r="W30" s="8">
        <v>477582939</v>
      </c>
      <c r="X30" s="8">
        <v>449199996</v>
      </c>
      <c r="Y30" s="8">
        <v>28382943</v>
      </c>
      <c r="Z30" s="2">
        <v>6.32</v>
      </c>
      <c r="AA30" s="6">
        <v>463000000</v>
      </c>
    </row>
    <row r="31" spans="1:27" ht="13.5">
      <c r="A31" s="25" t="s">
        <v>57</v>
      </c>
      <c r="B31" s="24"/>
      <c r="C31" s="6">
        <v>58467953</v>
      </c>
      <c r="D31" s="6">
        <v>0</v>
      </c>
      <c r="E31" s="7">
        <v>47825000</v>
      </c>
      <c r="F31" s="8">
        <v>48562000</v>
      </c>
      <c r="G31" s="8">
        <v>2311245</v>
      </c>
      <c r="H31" s="8">
        <v>3545296</v>
      </c>
      <c r="I31" s="8">
        <v>4557179</v>
      </c>
      <c r="J31" s="8">
        <v>10413720</v>
      </c>
      <c r="K31" s="8">
        <v>2868821</v>
      </c>
      <c r="L31" s="8">
        <v>4986097</v>
      </c>
      <c r="M31" s="8">
        <v>5873862</v>
      </c>
      <c r="N31" s="8">
        <v>13728780</v>
      </c>
      <c r="O31" s="8">
        <v>1786711</v>
      </c>
      <c r="P31" s="8">
        <v>5443606</v>
      </c>
      <c r="Q31" s="8">
        <v>1559674</v>
      </c>
      <c r="R31" s="8">
        <v>8789991</v>
      </c>
      <c r="S31" s="8">
        <v>3488054</v>
      </c>
      <c r="T31" s="8">
        <v>2153334</v>
      </c>
      <c r="U31" s="8">
        <v>6672954</v>
      </c>
      <c r="V31" s="8">
        <v>12314342</v>
      </c>
      <c r="W31" s="8">
        <v>45246833</v>
      </c>
      <c r="X31" s="8">
        <v>47825003</v>
      </c>
      <c r="Y31" s="8">
        <v>-2578170</v>
      </c>
      <c r="Z31" s="2">
        <v>-5.39</v>
      </c>
      <c r="AA31" s="6">
        <v>48562000</v>
      </c>
    </row>
    <row r="32" spans="1:27" ht="13.5">
      <c r="A32" s="25" t="s">
        <v>58</v>
      </c>
      <c r="B32" s="24"/>
      <c r="C32" s="6">
        <v>135786924</v>
      </c>
      <c r="D32" s="6">
        <v>0</v>
      </c>
      <c r="E32" s="7">
        <v>106200000</v>
      </c>
      <c r="F32" s="8">
        <v>87478390</v>
      </c>
      <c r="G32" s="8">
        <v>2430037</v>
      </c>
      <c r="H32" s="8">
        <v>7570688</v>
      </c>
      <c r="I32" s="8">
        <v>10734859</v>
      </c>
      <c r="J32" s="8">
        <v>20735584</v>
      </c>
      <c r="K32" s="8">
        <v>9872758</v>
      </c>
      <c r="L32" s="8">
        <v>6825644</v>
      </c>
      <c r="M32" s="8">
        <v>8134116</v>
      </c>
      <c r="N32" s="8">
        <v>24832518</v>
      </c>
      <c r="O32" s="8">
        <v>5500943</v>
      </c>
      <c r="P32" s="8">
        <v>9666885</v>
      </c>
      <c r="Q32" s="8">
        <v>4184838</v>
      </c>
      <c r="R32" s="8">
        <v>19352666</v>
      </c>
      <c r="S32" s="8">
        <v>7678480</v>
      </c>
      <c r="T32" s="8">
        <v>13779416</v>
      </c>
      <c r="U32" s="8">
        <v>17418498</v>
      </c>
      <c r="V32" s="8">
        <v>38876394</v>
      </c>
      <c r="W32" s="8">
        <v>103797162</v>
      </c>
      <c r="X32" s="8">
        <v>106200000</v>
      </c>
      <c r="Y32" s="8">
        <v>-2402838</v>
      </c>
      <c r="Z32" s="2">
        <v>-2.26</v>
      </c>
      <c r="AA32" s="6">
        <v>87478390</v>
      </c>
    </row>
    <row r="33" spans="1:27" ht="13.5">
      <c r="A33" s="25" t="s">
        <v>59</v>
      </c>
      <c r="B33" s="24"/>
      <c r="C33" s="6">
        <v>5392418</v>
      </c>
      <c r="D33" s="6">
        <v>0</v>
      </c>
      <c r="E33" s="7">
        <v>15000000</v>
      </c>
      <c r="F33" s="8">
        <v>15000000</v>
      </c>
      <c r="G33" s="8">
        <v>-3836</v>
      </c>
      <c r="H33" s="8">
        <v>4725</v>
      </c>
      <c r="I33" s="8">
        <v>1278689</v>
      </c>
      <c r="J33" s="8">
        <v>1279578</v>
      </c>
      <c r="K33" s="8">
        <v>137307</v>
      </c>
      <c r="L33" s="8">
        <v>906040</v>
      </c>
      <c r="M33" s="8">
        <v>5057305</v>
      </c>
      <c r="N33" s="8">
        <v>6100652</v>
      </c>
      <c r="O33" s="8">
        <v>155564</v>
      </c>
      <c r="P33" s="8">
        <v>1081326</v>
      </c>
      <c r="Q33" s="8">
        <v>1583022</v>
      </c>
      <c r="R33" s="8">
        <v>2819912</v>
      </c>
      <c r="S33" s="8">
        <v>248633</v>
      </c>
      <c r="T33" s="8">
        <v>498268</v>
      </c>
      <c r="U33" s="8">
        <v>2130400</v>
      </c>
      <c r="V33" s="8">
        <v>2877301</v>
      </c>
      <c r="W33" s="8">
        <v>13077443</v>
      </c>
      <c r="X33" s="8">
        <v>15000000</v>
      </c>
      <c r="Y33" s="8">
        <v>-1922557</v>
      </c>
      <c r="Z33" s="2">
        <v>-12.82</v>
      </c>
      <c r="AA33" s="6">
        <v>15000000</v>
      </c>
    </row>
    <row r="34" spans="1:27" ht="13.5">
      <c r="A34" s="25" t="s">
        <v>60</v>
      </c>
      <c r="B34" s="24"/>
      <c r="C34" s="6">
        <v>134605374</v>
      </c>
      <c r="D34" s="6">
        <v>0</v>
      </c>
      <c r="E34" s="7">
        <v>120554003</v>
      </c>
      <c r="F34" s="8">
        <v>124233613</v>
      </c>
      <c r="G34" s="8">
        <v>9226731</v>
      </c>
      <c r="H34" s="8">
        <v>6911620</v>
      </c>
      <c r="I34" s="8">
        <v>10069958</v>
      </c>
      <c r="J34" s="8">
        <v>26208309</v>
      </c>
      <c r="K34" s="8">
        <v>29038159</v>
      </c>
      <c r="L34" s="8">
        <v>15375188</v>
      </c>
      <c r="M34" s="8">
        <v>15013533</v>
      </c>
      <c r="N34" s="8">
        <v>59426880</v>
      </c>
      <c r="O34" s="8">
        <v>7996044</v>
      </c>
      <c r="P34" s="8">
        <v>8438737</v>
      </c>
      <c r="Q34" s="8">
        <v>8138087</v>
      </c>
      <c r="R34" s="8">
        <v>24572868</v>
      </c>
      <c r="S34" s="8">
        <v>5422296</v>
      </c>
      <c r="T34" s="8">
        <v>9005352</v>
      </c>
      <c r="U34" s="8">
        <v>15693615</v>
      </c>
      <c r="V34" s="8">
        <v>30121263</v>
      </c>
      <c r="W34" s="8">
        <v>140329320</v>
      </c>
      <c r="X34" s="8">
        <v>120554004</v>
      </c>
      <c r="Y34" s="8">
        <v>19775316</v>
      </c>
      <c r="Z34" s="2">
        <v>16.4</v>
      </c>
      <c r="AA34" s="6">
        <v>124233613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1657615295</v>
      </c>
      <c r="D36" s="33">
        <f>SUM(D25:D35)</f>
        <v>0</v>
      </c>
      <c r="E36" s="34">
        <f t="shared" si="1"/>
        <v>1393931895</v>
      </c>
      <c r="F36" s="35">
        <f t="shared" si="1"/>
        <v>1383426895</v>
      </c>
      <c r="G36" s="35">
        <f t="shared" si="1"/>
        <v>97778950</v>
      </c>
      <c r="H36" s="35">
        <f t="shared" si="1"/>
        <v>111472629</v>
      </c>
      <c r="I36" s="35">
        <f t="shared" si="1"/>
        <v>134335724</v>
      </c>
      <c r="J36" s="35">
        <f t="shared" si="1"/>
        <v>343587303</v>
      </c>
      <c r="K36" s="35">
        <f t="shared" si="1"/>
        <v>123816378</v>
      </c>
      <c r="L36" s="35">
        <f t="shared" si="1"/>
        <v>100413527</v>
      </c>
      <c r="M36" s="35">
        <f t="shared" si="1"/>
        <v>129380966</v>
      </c>
      <c r="N36" s="35">
        <f t="shared" si="1"/>
        <v>353610871</v>
      </c>
      <c r="O36" s="35">
        <f t="shared" si="1"/>
        <v>107457088</v>
      </c>
      <c r="P36" s="35">
        <f t="shared" si="1"/>
        <v>104990851</v>
      </c>
      <c r="Q36" s="35">
        <f t="shared" si="1"/>
        <v>77090390</v>
      </c>
      <c r="R36" s="35">
        <f t="shared" si="1"/>
        <v>289538329</v>
      </c>
      <c r="S36" s="35">
        <f t="shared" si="1"/>
        <v>58623773</v>
      </c>
      <c r="T36" s="35">
        <f t="shared" si="1"/>
        <v>147304749</v>
      </c>
      <c r="U36" s="35">
        <f t="shared" si="1"/>
        <v>91475130</v>
      </c>
      <c r="V36" s="35">
        <f t="shared" si="1"/>
        <v>297403652</v>
      </c>
      <c r="W36" s="35">
        <f t="shared" si="1"/>
        <v>1284140155</v>
      </c>
      <c r="X36" s="35">
        <f t="shared" si="1"/>
        <v>1393931885</v>
      </c>
      <c r="Y36" s="35">
        <f t="shared" si="1"/>
        <v>-109791730</v>
      </c>
      <c r="Z36" s="36">
        <f>+IF(X36&lt;&gt;0,+(Y36/X36)*100,0)</f>
        <v>-7.876405668129186</v>
      </c>
      <c r="AA36" s="33">
        <f>SUM(AA25:AA35)</f>
        <v>1383426895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-548470604</v>
      </c>
      <c r="D38" s="46">
        <f>+D22-D36</f>
        <v>0</v>
      </c>
      <c r="E38" s="47">
        <f t="shared" si="2"/>
        <v>80113</v>
      </c>
      <c r="F38" s="48">
        <f t="shared" si="2"/>
        <v>10584998</v>
      </c>
      <c r="G38" s="48">
        <f t="shared" si="2"/>
        <v>-35939437</v>
      </c>
      <c r="H38" s="48">
        <f t="shared" si="2"/>
        <v>-35170132</v>
      </c>
      <c r="I38" s="48">
        <f t="shared" si="2"/>
        <v>-54351890</v>
      </c>
      <c r="J38" s="48">
        <f t="shared" si="2"/>
        <v>-125461459</v>
      </c>
      <c r="K38" s="48">
        <f t="shared" si="2"/>
        <v>99840478</v>
      </c>
      <c r="L38" s="48">
        <f t="shared" si="2"/>
        <v>-13558148</v>
      </c>
      <c r="M38" s="48">
        <f t="shared" si="2"/>
        <v>39205776</v>
      </c>
      <c r="N38" s="48">
        <f t="shared" si="2"/>
        <v>125488106</v>
      </c>
      <c r="O38" s="48">
        <f t="shared" si="2"/>
        <v>-35677696</v>
      </c>
      <c r="P38" s="48">
        <f t="shared" si="2"/>
        <v>-10597930</v>
      </c>
      <c r="Q38" s="48">
        <f t="shared" si="2"/>
        <v>-1900459</v>
      </c>
      <c r="R38" s="48">
        <f t="shared" si="2"/>
        <v>-48176085</v>
      </c>
      <c r="S38" s="48">
        <f t="shared" si="2"/>
        <v>26263734</v>
      </c>
      <c r="T38" s="48">
        <f t="shared" si="2"/>
        <v>9387275</v>
      </c>
      <c r="U38" s="48">
        <f t="shared" si="2"/>
        <v>-14681023</v>
      </c>
      <c r="V38" s="48">
        <f t="shared" si="2"/>
        <v>20969986</v>
      </c>
      <c r="W38" s="48">
        <f t="shared" si="2"/>
        <v>-27179452</v>
      </c>
      <c r="X38" s="48">
        <f>IF(F22=F36,0,X22-X36)</f>
        <v>80135</v>
      </c>
      <c r="Y38" s="48">
        <f t="shared" si="2"/>
        <v>-27259587</v>
      </c>
      <c r="Z38" s="49">
        <f>+IF(X38&lt;&gt;0,+(Y38/X38)*100,0)</f>
        <v>-34017.07992762214</v>
      </c>
      <c r="AA38" s="46">
        <f>+AA22-AA36</f>
        <v>10584998</v>
      </c>
    </row>
    <row r="39" spans="1:27" ht="13.5">
      <c r="A39" s="23" t="s">
        <v>64</v>
      </c>
      <c r="B39" s="29"/>
      <c r="C39" s="6">
        <v>225943015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-322527589</v>
      </c>
      <c r="D42" s="55">
        <f>SUM(D38:D41)</f>
        <v>0</v>
      </c>
      <c r="E42" s="56">
        <f t="shared" si="3"/>
        <v>80113</v>
      </c>
      <c r="F42" s="57">
        <f t="shared" si="3"/>
        <v>10584998</v>
      </c>
      <c r="G42" s="57">
        <f t="shared" si="3"/>
        <v>-35939437</v>
      </c>
      <c r="H42" s="57">
        <f t="shared" si="3"/>
        <v>-35170132</v>
      </c>
      <c r="I42" s="57">
        <f t="shared" si="3"/>
        <v>-54351890</v>
      </c>
      <c r="J42" s="57">
        <f t="shared" si="3"/>
        <v>-125461459</v>
      </c>
      <c r="K42" s="57">
        <f t="shared" si="3"/>
        <v>99840478</v>
      </c>
      <c r="L42" s="57">
        <f t="shared" si="3"/>
        <v>-13558148</v>
      </c>
      <c r="M42" s="57">
        <f t="shared" si="3"/>
        <v>39205776</v>
      </c>
      <c r="N42" s="57">
        <f t="shared" si="3"/>
        <v>125488106</v>
      </c>
      <c r="O42" s="57">
        <f t="shared" si="3"/>
        <v>-35677696</v>
      </c>
      <c r="P42" s="57">
        <f t="shared" si="3"/>
        <v>-10597930</v>
      </c>
      <c r="Q42" s="57">
        <f t="shared" si="3"/>
        <v>-1900459</v>
      </c>
      <c r="R42" s="57">
        <f t="shared" si="3"/>
        <v>-48176085</v>
      </c>
      <c r="S42" s="57">
        <f t="shared" si="3"/>
        <v>26263734</v>
      </c>
      <c r="T42" s="57">
        <f t="shared" si="3"/>
        <v>9387275</v>
      </c>
      <c r="U42" s="57">
        <f t="shared" si="3"/>
        <v>-14681023</v>
      </c>
      <c r="V42" s="57">
        <f t="shared" si="3"/>
        <v>20969986</v>
      </c>
      <c r="W42" s="57">
        <f t="shared" si="3"/>
        <v>-27179452</v>
      </c>
      <c r="X42" s="57">
        <f t="shared" si="3"/>
        <v>80135</v>
      </c>
      <c r="Y42" s="57">
        <f t="shared" si="3"/>
        <v>-27259587</v>
      </c>
      <c r="Z42" s="58">
        <f>+IF(X42&lt;&gt;0,+(Y42/X42)*100,0)</f>
        <v>-34017.07992762214</v>
      </c>
      <c r="AA42" s="55">
        <f>SUM(AA38:AA41)</f>
        <v>10584998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-322527589</v>
      </c>
      <c r="D44" s="63">
        <f>+D42-D43</f>
        <v>0</v>
      </c>
      <c r="E44" s="64">
        <f t="shared" si="4"/>
        <v>80113</v>
      </c>
      <c r="F44" s="65">
        <f t="shared" si="4"/>
        <v>10584998</v>
      </c>
      <c r="G44" s="65">
        <f t="shared" si="4"/>
        <v>-35939437</v>
      </c>
      <c r="H44" s="65">
        <f t="shared" si="4"/>
        <v>-35170132</v>
      </c>
      <c r="I44" s="65">
        <f t="shared" si="4"/>
        <v>-54351890</v>
      </c>
      <c r="J44" s="65">
        <f t="shared" si="4"/>
        <v>-125461459</v>
      </c>
      <c r="K44" s="65">
        <f t="shared" si="4"/>
        <v>99840478</v>
      </c>
      <c r="L44" s="65">
        <f t="shared" si="4"/>
        <v>-13558148</v>
      </c>
      <c r="M44" s="65">
        <f t="shared" si="4"/>
        <v>39205776</v>
      </c>
      <c r="N44" s="65">
        <f t="shared" si="4"/>
        <v>125488106</v>
      </c>
      <c r="O44" s="65">
        <f t="shared" si="4"/>
        <v>-35677696</v>
      </c>
      <c r="P44" s="65">
        <f t="shared" si="4"/>
        <v>-10597930</v>
      </c>
      <c r="Q44" s="65">
        <f t="shared" si="4"/>
        <v>-1900459</v>
      </c>
      <c r="R44" s="65">
        <f t="shared" si="4"/>
        <v>-48176085</v>
      </c>
      <c r="S44" s="65">
        <f t="shared" si="4"/>
        <v>26263734</v>
      </c>
      <c r="T44" s="65">
        <f t="shared" si="4"/>
        <v>9387275</v>
      </c>
      <c r="U44" s="65">
        <f t="shared" si="4"/>
        <v>-14681023</v>
      </c>
      <c r="V44" s="65">
        <f t="shared" si="4"/>
        <v>20969986</v>
      </c>
      <c r="W44" s="65">
        <f t="shared" si="4"/>
        <v>-27179452</v>
      </c>
      <c r="X44" s="65">
        <f t="shared" si="4"/>
        <v>80135</v>
      </c>
      <c r="Y44" s="65">
        <f t="shared" si="4"/>
        <v>-27259587</v>
      </c>
      <c r="Z44" s="66">
        <f>+IF(X44&lt;&gt;0,+(Y44/X44)*100,0)</f>
        <v>-34017.07992762214</v>
      </c>
      <c r="AA44" s="63">
        <f>+AA42-AA43</f>
        <v>10584998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-322527589</v>
      </c>
      <c r="D46" s="55">
        <f>SUM(D44:D45)</f>
        <v>0</v>
      </c>
      <c r="E46" s="56">
        <f t="shared" si="5"/>
        <v>80113</v>
      </c>
      <c r="F46" s="57">
        <f t="shared" si="5"/>
        <v>10584998</v>
      </c>
      <c r="G46" s="57">
        <f t="shared" si="5"/>
        <v>-35939437</v>
      </c>
      <c r="H46" s="57">
        <f t="shared" si="5"/>
        <v>-35170132</v>
      </c>
      <c r="I46" s="57">
        <f t="shared" si="5"/>
        <v>-54351890</v>
      </c>
      <c r="J46" s="57">
        <f t="shared" si="5"/>
        <v>-125461459</v>
      </c>
      <c r="K46" s="57">
        <f t="shared" si="5"/>
        <v>99840478</v>
      </c>
      <c r="L46" s="57">
        <f t="shared" si="5"/>
        <v>-13558148</v>
      </c>
      <c r="M46" s="57">
        <f t="shared" si="5"/>
        <v>39205776</v>
      </c>
      <c r="N46" s="57">
        <f t="shared" si="5"/>
        <v>125488106</v>
      </c>
      <c r="O46" s="57">
        <f t="shared" si="5"/>
        <v>-35677696</v>
      </c>
      <c r="P46" s="57">
        <f t="shared" si="5"/>
        <v>-10597930</v>
      </c>
      <c r="Q46" s="57">
        <f t="shared" si="5"/>
        <v>-1900459</v>
      </c>
      <c r="R46" s="57">
        <f t="shared" si="5"/>
        <v>-48176085</v>
      </c>
      <c r="S46" s="57">
        <f t="shared" si="5"/>
        <v>26263734</v>
      </c>
      <c r="T46" s="57">
        <f t="shared" si="5"/>
        <v>9387275</v>
      </c>
      <c r="U46" s="57">
        <f t="shared" si="5"/>
        <v>-14681023</v>
      </c>
      <c r="V46" s="57">
        <f t="shared" si="5"/>
        <v>20969986</v>
      </c>
      <c r="W46" s="57">
        <f t="shared" si="5"/>
        <v>-27179452</v>
      </c>
      <c r="X46" s="57">
        <f t="shared" si="5"/>
        <v>80135</v>
      </c>
      <c r="Y46" s="57">
        <f t="shared" si="5"/>
        <v>-27259587</v>
      </c>
      <c r="Z46" s="58">
        <f>+IF(X46&lt;&gt;0,+(Y46/X46)*100,0)</f>
        <v>-34017.07992762214</v>
      </c>
      <c r="AA46" s="55">
        <f>SUM(AA44:AA45)</f>
        <v>10584998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-322527589</v>
      </c>
      <c r="D48" s="71">
        <f>SUM(D46:D47)</f>
        <v>0</v>
      </c>
      <c r="E48" s="72">
        <f t="shared" si="6"/>
        <v>80113</v>
      </c>
      <c r="F48" s="73">
        <f t="shared" si="6"/>
        <v>10584998</v>
      </c>
      <c r="G48" s="73">
        <f t="shared" si="6"/>
        <v>-35939437</v>
      </c>
      <c r="H48" s="74">
        <f t="shared" si="6"/>
        <v>-35170132</v>
      </c>
      <c r="I48" s="74">
        <f t="shared" si="6"/>
        <v>-54351890</v>
      </c>
      <c r="J48" s="74">
        <f t="shared" si="6"/>
        <v>-125461459</v>
      </c>
      <c r="K48" s="74">
        <f t="shared" si="6"/>
        <v>99840478</v>
      </c>
      <c r="L48" s="74">
        <f t="shared" si="6"/>
        <v>-13558148</v>
      </c>
      <c r="M48" s="73">
        <f t="shared" si="6"/>
        <v>39205776</v>
      </c>
      <c r="N48" s="73">
        <f t="shared" si="6"/>
        <v>125488106</v>
      </c>
      <c r="O48" s="74">
        <f t="shared" si="6"/>
        <v>-35677696</v>
      </c>
      <c r="P48" s="74">
        <f t="shared" si="6"/>
        <v>-10597930</v>
      </c>
      <c r="Q48" s="74">
        <f t="shared" si="6"/>
        <v>-1900459</v>
      </c>
      <c r="R48" s="74">
        <f t="shared" si="6"/>
        <v>-48176085</v>
      </c>
      <c r="S48" s="74">
        <f t="shared" si="6"/>
        <v>26263734</v>
      </c>
      <c r="T48" s="73">
        <f t="shared" si="6"/>
        <v>9387275</v>
      </c>
      <c r="U48" s="73">
        <f t="shared" si="6"/>
        <v>-14681023</v>
      </c>
      <c r="V48" s="74">
        <f t="shared" si="6"/>
        <v>20969986</v>
      </c>
      <c r="W48" s="74">
        <f t="shared" si="6"/>
        <v>-27179452</v>
      </c>
      <c r="X48" s="74">
        <f t="shared" si="6"/>
        <v>80135</v>
      </c>
      <c r="Y48" s="74">
        <f t="shared" si="6"/>
        <v>-27259587</v>
      </c>
      <c r="Z48" s="75">
        <f>+IF(X48&lt;&gt;0,+(Y48/X48)*100,0)</f>
        <v>-34017.07992762214</v>
      </c>
      <c r="AA48" s="76">
        <f>SUM(AA46:AA47)</f>
        <v>10584998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176950820</v>
      </c>
      <c r="D5" s="6">
        <v>0</v>
      </c>
      <c r="E5" s="7">
        <v>256483914</v>
      </c>
      <c r="F5" s="8">
        <v>256483914</v>
      </c>
      <c r="G5" s="8">
        <v>30305713</v>
      </c>
      <c r="H5" s="8">
        <v>30445985</v>
      </c>
      <c r="I5" s="8">
        <v>30404768</v>
      </c>
      <c r="J5" s="8">
        <v>91156466</v>
      </c>
      <c r="K5" s="8">
        <v>-5830712</v>
      </c>
      <c r="L5" s="8">
        <v>24790864</v>
      </c>
      <c r="M5" s="8">
        <v>22143481</v>
      </c>
      <c r="N5" s="8">
        <v>41103633</v>
      </c>
      <c r="O5" s="8">
        <v>22043086</v>
      </c>
      <c r="P5" s="8">
        <v>21417141</v>
      </c>
      <c r="Q5" s="8">
        <v>22206243</v>
      </c>
      <c r="R5" s="8">
        <v>65666470</v>
      </c>
      <c r="S5" s="8">
        <v>21836483</v>
      </c>
      <c r="T5" s="8">
        <v>21975125</v>
      </c>
      <c r="U5" s="8">
        <v>20715854</v>
      </c>
      <c r="V5" s="8">
        <v>64527462</v>
      </c>
      <c r="W5" s="8">
        <v>262454031</v>
      </c>
      <c r="X5" s="8">
        <v>256483914</v>
      </c>
      <c r="Y5" s="8">
        <v>5970117</v>
      </c>
      <c r="Z5" s="2">
        <v>2.33</v>
      </c>
      <c r="AA5" s="6">
        <v>256483914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1427820947</v>
      </c>
      <c r="D7" s="6">
        <v>0</v>
      </c>
      <c r="E7" s="7">
        <v>1889181183</v>
      </c>
      <c r="F7" s="8">
        <v>1889181183</v>
      </c>
      <c r="G7" s="8">
        <v>153589015</v>
      </c>
      <c r="H7" s="8">
        <v>152993553</v>
      </c>
      <c r="I7" s="8">
        <v>68616025</v>
      </c>
      <c r="J7" s="8">
        <v>375198593</v>
      </c>
      <c r="K7" s="8">
        <v>173383468</v>
      </c>
      <c r="L7" s="8">
        <v>117736073</v>
      </c>
      <c r="M7" s="8">
        <v>118312174</v>
      </c>
      <c r="N7" s="8">
        <v>409431715</v>
      </c>
      <c r="O7" s="8">
        <v>125293379</v>
      </c>
      <c r="P7" s="8">
        <v>116839040</v>
      </c>
      <c r="Q7" s="8">
        <v>129343828</v>
      </c>
      <c r="R7" s="8">
        <v>371476247</v>
      </c>
      <c r="S7" s="8">
        <v>111899627</v>
      </c>
      <c r="T7" s="8">
        <v>107491671</v>
      </c>
      <c r="U7" s="8">
        <v>239361035</v>
      </c>
      <c r="V7" s="8">
        <v>458752333</v>
      </c>
      <c r="W7" s="8">
        <v>1614858888</v>
      </c>
      <c r="X7" s="8">
        <v>1889181183</v>
      </c>
      <c r="Y7" s="8">
        <v>-274322295</v>
      </c>
      <c r="Z7" s="2">
        <v>-14.52</v>
      </c>
      <c r="AA7" s="6">
        <v>1889181183</v>
      </c>
    </row>
    <row r="8" spans="1:27" ht="13.5">
      <c r="A8" s="25" t="s">
        <v>35</v>
      </c>
      <c r="B8" s="24"/>
      <c r="C8" s="6">
        <v>317563646</v>
      </c>
      <c r="D8" s="6">
        <v>0</v>
      </c>
      <c r="E8" s="7">
        <v>512998807</v>
      </c>
      <c r="F8" s="8">
        <v>512998807</v>
      </c>
      <c r="G8" s="8">
        <v>25393096</v>
      </c>
      <c r="H8" s="8">
        <v>28684422</v>
      </c>
      <c r="I8" s="8">
        <v>23534062</v>
      </c>
      <c r="J8" s="8">
        <v>77611580</v>
      </c>
      <c r="K8" s="8">
        <v>21893098</v>
      </c>
      <c r="L8" s="8">
        <v>27861536</v>
      </c>
      <c r="M8" s="8">
        <v>23517222</v>
      </c>
      <c r="N8" s="8">
        <v>73271856</v>
      </c>
      <c r="O8" s="8">
        <v>49194710</v>
      </c>
      <c r="P8" s="8">
        <v>30112305</v>
      </c>
      <c r="Q8" s="8">
        <v>17751128</v>
      </c>
      <c r="R8" s="8">
        <v>97058143</v>
      </c>
      <c r="S8" s="8">
        <v>26409837</v>
      </c>
      <c r="T8" s="8">
        <v>28676254</v>
      </c>
      <c r="U8" s="8">
        <v>37672232</v>
      </c>
      <c r="V8" s="8">
        <v>92758323</v>
      </c>
      <c r="W8" s="8">
        <v>340699902</v>
      </c>
      <c r="X8" s="8">
        <v>512998807</v>
      </c>
      <c r="Y8" s="8">
        <v>-172298905</v>
      </c>
      <c r="Z8" s="2">
        <v>-33.59</v>
      </c>
      <c r="AA8" s="6">
        <v>512998807</v>
      </c>
    </row>
    <row r="9" spans="1:27" ht="13.5">
      <c r="A9" s="25" t="s">
        <v>36</v>
      </c>
      <c r="B9" s="24"/>
      <c r="C9" s="6">
        <v>71076802</v>
      </c>
      <c r="D9" s="6">
        <v>0</v>
      </c>
      <c r="E9" s="7">
        <v>176045943</v>
      </c>
      <c r="F9" s="8">
        <v>176045943</v>
      </c>
      <c r="G9" s="8">
        <v>6109910</v>
      </c>
      <c r="H9" s="8">
        <v>6421164</v>
      </c>
      <c r="I9" s="8">
        <v>6404144</v>
      </c>
      <c r="J9" s="8">
        <v>18935218</v>
      </c>
      <c r="K9" s="8">
        <v>8191100</v>
      </c>
      <c r="L9" s="8">
        <v>6384586</v>
      </c>
      <c r="M9" s="8">
        <v>4671771</v>
      </c>
      <c r="N9" s="8">
        <v>19247457</v>
      </c>
      <c r="O9" s="8">
        <v>6447702</v>
      </c>
      <c r="P9" s="8">
        <v>6496030</v>
      </c>
      <c r="Q9" s="8">
        <v>6518845</v>
      </c>
      <c r="R9" s="8">
        <v>19462577</v>
      </c>
      <c r="S9" s="8">
        <v>6526810</v>
      </c>
      <c r="T9" s="8">
        <v>6544219</v>
      </c>
      <c r="U9" s="8">
        <v>6554432</v>
      </c>
      <c r="V9" s="8">
        <v>19625461</v>
      </c>
      <c r="W9" s="8">
        <v>77270713</v>
      </c>
      <c r="X9" s="8">
        <v>176045943</v>
      </c>
      <c r="Y9" s="8">
        <v>-98775230</v>
      </c>
      <c r="Z9" s="2">
        <v>-56.11</v>
      </c>
      <c r="AA9" s="6">
        <v>176045943</v>
      </c>
    </row>
    <row r="10" spans="1:27" ht="13.5">
      <c r="A10" s="25" t="s">
        <v>37</v>
      </c>
      <c r="B10" s="24"/>
      <c r="C10" s="6">
        <v>82526746</v>
      </c>
      <c r="D10" s="6">
        <v>0</v>
      </c>
      <c r="E10" s="7">
        <v>88273280</v>
      </c>
      <c r="F10" s="26">
        <v>88273280</v>
      </c>
      <c r="G10" s="26">
        <v>7188535</v>
      </c>
      <c r="H10" s="26">
        <v>7237989</v>
      </c>
      <c r="I10" s="26">
        <v>7976668</v>
      </c>
      <c r="J10" s="26">
        <v>22403192</v>
      </c>
      <c r="K10" s="26">
        <v>9343724</v>
      </c>
      <c r="L10" s="26">
        <v>7605796</v>
      </c>
      <c r="M10" s="26">
        <v>5960887</v>
      </c>
      <c r="N10" s="26">
        <v>22910407</v>
      </c>
      <c r="O10" s="26">
        <v>7242273</v>
      </c>
      <c r="P10" s="26">
        <v>7234298</v>
      </c>
      <c r="Q10" s="26">
        <v>7957317</v>
      </c>
      <c r="R10" s="26">
        <v>22433888</v>
      </c>
      <c r="S10" s="26">
        <v>7736733</v>
      </c>
      <c r="T10" s="26">
        <v>7527279</v>
      </c>
      <c r="U10" s="26">
        <v>9065321</v>
      </c>
      <c r="V10" s="26">
        <v>24329333</v>
      </c>
      <c r="W10" s="26">
        <v>92076820</v>
      </c>
      <c r="X10" s="26">
        <v>88273280</v>
      </c>
      <c r="Y10" s="26">
        <v>3803540</v>
      </c>
      <c r="Z10" s="27">
        <v>4.31</v>
      </c>
      <c r="AA10" s="28">
        <v>88273280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478470</v>
      </c>
      <c r="F11" s="8">
        <v>478470</v>
      </c>
      <c r="G11" s="8">
        <v>7584</v>
      </c>
      <c r="H11" s="8">
        <v>11807</v>
      </c>
      <c r="I11" s="8">
        <v>4053</v>
      </c>
      <c r="J11" s="8">
        <v>23444</v>
      </c>
      <c r="K11" s="8">
        <v>184</v>
      </c>
      <c r="L11" s="8">
        <v>2395</v>
      </c>
      <c r="M11" s="8">
        <v>3277</v>
      </c>
      <c r="N11" s="8">
        <v>5856</v>
      </c>
      <c r="O11" s="8">
        <v>9688</v>
      </c>
      <c r="P11" s="8">
        <v>7263</v>
      </c>
      <c r="Q11" s="8">
        <v>6736</v>
      </c>
      <c r="R11" s="8">
        <v>23687</v>
      </c>
      <c r="S11" s="8">
        <v>5935</v>
      </c>
      <c r="T11" s="8">
        <v>6673</v>
      </c>
      <c r="U11" s="8">
        <v>7014</v>
      </c>
      <c r="V11" s="8">
        <v>19622</v>
      </c>
      <c r="W11" s="8">
        <v>72609</v>
      </c>
      <c r="X11" s="8">
        <v>478470</v>
      </c>
      <c r="Y11" s="8">
        <v>-405861</v>
      </c>
      <c r="Z11" s="2">
        <v>-84.82</v>
      </c>
      <c r="AA11" s="6">
        <v>478470</v>
      </c>
    </row>
    <row r="12" spans="1:27" ht="13.5">
      <c r="A12" s="25" t="s">
        <v>39</v>
      </c>
      <c r="B12" s="29"/>
      <c r="C12" s="6">
        <v>6440323</v>
      </c>
      <c r="D12" s="6">
        <v>0</v>
      </c>
      <c r="E12" s="7">
        <v>15105689</v>
      </c>
      <c r="F12" s="8">
        <v>15105689</v>
      </c>
      <c r="G12" s="8">
        <v>706075</v>
      </c>
      <c r="H12" s="8">
        <v>647578</v>
      </c>
      <c r="I12" s="8">
        <v>630204</v>
      </c>
      <c r="J12" s="8">
        <v>1983857</v>
      </c>
      <c r="K12" s="8">
        <v>652744</v>
      </c>
      <c r="L12" s="8">
        <v>624720</v>
      </c>
      <c r="M12" s="8">
        <v>262103</v>
      </c>
      <c r="N12" s="8">
        <v>1539567</v>
      </c>
      <c r="O12" s="8">
        <v>574952</v>
      </c>
      <c r="P12" s="8">
        <v>648164</v>
      </c>
      <c r="Q12" s="8">
        <v>679956</v>
      </c>
      <c r="R12" s="8">
        <v>1903072</v>
      </c>
      <c r="S12" s="8">
        <v>726918</v>
      </c>
      <c r="T12" s="8">
        <v>651904</v>
      </c>
      <c r="U12" s="8">
        <v>799335</v>
      </c>
      <c r="V12" s="8">
        <v>2178157</v>
      </c>
      <c r="W12" s="8">
        <v>7604653</v>
      </c>
      <c r="X12" s="8">
        <v>15105689</v>
      </c>
      <c r="Y12" s="8">
        <v>-7501036</v>
      </c>
      <c r="Z12" s="2">
        <v>-49.66</v>
      </c>
      <c r="AA12" s="6">
        <v>15105689</v>
      </c>
    </row>
    <row r="13" spans="1:27" ht="13.5">
      <c r="A13" s="23" t="s">
        <v>40</v>
      </c>
      <c r="B13" s="29"/>
      <c r="C13" s="6">
        <v>34353946</v>
      </c>
      <c r="D13" s="6">
        <v>0</v>
      </c>
      <c r="E13" s="7">
        <v>30657317</v>
      </c>
      <c r="F13" s="8">
        <v>30657317</v>
      </c>
      <c r="G13" s="8">
        <v>1918483</v>
      </c>
      <c r="H13" s="8">
        <v>5549391</v>
      </c>
      <c r="I13" s="8">
        <v>1844973</v>
      </c>
      <c r="J13" s="8">
        <v>9312847</v>
      </c>
      <c r="K13" s="8">
        <v>4070980</v>
      </c>
      <c r="L13" s="8">
        <v>5834316</v>
      </c>
      <c r="M13" s="8">
        <v>10600067</v>
      </c>
      <c r="N13" s="8">
        <v>20505363</v>
      </c>
      <c r="O13" s="8">
        <v>-20510077</v>
      </c>
      <c r="P13" s="8">
        <v>1091975</v>
      </c>
      <c r="Q13" s="8">
        <v>5561284</v>
      </c>
      <c r="R13" s="8">
        <v>-13856818</v>
      </c>
      <c r="S13" s="8">
        <v>2174323</v>
      </c>
      <c r="T13" s="8">
        <v>3126592</v>
      </c>
      <c r="U13" s="8">
        <v>10484618</v>
      </c>
      <c r="V13" s="8">
        <v>15785533</v>
      </c>
      <c r="W13" s="8">
        <v>31746925</v>
      </c>
      <c r="X13" s="8">
        <v>30657317</v>
      </c>
      <c r="Y13" s="8">
        <v>1089608</v>
      </c>
      <c r="Z13" s="2">
        <v>3.55</v>
      </c>
      <c r="AA13" s="6">
        <v>30657317</v>
      </c>
    </row>
    <row r="14" spans="1:27" ht="13.5">
      <c r="A14" s="23" t="s">
        <v>41</v>
      </c>
      <c r="B14" s="29"/>
      <c r="C14" s="6">
        <v>112994345</v>
      </c>
      <c r="D14" s="6">
        <v>0</v>
      </c>
      <c r="E14" s="7">
        <v>126770539</v>
      </c>
      <c r="F14" s="8">
        <v>126770539</v>
      </c>
      <c r="G14" s="8">
        <v>9700393</v>
      </c>
      <c r="H14" s="8">
        <v>10004114</v>
      </c>
      <c r="I14" s="8">
        <v>11102716</v>
      </c>
      <c r="J14" s="8">
        <v>30807223</v>
      </c>
      <c r="K14" s="8">
        <v>10241569</v>
      </c>
      <c r="L14" s="8">
        <v>10328982</v>
      </c>
      <c r="M14" s="8">
        <v>11795455</v>
      </c>
      <c r="N14" s="8">
        <v>32366006</v>
      </c>
      <c r="O14" s="8">
        <v>11847396</v>
      </c>
      <c r="P14" s="8">
        <v>12264095</v>
      </c>
      <c r="Q14" s="8">
        <v>11317185</v>
      </c>
      <c r="R14" s="8">
        <v>35428676</v>
      </c>
      <c r="S14" s="8">
        <v>12963847</v>
      </c>
      <c r="T14" s="8">
        <v>9747801</v>
      </c>
      <c r="U14" s="8">
        <v>10198121</v>
      </c>
      <c r="V14" s="8">
        <v>32909769</v>
      </c>
      <c r="W14" s="8">
        <v>131511674</v>
      </c>
      <c r="X14" s="8">
        <v>126770539</v>
      </c>
      <c r="Y14" s="8">
        <v>4741135</v>
      </c>
      <c r="Z14" s="2">
        <v>3.74</v>
      </c>
      <c r="AA14" s="6">
        <v>126770539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37793658</v>
      </c>
      <c r="D16" s="6">
        <v>0</v>
      </c>
      <c r="E16" s="7">
        <v>13381998</v>
      </c>
      <c r="F16" s="8">
        <v>13381998</v>
      </c>
      <c r="G16" s="8">
        <v>1024417</v>
      </c>
      <c r="H16" s="8">
        <v>898130</v>
      </c>
      <c r="I16" s="8">
        <v>961699</v>
      </c>
      <c r="J16" s="8">
        <v>2884246</v>
      </c>
      <c r="K16" s="8">
        <v>967294</v>
      </c>
      <c r="L16" s="8">
        <v>587306</v>
      </c>
      <c r="M16" s="8">
        <v>561030</v>
      </c>
      <c r="N16" s="8">
        <v>2115630</v>
      </c>
      <c r="O16" s="8">
        <v>1051458</v>
      </c>
      <c r="P16" s="8">
        <v>593869</v>
      </c>
      <c r="Q16" s="8">
        <v>1033293</v>
      </c>
      <c r="R16" s="8">
        <v>2678620</v>
      </c>
      <c r="S16" s="8">
        <v>43840</v>
      </c>
      <c r="T16" s="8">
        <v>1562294</v>
      </c>
      <c r="U16" s="8">
        <v>1722908</v>
      </c>
      <c r="V16" s="8">
        <v>3329042</v>
      </c>
      <c r="W16" s="8">
        <v>11007538</v>
      </c>
      <c r="X16" s="8">
        <v>13381998</v>
      </c>
      <c r="Y16" s="8">
        <v>-2374460</v>
      </c>
      <c r="Z16" s="2">
        <v>-17.74</v>
      </c>
      <c r="AA16" s="6">
        <v>13381998</v>
      </c>
    </row>
    <row r="17" spans="1:27" ht="13.5">
      <c r="A17" s="23" t="s">
        <v>44</v>
      </c>
      <c r="B17" s="29"/>
      <c r="C17" s="6">
        <v>9812782</v>
      </c>
      <c r="D17" s="6">
        <v>0</v>
      </c>
      <c r="E17" s="7">
        <v>12932992</v>
      </c>
      <c r="F17" s="8">
        <v>12932992</v>
      </c>
      <c r="G17" s="8">
        <v>128854</v>
      </c>
      <c r="H17" s="8">
        <v>1042372</v>
      </c>
      <c r="I17" s="8">
        <v>842052</v>
      </c>
      <c r="J17" s="8">
        <v>2013278</v>
      </c>
      <c r="K17" s="8">
        <v>1173481</v>
      </c>
      <c r="L17" s="8">
        <v>797773</v>
      </c>
      <c r="M17" s="8">
        <v>534402</v>
      </c>
      <c r="N17" s="8">
        <v>2505656</v>
      </c>
      <c r="O17" s="8">
        <v>786481</v>
      </c>
      <c r="P17" s="8">
        <v>950050</v>
      </c>
      <c r="Q17" s="8">
        <v>1086846</v>
      </c>
      <c r="R17" s="8">
        <v>2823377</v>
      </c>
      <c r="S17" s="8">
        <v>5290</v>
      </c>
      <c r="T17" s="8">
        <v>848114</v>
      </c>
      <c r="U17" s="8">
        <v>2252998</v>
      </c>
      <c r="V17" s="8">
        <v>3106402</v>
      </c>
      <c r="W17" s="8">
        <v>10448713</v>
      </c>
      <c r="X17" s="8">
        <v>12932992</v>
      </c>
      <c r="Y17" s="8">
        <v>-2484279</v>
      </c>
      <c r="Z17" s="2">
        <v>-19.21</v>
      </c>
      <c r="AA17" s="6">
        <v>12932992</v>
      </c>
    </row>
    <row r="18" spans="1:27" ht="13.5">
      <c r="A18" s="25" t="s">
        <v>45</v>
      </c>
      <c r="B18" s="24"/>
      <c r="C18" s="6">
        <v>16568027</v>
      </c>
      <c r="D18" s="6">
        <v>0</v>
      </c>
      <c r="E18" s="7">
        <v>21094781</v>
      </c>
      <c r="F18" s="8">
        <v>21094781</v>
      </c>
      <c r="G18" s="8">
        <v>2442640</v>
      </c>
      <c r="H18" s="8">
        <v>1159449</v>
      </c>
      <c r="I18" s="8">
        <v>-1373124</v>
      </c>
      <c r="J18" s="8">
        <v>2228965</v>
      </c>
      <c r="K18" s="8">
        <v>7127705</v>
      </c>
      <c r="L18" s="8">
        <v>-906979</v>
      </c>
      <c r="M18" s="8">
        <v>-454945</v>
      </c>
      <c r="N18" s="8">
        <v>5765781</v>
      </c>
      <c r="O18" s="8">
        <v>796774</v>
      </c>
      <c r="P18" s="8">
        <v>-1593957</v>
      </c>
      <c r="Q18" s="8">
        <v>2992595</v>
      </c>
      <c r="R18" s="8">
        <v>2195412</v>
      </c>
      <c r="S18" s="8">
        <v>-5752888</v>
      </c>
      <c r="T18" s="8">
        <v>2357907</v>
      </c>
      <c r="U18" s="8">
        <v>9424534</v>
      </c>
      <c r="V18" s="8">
        <v>6029553</v>
      </c>
      <c r="W18" s="8">
        <v>16219711</v>
      </c>
      <c r="X18" s="8">
        <v>21094781</v>
      </c>
      <c r="Y18" s="8">
        <v>-4875070</v>
      </c>
      <c r="Z18" s="2">
        <v>-23.11</v>
      </c>
      <c r="AA18" s="6">
        <v>21094781</v>
      </c>
    </row>
    <row r="19" spans="1:27" ht="13.5">
      <c r="A19" s="23" t="s">
        <v>46</v>
      </c>
      <c r="B19" s="29"/>
      <c r="C19" s="6">
        <v>415553022</v>
      </c>
      <c r="D19" s="6">
        <v>0</v>
      </c>
      <c r="E19" s="7">
        <v>389946839</v>
      </c>
      <c r="F19" s="8">
        <v>389946839</v>
      </c>
      <c r="G19" s="8">
        <v>0</v>
      </c>
      <c r="H19" s="8">
        <v>137539000</v>
      </c>
      <c r="I19" s="8">
        <v>877</v>
      </c>
      <c r="J19" s="8">
        <v>137539877</v>
      </c>
      <c r="K19" s="8">
        <v>21485364</v>
      </c>
      <c r="L19" s="8">
        <v>93438189</v>
      </c>
      <c r="M19" s="8">
        <v>14293881</v>
      </c>
      <c r="N19" s="8">
        <v>129217434</v>
      </c>
      <c r="O19" s="8">
        <v>0</v>
      </c>
      <c r="P19" s="8">
        <v>-1161333</v>
      </c>
      <c r="Q19" s="8">
        <v>95142527</v>
      </c>
      <c r="R19" s="8">
        <v>93981194</v>
      </c>
      <c r="S19" s="8">
        <v>1352362</v>
      </c>
      <c r="T19" s="8">
        <v>2482928</v>
      </c>
      <c r="U19" s="8">
        <v>28559182</v>
      </c>
      <c r="V19" s="8">
        <v>32394472</v>
      </c>
      <c r="W19" s="8">
        <v>393132977</v>
      </c>
      <c r="X19" s="8">
        <v>389946839</v>
      </c>
      <c r="Y19" s="8">
        <v>3186138</v>
      </c>
      <c r="Z19" s="2">
        <v>0.82</v>
      </c>
      <c r="AA19" s="6">
        <v>389946839</v>
      </c>
    </row>
    <row r="20" spans="1:27" ht="13.5">
      <c r="A20" s="23" t="s">
        <v>47</v>
      </c>
      <c r="B20" s="29"/>
      <c r="C20" s="6">
        <v>89547644</v>
      </c>
      <c r="D20" s="6">
        <v>0</v>
      </c>
      <c r="E20" s="7">
        <v>36360227</v>
      </c>
      <c r="F20" s="26">
        <v>36360227</v>
      </c>
      <c r="G20" s="26">
        <v>3575059</v>
      </c>
      <c r="H20" s="26">
        <v>1684770</v>
      </c>
      <c r="I20" s="26">
        <v>1468702</v>
      </c>
      <c r="J20" s="26">
        <v>6728531</v>
      </c>
      <c r="K20" s="26">
        <v>1461601</v>
      </c>
      <c r="L20" s="26">
        <v>1874551</v>
      </c>
      <c r="M20" s="26">
        <v>983692</v>
      </c>
      <c r="N20" s="26">
        <v>4319844</v>
      </c>
      <c r="O20" s="26">
        <v>2023916</v>
      </c>
      <c r="P20" s="26">
        <v>2055897</v>
      </c>
      <c r="Q20" s="26">
        <v>1740749</v>
      </c>
      <c r="R20" s="26">
        <v>5820562</v>
      </c>
      <c r="S20" s="26">
        <v>1506853</v>
      </c>
      <c r="T20" s="26">
        <v>1951949</v>
      </c>
      <c r="U20" s="26">
        <v>5881642</v>
      </c>
      <c r="V20" s="26">
        <v>9340444</v>
      </c>
      <c r="W20" s="26">
        <v>26209381</v>
      </c>
      <c r="X20" s="26">
        <v>36360227</v>
      </c>
      <c r="Y20" s="26">
        <v>-10150846</v>
      </c>
      <c r="Z20" s="27">
        <v>-27.92</v>
      </c>
      <c r="AA20" s="28">
        <v>36360227</v>
      </c>
    </row>
    <row r="21" spans="1:27" ht="13.5">
      <c r="A21" s="23" t="s">
        <v>48</v>
      </c>
      <c r="B21" s="29"/>
      <c r="C21" s="6">
        <v>10459667</v>
      </c>
      <c r="D21" s="6">
        <v>0</v>
      </c>
      <c r="E21" s="7">
        <v>30000000</v>
      </c>
      <c r="F21" s="8">
        <v>30000000</v>
      </c>
      <c r="G21" s="8">
        <v>0</v>
      </c>
      <c r="H21" s="8">
        <v>87719</v>
      </c>
      <c r="I21" s="30">
        <v>0</v>
      </c>
      <c r="J21" s="8">
        <v>87719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-87719</v>
      </c>
      <c r="U21" s="8">
        <v>1089110</v>
      </c>
      <c r="V21" s="8">
        <v>1001391</v>
      </c>
      <c r="W21" s="30">
        <v>1089110</v>
      </c>
      <c r="X21" s="8">
        <v>30000000</v>
      </c>
      <c r="Y21" s="8">
        <v>-28910890</v>
      </c>
      <c r="Z21" s="2">
        <v>-96.37</v>
      </c>
      <c r="AA21" s="6">
        <v>30000000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2809462375</v>
      </c>
      <c r="D22" s="33">
        <f>SUM(D5:D21)</f>
        <v>0</v>
      </c>
      <c r="E22" s="34">
        <f t="shared" si="0"/>
        <v>3599711979</v>
      </c>
      <c r="F22" s="35">
        <f t="shared" si="0"/>
        <v>3599711979</v>
      </c>
      <c r="G22" s="35">
        <f t="shared" si="0"/>
        <v>242089774</v>
      </c>
      <c r="H22" s="35">
        <f t="shared" si="0"/>
        <v>384407443</v>
      </c>
      <c r="I22" s="35">
        <f t="shared" si="0"/>
        <v>152417819</v>
      </c>
      <c r="J22" s="35">
        <f t="shared" si="0"/>
        <v>778915036</v>
      </c>
      <c r="K22" s="35">
        <f t="shared" si="0"/>
        <v>254161600</v>
      </c>
      <c r="L22" s="35">
        <f t="shared" si="0"/>
        <v>296960108</v>
      </c>
      <c r="M22" s="35">
        <f t="shared" si="0"/>
        <v>213184497</v>
      </c>
      <c r="N22" s="35">
        <f t="shared" si="0"/>
        <v>764306205</v>
      </c>
      <c r="O22" s="35">
        <f t="shared" si="0"/>
        <v>206801738</v>
      </c>
      <c r="P22" s="35">
        <f t="shared" si="0"/>
        <v>196954837</v>
      </c>
      <c r="Q22" s="35">
        <f t="shared" si="0"/>
        <v>303338532</v>
      </c>
      <c r="R22" s="35">
        <f t="shared" si="0"/>
        <v>707095107</v>
      </c>
      <c r="S22" s="35">
        <f t="shared" si="0"/>
        <v>187435970</v>
      </c>
      <c r="T22" s="35">
        <f t="shared" si="0"/>
        <v>194862991</v>
      </c>
      <c r="U22" s="35">
        <f t="shared" si="0"/>
        <v>383788336</v>
      </c>
      <c r="V22" s="35">
        <f t="shared" si="0"/>
        <v>766087297</v>
      </c>
      <c r="W22" s="35">
        <f t="shared" si="0"/>
        <v>3016403645</v>
      </c>
      <c r="X22" s="35">
        <f t="shared" si="0"/>
        <v>3599711979</v>
      </c>
      <c r="Y22" s="35">
        <f t="shared" si="0"/>
        <v>-583308334</v>
      </c>
      <c r="Z22" s="36">
        <f>+IF(X22&lt;&gt;0,+(Y22/X22)*100,0)</f>
        <v>-16.204305716760235</v>
      </c>
      <c r="AA22" s="33">
        <f>SUM(AA5:AA21)</f>
        <v>3599711979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516860752</v>
      </c>
      <c r="D25" s="6">
        <v>0</v>
      </c>
      <c r="E25" s="7">
        <v>481335880</v>
      </c>
      <c r="F25" s="8">
        <v>481335880</v>
      </c>
      <c r="G25" s="8">
        <v>43396429</v>
      </c>
      <c r="H25" s="8">
        <v>44135406</v>
      </c>
      <c r="I25" s="8">
        <v>44179390</v>
      </c>
      <c r="J25" s="8">
        <v>131711225</v>
      </c>
      <c r="K25" s="8">
        <v>42120009</v>
      </c>
      <c r="L25" s="8">
        <v>41653593</v>
      </c>
      <c r="M25" s="8">
        <v>41851788</v>
      </c>
      <c r="N25" s="8">
        <v>125625390</v>
      </c>
      <c r="O25" s="8">
        <v>43912281</v>
      </c>
      <c r="P25" s="8">
        <v>42365694</v>
      </c>
      <c r="Q25" s="8">
        <v>42953782</v>
      </c>
      <c r="R25" s="8">
        <v>129231757</v>
      </c>
      <c r="S25" s="8">
        <v>43066663</v>
      </c>
      <c r="T25" s="8">
        <v>42924206</v>
      </c>
      <c r="U25" s="8">
        <v>46214122</v>
      </c>
      <c r="V25" s="8">
        <v>132204991</v>
      </c>
      <c r="W25" s="8">
        <v>518773363</v>
      </c>
      <c r="X25" s="8">
        <v>481335880</v>
      </c>
      <c r="Y25" s="8">
        <v>37437483</v>
      </c>
      <c r="Z25" s="2">
        <v>7.78</v>
      </c>
      <c r="AA25" s="6">
        <v>481335880</v>
      </c>
    </row>
    <row r="26" spans="1:27" ht="13.5">
      <c r="A26" s="25" t="s">
        <v>52</v>
      </c>
      <c r="B26" s="24"/>
      <c r="C26" s="6">
        <v>27238004</v>
      </c>
      <c r="D26" s="6">
        <v>0</v>
      </c>
      <c r="E26" s="7">
        <v>28766009</v>
      </c>
      <c r="F26" s="8">
        <v>28766009</v>
      </c>
      <c r="G26" s="8">
        <v>2092736</v>
      </c>
      <c r="H26" s="8">
        <v>2088411</v>
      </c>
      <c r="I26" s="8">
        <v>2190319</v>
      </c>
      <c r="J26" s="8">
        <v>6371466</v>
      </c>
      <c r="K26" s="8">
        <v>2154891</v>
      </c>
      <c r="L26" s="8">
        <v>2141751</v>
      </c>
      <c r="M26" s="8">
        <v>2598113</v>
      </c>
      <c r="N26" s="8">
        <v>6894755</v>
      </c>
      <c r="O26" s="8">
        <v>2155456</v>
      </c>
      <c r="P26" s="8">
        <v>2157456</v>
      </c>
      <c r="Q26" s="8">
        <v>4309060</v>
      </c>
      <c r="R26" s="8">
        <v>8621972</v>
      </c>
      <c r="S26" s="8">
        <v>3311771</v>
      </c>
      <c r="T26" s="8">
        <v>2273091</v>
      </c>
      <c r="U26" s="8">
        <v>2273091</v>
      </c>
      <c r="V26" s="8">
        <v>7857953</v>
      </c>
      <c r="W26" s="8">
        <v>29746146</v>
      </c>
      <c r="X26" s="8">
        <v>28766009</v>
      </c>
      <c r="Y26" s="8">
        <v>980137</v>
      </c>
      <c r="Z26" s="2">
        <v>3.41</v>
      </c>
      <c r="AA26" s="6">
        <v>28766009</v>
      </c>
    </row>
    <row r="27" spans="1:27" ht="13.5">
      <c r="A27" s="25" t="s">
        <v>53</v>
      </c>
      <c r="B27" s="24"/>
      <c r="C27" s="6">
        <v>460260068</v>
      </c>
      <c r="D27" s="6">
        <v>0</v>
      </c>
      <c r="E27" s="7">
        <v>338000000</v>
      </c>
      <c r="F27" s="8">
        <v>338000000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338000000</v>
      </c>
      <c r="Y27" s="8">
        <v>-338000000</v>
      </c>
      <c r="Z27" s="2">
        <v>-100</v>
      </c>
      <c r="AA27" s="6">
        <v>338000000</v>
      </c>
    </row>
    <row r="28" spans="1:27" ht="13.5">
      <c r="A28" s="25" t="s">
        <v>54</v>
      </c>
      <c r="B28" s="24"/>
      <c r="C28" s="6">
        <v>371499590</v>
      </c>
      <c r="D28" s="6">
        <v>0</v>
      </c>
      <c r="E28" s="7">
        <v>429945146</v>
      </c>
      <c r="F28" s="8">
        <v>429945146</v>
      </c>
      <c r="G28" s="8">
        <v>22221045</v>
      </c>
      <c r="H28" s="8">
        <v>22221043</v>
      </c>
      <c r="I28" s="8">
        <v>21776621</v>
      </c>
      <c r="J28" s="8">
        <v>66218709</v>
      </c>
      <c r="K28" s="8">
        <v>21341090</v>
      </c>
      <c r="L28" s="8">
        <v>20914267</v>
      </c>
      <c r="M28" s="8">
        <v>20417754</v>
      </c>
      <c r="N28" s="8">
        <v>62673111</v>
      </c>
      <c r="O28" s="8">
        <v>20086062</v>
      </c>
      <c r="P28" s="8">
        <v>19684342</v>
      </c>
      <c r="Q28" s="8">
        <v>19290654</v>
      </c>
      <c r="R28" s="8">
        <v>59061058</v>
      </c>
      <c r="S28" s="8">
        <v>18904842</v>
      </c>
      <c r="T28" s="8">
        <v>18526743</v>
      </c>
      <c r="U28" s="8">
        <v>14821399</v>
      </c>
      <c r="V28" s="8">
        <v>52252984</v>
      </c>
      <c r="W28" s="8">
        <v>240205862</v>
      </c>
      <c r="X28" s="8">
        <v>429945146</v>
      </c>
      <c r="Y28" s="8">
        <v>-189739284</v>
      </c>
      <c r="Z28" s="2">
        <v>-44.13</v>
      </c>
      <c r="AA28" s="6">
        <v>429945146</v>
      </c>
    </row>
    <row r="29" spans="1:27" ht="13.5">
      <c r="A29" s="25" t="s">
        <v>55</v>
      </c>
      <c r="B29" s="24"/>
      <c r="C29" s="6">
        <v>42205566</v>
      </c>
      <c r="D29" s="6">
        <v>0</v>
      </c>
      <c r="E29" s="7">
        <v>80675175</v>
      </c>
      <c r="F29" s="8">
        <v>80675175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15350969</v>
      </c>
      <c r="N29" s="8">
        <v>15350969</v>
      </c>
      <c r="O29" s="8">
        <v>0</v>
      </c>
      <c r="P29" s="8">
        <v>5065497</v>
      </c>
      <c r="Q29" s="8">
        <v>1</v>
      </c>
      <c r="R29" s="8">
        <v>5065498</v>
      </c>
      <c r="S29" s="8">
        <v>0</v>
      </c>
      <c r="T29" s="8">
        <v>-2123668</v>
      </c>
      <c r="U29" s="8">
        <v>24793601</v>
      </c>
      <c r="V29" s="8">
        <v>22669933</v>
      </c>
      <c r="W29" s="8">
        <v>43086400</v>
      </c>
      <c r="X29" s="8">
        <v>80675175</v>
      </c>
      <c r="Y29" s="8">
        <v>-37588775</v>
      </c>
      <c r="Z29" s="2">
        <v>-46.59</v>
      </c>
      <c r="AA29" s="6">
        <v>80675175</v>
      </c>
    </row>
    <row r="30" spans="1:27" ht="13.5">
      <c r="A30" s="25" t="s">
        <v>56</v>
      </c>
      <c r="B30" s="24"/>
      <c r="C30" s="6">
        <v>1374105715</v>
      </c>
      <c r="D30" s="6">
        <v>0</v>
      </c>
      <c r="E30" s="7">
        <v>1596599224</v>
      </c>
      <c r="F30" s="8">
        <v>1596599224</v>
      </c>
      <c r="G30" s="8">
        <v>208299682</v>
      </c>
      <c r="H30" s="8">
        <v>120931844</v>
      </c>
      <c r="I30" s="8">
        <v>150184127</v>
      </c>
      <c r="J30" s="8">
        <v>479415653</v>
      </c>
      <c r="K30" s="8">
        <v>79738560</v>
      </c>
      <c r="L30" s="8">
        <v>120651495</v>
      </c>
      <c r="M30" s="8">
        <v>111442246</v>
      </c>
      <c r="N30" s="8">
        <v>311832301</v>
      </c>
      <c r="O30" s="8">
        <v>123149675</v>
      </c>
      <c r="P30" s="8">
        <v>83227836</v>
      </c>
      <c r="Q30" s="8">
        <v>149341789</v>
      </c>
      <c r="R30" s="8">
        <v>355719300</v>
      </c>
      <c r="S30" s="8">
        <v>233018721</v>
      </c>
      <c r="T30" s="8">
        <v>-19125905</v>
      </c>
      <c r="U30" s="8">
        <v>154771526</v>
      </c>
      <c r="V30" s="8">
        <v>368664342</v>
      </c>
      <c r="W30" s="8">
        <v>1515631596</v>
      </c>
      <c r="X30" s="8">
        <v>1596599224</v>
      </c>
      <c r="Y30" s="8">
        <v>-80967628</v>
      </c>
      <c r="Z30" s="2">
        <v>-5.07</v>
      </c>
      <c r="AA30" s="6">
        <v>1596599224</v>
      </c>
    </row>
    <row r="31" spans="1:27" ht="13.5">
      <c r="A31" s="25" t="s">
        <v>57</v>
      </c>
      <c r="B31" s="24"/>
      <c r="C31" s="6">
        <v>169515228</v>
      </c>
      <c r="D31" s="6">
        <v>0</v>
      </c>
      <c r="E31" s="7">
        <v>136647601</v>
      </c>
      <c r="F31" s="8">
        <v>136647601</v>
      </c>
      <c r="G31" s="8">
        <v>2626500</v>
      </c>
      <c r="H31" s="8">
        <v>10818593</v>
      </c>
      <c r="I31" s="8">
        <v>11037792</v>
      </c>
      <c r="J31" s="8">
        <v>24482885</v>
      </c>
      <c r="K31" s="8">
        <v>13331226</v>
      </c>
      <c r="L31" s="8">
        <v>12949871</v>
      </c>
      <c r="M31" s="8">
        <v>11123627</v>
      </c>
      <c r="N31" s="8">
        <v>37404724</v>
      </c>
      <c r="O31" s="8">
        <v>7602872</v>
      </c>
      <c r="P31" s="8">
        <v>8171308</v>
      </c>
      <c r="Q31" s="8">
        <v>9743513</v>
      </c>
      <c r="R31" s="8">
        <v>25517693</v>
      </c>
      <c r="S31" s="8">
        <v>5361353</v>
      </c>
      <c r="T31" s="8">
        <v>2930046</v>
      </c>
      <c r="U31" s="8">
        <v>11252390</v>
      </c>
      <c r="V31" s="8">
        <v>19543789</v>
      </c>
      <c r="W31" s="8">
        <v>106949091</v>
      </c>
      <c r="X31" s="8">
        <v>136647601</v>
      </c>
      <c r="Y31" s="8">
        <v>-29698510</v>
      </c>
      <c r="Z31" s="2">
        <v>-21.73</v>
      </c>
      <c r="AA31" s="6">
        <v>136647601</v>
      </c>
    </row>
    <row r="32" spans="1:27" ht="13.5">
      <c r="A32" s="25" t="s">
        <v>58</v>
      </c>
      <c r="B32" s="24"/>
      <c r="C32" s="6">
        <v>269715528</v>
      </c>
      <c r="D32" s="6">
        <v>0</v>
      </c>
      <c r="E32" s="7">
        <v>209551269</v>
      </c>
      <c r="F32" s="8">
        <v>209551269</v>
      </c>
      <c r="G32" s="8">
        <v>2736262</v>
      </c>
      <c r="H32" s="8">
        <v>15691215</v>
      </c>
      <c r="I32" s="8">
        <v>13247639</v>
      </c>
      <c r="J32" s="8">
        <v>31675116</v>
      </c>
      <c r="K32" s="8">
        <v>22413219</v>
      </c>
      <c r="L32" s="8">
        <v>16296983</v>
      </c>
      <c r="M32" s="8">
        <v>26189373</v>
      </c>
      <c r="N32" s="8">
        <v>64899575</v>
      </c>
      <c r="O32" s="8">
        <v>14112809</v>
      </c>
      <c r="P32" s="8">
        <v>8826004</v>
      </c>
      <c r="Q32" s="8">
        <v>20038729</v>
      </c>
      <c r="R32" s="8">
        <v>42977542</v>
      </c>
      <c r="S32" s="8">
        <v>10098215</v>
      </c>
      <c r="T32" s="8">
        <v>14889504</v>
      </c>
      <c r="U32" s="8">
        <v>54808343</v>
      </c>
      <c r="V32" s="8">
        <v>79796062</v>
      </c>
      <c r="W32" s="8">
        <v>219348295</v>
      </c>
      <c r="X32" s="8">
        <v>209551269</v>
      </c>
      <c r="Y32" s="8">
        <v>9797026</v>
      </c>
      <c r="Z32" s="2">
        <v>4.68</v>
      </c>
      <c r="AA32" s="6">
        <v>209551269</v>
      </c>
    </row>
    <row r="33" spans="1:27" ht="13.5">
      <c r="A33" s="25" t="s">
        <v>59</v>
      </c>
      <c r="B33" s="24"/>
      <c r="C33" s="6">
        <v>499194</v>
      </c>
      <c r="D33" s="6">
        <v>0</v>
      </c>
      <c r="E33" s="7">
        <v>57163011</v>
      </c>
      <c r="F33" s="8">
        <v>57163011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57163011</v>
      </c>
      <c r="Y33" s="8">
        <v>-57163011</v>
      </c>
      <c r="Z33" s="2">
        <v>-100</v>
      </c>
      <c r="AA33" s="6">
        <v>57163011</v>
      </c>
    </row>
    <row r="34" spans="1:27" ht="13.5">
      <c r="A34" s="25" t="s">
        <v>60</v>
      </c>
      <c r="B34" s="24"/>
      <c r="C34" s="6">
        <v>315113193</v>
      </c>
      <c r="D34" s="6">
        <v>0</v>
      </c>
      <c r="E34" s="7">
        <v>202640264</v>
      </c>
      <c r="F34" s="8">
        <v>202640264</v>
      </c>
      <c r="G34" s="8">
        <v>21825515</v>
      </c>
      <c r="H34" s="8">
        <v>27294399</v>
      </c>
      <c r="I34" s="8">
        <v>14126148</v>
      </c>
      <c r="J34" s="8">
        <v>63246062</v>
      </c>
      <c r="K34" s="8">
        <v>24784060</v>
      </c>
      <c r="L34" s="8">
        <v>16006784</v>
      </c>
      <c r="M34" s="8">
        <v>12894583</v>
      </c>
      <c r="N34" s="8">
        <v>53685427</v>
      </c>
      <c r="O34" s="8">
        <v>19366062</v>
      </c>
      <c r="P34" s="8">
        <v>11797061</v>
      </c>
      <c r="Q34" s="8">
        <v>23574486</v>
      </c>
      <c r="R34" s="8">
        <v>54737609</v>
      </c>
      <c r="S34" s="8">
        <v>12974235</v>
      </c>
      <c r="T34" s="8">
        <v>10281200</v>
      </c>
      <c r="U34" s="8">
        <v>36462151</v>
      </c>
      <c r="V34" s="8">
        <v>59717586</v>
      </c>
      <c r="W34" s="8">
        <v>231386684</v>
      </c>
      <c r="X34" s="8">
        <v>202640264</v>
      </c>
      <c r="Y34" s="8">
        <v>28746420</v>
      </c>
      <c r="Z34" s="2">
        <v>14.19</v>
      </c>
      <c r="AA34" s="6">
        <v>202640264</v>
      </c>
    </row>
    <row r="35" spans="1:27" ht="13.5">
      <c r="A35" s="23" t="s">
        <v>61</v>
      </c>
      <c r="B35" s="29"/>
      <c r="C35" s="6">
        <v>524804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3547537642</v>
      </c>
      <c r="D36" s="33">
        <f>SUM(D25:D35)</f>
        <v>0</v>
      </c>
      <c r="E36" s="34">
        <f t="shared" si="1"/>
        <v>3561323579</v>
      </c>
      <c r="F36" s="35">
        <f t="shared" si="1"/>
        <v>3561323579</v>
      </c>
      <c r="G36" s="35">
        <f t="shared" si="1"/>
        <v>303198169</v>
      </c>
      <c r="H36" s="35">
        <f t="shared" si="1"/>
        <v>243180911</v>
      </c>
      <c r="I36" s="35">
        <f t="shared" si="1"/>
        <v>256742036</v>
      </c>
      <c r="J36" s="35">
        <f t="shared" si="1"/>
        <v>803121116</v>
      </c>
      <c r="K36" s="35">
        <f t="shared" si="1"/>
        <v>205883055</v>
      </c>
      <c r="L36" s="35">
        <f t="shared" si="1"/>
        <v>230614744</v>
      </c>
      <c r="M36" s="35">
        <f t="shared" si="1"/>
        <v>241868453</v>
      </c>
      <c r="N36" s="35">
        <f t="shared" si="1"/>
        <v>678366252</v>
      </c>
      <c r="O36" s="35">
        <f t="shared" si="1"/>
        <v>230385217</v>
      </c>
      <c r="P36" s="35">
        <f t="shared" si="1"/>
        <v>181295198</v>
      </c>
      <c r="Q36" s="35">
        <f t="shared" si="1"/>
        <v>269252014</v>
      </c>
      <c r="R36" s="35">
        <f t="shared" si="1"/>
        <v>680932429</v>
      </c>
      <c r="S36" s="35">
        <f t="shared" si="1"/>
        <v>326735800</v>
      </c>
      <c r="T36" s="35">
        <f t="shared" si="1"/>
        <v>70575217</v>
      </c>
      <c r="U36" s="35">
        <f t="shared" si="1"/>
        <v>345396623</v>
      </c>
      <c r="V36" s="35">
        <f t="shared" si="1"/>
        <v>742707640</v>
      </c>
      <c r="W36" s="35">
        <f t="shared" si="1"/>
        <v>2905127437</v>
      </c>
      <c r="X36" s="35">
        <f t="shared" si="1"/>
        <v>3561323579</v>
      </c>
      <c r="Y36" s="35">
        <f t="shared" si="1"/>
        <v>-656196142</v>
      </c>
      <c r="Z36" s="36">
        <f>+IF(X36&lt;&gt;0,+(Y36/X36)*100,0)</f>
        <v>-18.425625401448535</v>
      </c>
      <c r="AA36" s="33">
        <f>SUM(AA25:AA35)</f>
        <v>3561323579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-738075267</v>
      </c>
      <c r="D38" s="46">
        <f>+D22-D36</f>
        <v>0</v>
      </c>
      <c r="E38" s="47">
        <f t="shared" si="2"/>
        <v>38388400</v>
      </c>
      <c r="F38" s="48">
        <f t="shared" si="2"/>
        <v>38388400</v>
      </c>
      <c r="G38" s="48">
        <f t="shared" si="2"/>
        <v>-61108395</v>
      </c>
      <c r="H38" s="48">
        <f t="shared" si="2"/>
        <v>141226532</v>
      </c>
      <c r="I38" s="48">
        <f t="shared" si="2"/>
        <v>-104324217</v>
      </c>
      <c r="J38" s="48">
        <f t="shared" si="2"/>
        <v>-24206080</v>
      </c>
      <c r="K38" s="48">
        <f t="shared" si="2"/>
        <v>48278545</v>
      </c>
      <c r="L38" s="48">
        <f t="shared" si="2"/>
        <v>66345364</v>
      </c>
      <c r="M38" s="48">
        <f t="shared" si="2"/>
        <v>-28683956</v>
      </c>
      <c r="N38" s="48">
        <f t="shared" si="2"/>
        <v>85939953</v>
      </c>
      <c r="O38" s="48">
        <f t="shared" si="2"/>
        <v>-23583479</v>
      </c>
      <c r="P38" s="48">
        <f t="shared" si="2"/>
        <v>15659639</v>
      </c>
      <c r="Q38" s="48">
        <f t="shared" si="2"/>
        <v>34086518</v>
      </c>
      <c r="R38" s="48">
        <f t="shared" si="2"/>
        <v>26162678</v>
      </c>
      <c r="S38" s="48">
        <f t="shared" si="2"/>
        <v>-139299830</v>
      </c>
      <c r="T38" s="48">
        <f t="shared" si="2"/>
        <v>124287774</v>
      </c>
      <c r="U38" s="48">
        <f t="shared" si="2"/>
        <v>38391713</v>
      </c>
      <c r="V38" s="48">
        <f t="shared" si="2"/>
        <v>23379657</v>
      </c>
      <c r="W38" s="48">
        <f t="shared" si="2"/>
        <v>111276208</v>
      </c>
      <c r="X38" s="48">
        <f>IF(F22=F36,0,X22-X36)</f>
        <v>38388400</v>
      </c>
      <c r="Y38" s="48">
        <f t="shared" si="2"/>
        <v>72887808</v>
      </c>
      <c r="Z38" s="49">
        <f>+IF(X38&lt;&gt;0,+(Y38/X38)*100,0)</f>
        <v>189.86935636806953</v>
      </c>
      <c r="AA38" s="46">
        <f>+AA22-AA36</f>
        <v>38388400</v>
      </c>
    </row>
    <row r="39" spans="1:27" ht="13.5">
      <c r="A39" s="23" t="s">
        <v>64</v>
      </c>
      <c r="B39" s="29"/>
      <c r="C39" s="6">
        <v>700747283</v>
      </c>
      <c r="D39" s="6">
        <v>0</v>
      </c>
      <c r="E39" s="7">
        <v>686273161</v>
      </c>
      <c r="F39" s="8">
        <v>686273161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877</v>
      </c>
      <c r="N39" s="8">
        <v>877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877</v>
      </c>
      <c r="X39" s="8">
        <v>686273161</v>
      </c>
      <c r="Y39" s="8">
        <v>-686272284</v>
      </c>
      <c r="Z39" s="2">
        <v>-100</v>
      </c>
      <c r="AA39" s="6">
        <v>686273161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294543</v>
      </c>
      <c r="J41" s="8">
        <v>294543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294543</v>
      </c>
      <c r="X41" s="8"/>
      <c r="Y41" s="51">
        <v>294543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-37327984</v>
      </c>
      <c r="D42" s="55">
        <f>SUM(D38:D41)</f>
        <v>0</v>
      </c>
      <c r="E42" s="56">
        <f t="shared" si="3"/>
        <v>724661561</v>
      </c>
      <c r="F42" s="57">
        <f t="shared" si="3"/>
        <v>724661561</v>
      </c>
      <c r="G42" s="57">
        <f t="shared" si="3"/>
        <v>-61108395</v>
      </c>
      <c r="H42" s="57">
        <f t="shared" si="3"/>
        <v>141226532</v>
      </c>
      <c r="I42" s="57">
        <f t="shared" si="3"/>
        <v>-104029674</v>
      </c>
      <c r="J42" s="57">
        <f t="shared" si="3"/>
        <v>-23911537</v>
      </c>
      <c r="K42" s="57">
        <f t="shared" si="3"/>
        <v>48278545</v>
      </c>
      <c r="L42" s="57">
        <f t="shared" si="3"/>
        <v>66345364</v>
      </c>
      <c r="M42" s="57">
        <f t="shared" si="3"/>
        <v>-28683079</v>
      </c>
      <c r="N42" s="57">
        <f t="shared" si="3"/>
        <v>85940830</v>
      </c>
      <c r="O42" s="57">
        <f t="shared" si="3"/>
        <v>-23583479</v>
      </c>
      <c r="P42" s="57">
        <f t="shared" si="3"/>
        <v>15659639</v>
      </c>
      <c r="Q42" s="57">
        <f t="shared" si="3"/>
        <v>34086518</v>
      </c>
      <c r="R42" s="57">
        <f t="shared" si="3"/>
        <v>26162678</v>
      </c>
      <c r="S42" s="57">
        <f t="shared" si="3"/>
        <v>-139299830</v>
      </c>
      <c r="T42" s="57">
        <f t="shared" si="3"/>
        <v>124287774</v>
      </c>
      <c r="U42" s="57">
        <f t="shared" si="3"/>
        <v>38391713</v>
      </c>
      <c r="V42" s="57">
        <f t="shared" si="3"/>
        <v>23379657</v>
      </c>
      <c r="W42" s="57">
        <f t="shared" si="3"/>
        <v>111571628</v>
      </c>
      <c r="X42" s="57">
        <f t="shared" si="3"/>
        <v>724661561</v>
      </c>
      <c r="Y42" s="57">
        <f t="shared" si="3"/>
        <v>-613089933</v>
      </c>
      <c r="Z42" s="58">
        <f>+IF(X42&lt;&gt;0,+(Y42/X42)*100,0)</f>
        <v>-84.60362271098853</v>
      </c>
      <c r="AA42" s="55">
        <f>SUM(AA38:AA41)</f>
        <v>724661561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-37327984</v>
      </c>
      <c r="D44" s="63">
        <f>+D42-D43</f>
        <v>0</v>
      </c>
      <c r="E44" s="64">
        <f t="shared" si="4"/>
        <v>724661561</v>
      </c>
      <c r="F44" s="65">
        <f t="shared" si="4"/>
        <v>724661561</v>
      </c>
      <c r="G44" s="65">
        <f t="shared" si="4"/>
        <v>-61108395</v>
      </c>
      <c r="H44" s="65">
        <f t="shared" si="4"/>
        <v>141226532</v>
      </c>
      <c r="I44" s="65">
        <f t="shared" si="4"/>
        <v>-104029674</v>
      </c>
      <c r="J44" s="65">
        <f t="shared" si="4"/>
        <v>-23911537</v>
      </c>
      <c r="K44" s="65">
        <f t="shared" si="4"/>
        <v>48278545</v>
      </c>
      <c r="L44" s="65">
        <f t="shared" si="4"/>
        <v>66345364</v>
      </c>
      <c r="M44" s="65">
        <f t="shared" si="4"/>
        <v>-28683079</v>
      </c>
      <c r="N44" s="65">
        <f t="shared" si="4"/>
        <v>85940830</v>
      </c>
      <c r="O44" s="65">
        <f t="shared" si="4"/>
        <v>-23583479</v>
      </c>
      <c r="P44" s="65">
        <f t="shared" si="4"/>
        <v>15659639</v>
      </c>
      <c r="Q44" s="65">
        <f t="shared" si="4"/>
        <v>34086518</v>
      </c>
      <c r="R44" s="65">
        <f t="shared" si="4"/>
        <v>26162678</v>
      </c>
      <c r="S44" s="65">
        <f t="shared" si="4"/>
        <v>-139299830</v>
      </c>
      <c r="T44" s="65">
        <f t="shared" si="4"/>
        <v>124287774</v>
      </c>
      <c r="U44" s="65">
        <f t="shared" si="4"/>
        <v>38391713</v>
      </c>
      <c r="V44" s="65">
        <f t="shared" si="4"/>
        <v>23379657</v>
      </c>
      <c r="W44" s="65">
        <f t="shared" si="4"/>
        <v>111571628</v>
      </c>
      <c r="X44" s="65">
        <f t="shared" si="4"/>
        <v>724661561</v>
      </c>
      <c r="Y44" s="65">
        <f t="shared" si="4"/>
        <v>-613089933</v>
      </c>
      <c r="Z44" s="66">
        <f>+IF(X44&lt;&gt;0,+(Y44/X44)*100,0)</f>
        <v>-84.60362271098853</v>
      </c>
      <c r="AA44" s="63">
        <f>+AA42-AA43</f>
        <v>724661561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-37327984</v>
      </c>
      <c r="D46" s="55">
        <f>SUM(D44:D45)</f>
        <v>0</v>
      </c>
      <c r="E46" s="56">
        <f t="shared" si="5"/>
        <v>724661561</v>
      </c>
      <c r="F46" s="57">
        <f t="shared" si="5"/>
        <v>724661561</v>
      </c>
      <c r="G46" s="57">
        <f t="shared" si="5"/>
        <v>-61108395</v>
      </c>
      <c r="H46" s="57">
        <f t="shared" si="5"/>
        <v>141226532</v>
      </c>
      <c r="I46" s="57">
        <f t="shared" si="5"/>
        <v>-104029674</v>
      </c>
      <c r="J46" s="57">
        <f t="shared" si="5"/>
        <v>-23911537</v>
      </c>
      <c r="K46" s="57">
        <f t="shared" si="5"/>
        <v>48278545</v>
      </c>
      <c r="L46" s="57">
        <f t="shared" si="5"/>
        <v>66345364</v>
      </c>
      <c r="M46" s="57">
        <f t="shared" si="5"/>
        <v>-28683079</v>
      </c>
      <c r="N46" s="57">
        <f t="shared" si="5"/>
        <v>85940830</v>
      </c>
      <c r="O46" s="57">
        <f t="shared" si="5"/>
        <v>-23583479</v>
      </c>
      <c r="P46" s="57">
        <f t="shared" si="5"/>
        <v>15659639</v>
      </c>
      <c r="Q46" s="57">
        <f t="shared" si="5"/>
        <v>34086518</v>
      </c>
      <c r="R46" s="57">
        <f t="shared" si="5"/>
        <v>26162678</v>
      </c>
      <c r="S46" s="57">
        <f t="shared" si="5"/>
        <v>-139299830</v>
      </c>
      <c r="T46" s="57">
        <f t="shared" si="5"/>
        <v>124287774</v>
      </c>
      <c r="U46" s="57">
        <f t="shared" si="5"/>
        <v>38391713</v>
      </c>
      <c r="V46" s="57">
        <f t="shared" si="5"/>
        <v>23379657</v>
      </c>
      <c r="W46" s="57">
        <f t="shared" si="5"/>
        <v>111571628</v>
      </c>
      <c r="X46" s="57">
        <f t="shared" si="5"/>
        <v>724661561</v>
      </c>
      <c r="Y46" s="57">
        <f t="shared" si="5"/>
        <v>-613089933</v>
      </c>
      <c r="Z46" s="58">
        <f>+IF(X46&lt;&gt;0,+(Y46/X46)*100,0)</f>
        <v>-84.60362271098853</v>
      </c>
      <c r="AA46" s="55">
        <f>SUM(AA44:AA45)</f>
        <v>724661561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-37327984</v>
      </c>
      <c r="D48" s="71">
        <f>SUM(D46:D47)</f>
        <v>0</v>
      </c>
      <c r="E48" s="72">
        <f t="shared" si="6"/>
        <v>724661561</v>
      </c>
      <c r="F48" s="73">
        <f t="shared" si="6"/>
        <v>724661561</v>
      </c>
      <c r="G48" s="73">
        <f t="shared" si="6"/>
        <v>-61108395</v>
      </c>
      <c r="H48" s="74">
        <f t="shared" si="6"/>
        <v>141226532</v>
      </c>
      <c r="I48" s="74">
        <f t="shared" si="6"/>
        <v>-104029674</v>
      </c>
      <c r="J48" s="74">
        <f t="shared" si="6"/>
        <v>-23911537</v>
      </c>
      <c r="K48" s="74">
        <f t="shared" si="6"/>
        <v>48278545</v>
      </c>
      <c r="L48" s="74">
        <f t="shared" si="6"/>
        <v>66345364</v>
      </c>
      <c r="M48" s="73">
        <f t="shared" si="6"/>
        <v>-28683079</v>
      </c>
      <c r="N48" s="73">
        <f t="shared" si="6"/>
        <v>85940830</v>
      </c>
      <c r="O48" s="74">
        <f t="shared" si="6"/>
        <v>-23583479</v>
      </c>
      <c r="P48" s="74">
        <f t="shared" si="6"/>
        <v>15659639</v>
      </c>
      <c r="Q48" s="74">
        <f t="shared" si="6"/>
        <v>34086518</v>
      </c>
      <c r="R48" s="74">
        <f t="shared" si="6"/>
        <v>26162678</v>
      </c>
      <c r="S48" s="74">
        <f t="shared" si="6"/>
        <v>-139299830</v>
      </c>
      <c r="T48" s="73">
        <f t="shared" si="6"/>
        <v>124287774</v>
      </c>
      <c r="U48" s="73">
        <f t="shared" si="6"/>
        <v>38391713</v>
      </c>
      <c r="V48" s="74">
        <f t="shared" si="6"/>
        <v>23379657</v>
      </c>
      <c r="W48" s="74">
        <f t="shared" si="6"/>
        <v>111571628</v>
      </c>
      <c r="X48" s="74">
        <f t="shared" si="6"/>
        <v>724661561</v>
      </c>
      <c r="Y48" s="74">
        <f t="shared" si="6"/>
        <v>-613089933</v>
      </c>
      <c r="Z48" s="75">
        <f>+IF(X48&lt;&gt;0,+(Y48/X48)*100,0)</f>
        <v>-84.60362271098853</v>
      </c>
      <c r="AA48" s="76">
        <f>SUM(AA46:AA47)</f>
        <v>724661561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114582929</v>
      </c>
      <c r="F5" s="8">
        <v>114833961</v>
      </c>
      <c r="G5" s="8">
        <v>9789259</v>
      </c>
      <c r="H5" s="8">
        <v>9794657</v>
      </c>
      <c r="I5" s="8">
        <v>9890575</v>
      </c>
      <c r="J5" s="8">
        <v>29474491</v>
      </c>
      <c r="K5" s="8">
        <v>9887441</v>
      </c>
      <c r="L5" s="8">
        <v>9849092</v>
      </c>
      <c r="M5" s="8">
        <v>9928244</v>
      </c>
      <c r="N5" s="8">
        <v>29664777</v>
      </c>
      <c r="O5" s="8">
        <v>9967760</v>
      </c>
      <c r="P5" s="8">
        <v>10013603</v>
      </c>
      <c r="Q5" s="8">
        <v>10144294</v>
      </c>
      <c r="R5" s="8">
        <v>30125657</v>
      </c>
      <c r="S5" s="8">
        <v>10060625</v>
      </c>
      <c r="T5" s="8">
        <v>10057972</v>
      </c>
      <c r="U5" s="8">
        <v>10069560</v>
      </c>
      <c r="V5" s="8">
        <v>30188157</v>
      </c>
      <c r="W5" s="8">
        <v>119453082</v>
      </c>
      <c r="X5" s="8">
        <v>114582929</v>
      </c>
      <c r="Y5" s="8">
        <v>4870153</v>
      </c>
      <c r="Z5" s="2">
        <v>4.25</v>
      </c>
      <c r="AA5" s="6">
        <v>114833961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566450217</v>
      </c>
      <c r="F7" s="8">
        <v>562587477</v>
      </c>
      <c r="G7" s="8">
        <v>60850366</v>
      </c>
      <c r="H7" s="8">
        <v>60468543</v>
      </c>
      <c r="I7" s="8">
        <v>55962579</v>
      </c>
      <c r="J7" s="8">
        <v>177281488</v>
      </c>
      <c r="K7" s="8">
        <v>44825418</v>
      </c>
      <c r="L7" s="8">
        <v>44112199</v>
      </c>
      <c r="M7" s="8">
        <v>37805377</v>
      </c>
      <c r="N7" s="8">
        <v>126742994</v>
      </c>
      <c r="O7" s="8">
        <v>39970307</v>
      </c>
      <c r="P7" s="8">
        <v>38664907</v>
      </c>
      <c r="Q7" s="8">
        <v>40299475</v>
      </c>
      <c r="R7" s="8">
        <v>118934689</v>
      </c>
      <c r="S7" s="8">
        <v>43179295</v>
      </c>
      <c r="T7" s="8">
        <v>37418622</v>
      </c>
      <c r="U7" s="8">
        <v>43121101</v>
      </c>
      <c r="V7" s="8">
        <v>123719018</v>
      </c>
      <c r="W7" s="8">
        <v>546678189</v>
      </c>
      <c r="X7" s="8">
        <v>530409737</v>
      </c>
      <c r="Y7" s="8">
        <v>16268452</v>
      </c>
      <c r="Z7" s="2">
        <v>3.07</v>
      </c>
      <c r="AA7" s="6">
        <v>562587477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86072140</v>
      </c>
      <c r="F8" s="8">
        <v>87704040</v>
      </c>
      <c r="G8" s="8">
        <v>6901550</v>
      </c>
      <c r="H8" s="8">
        <v>7039092</v>
      </c>
      <c r="I8" s="8">
        <v>7518141</v>
      </c>
      <c r="J8" s="8">
        <v>21458783</v>
      </c>
      <c r="K8" s="8">
        <v>7914303</v>
      </c>
      <c r="L8" s="8">
        <v>4883071</v>
      </c>
      <c r="M8" s="8">
        <v>7320156</v>
      </c>
      <c r="N8" s="8">
        <v>20117530</v>
      </c>
      <c r="O8" s="8">
        <v>8682762</v>
      </c>
      <c r="P8" s="8">
        <v>7587837</v>
      </c>
      <c r="Q8" s="8">
        <v>6586927</v>
      </c>
      <c r="R8" s="8">
        <v>22857526</v>
      </c>
      <c r="S8" s="8">
        <v>7711843</v>
      </c>
      <c r="T8" s="8">
        <v>7443848</v>
      </c>
      <c r="U8" s="8">
        <v>6805793</v>
      </c>
      <c r="V8" s="8">
        <v>21961484</v>
      </c>
      <c r="W8" s="8">
        <v>86395323</v>
      </c>
      <c r="X8" s="8">
        <v>86072140</v>
      </c>
      <c r="Y8" s="8">
        <v>323183</v>
      </c>
      <c r="Z8" s="2">
        <v>0.38</v>
      </c>
      <c r="AA8" s="6">
        <v>87704040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47940751</v>
      </c>
      <c r="F9" s="8">
        <v>50257595</v>
      </c>
      <c r="G9" s="8">
        <v>4146982</v>
      </c>
      <c r="H9" s="8">
        <v>4138738</v>
      </c>
      <c r="I9" s="8">
        <v>4129591</v>
      </c>
      <c r="J9" s="8">
        <v>12415311</v>
      </c>
      <c r="K9" s="8">
        <v>4176519</v>
      </c>
      <c r="L9" s="8">
        <v>4510625</v>
      </c>
      <c r="M9" s="8">
        <v>4132574</v>
      </c>
      <c r="N9" s="8">
        <v>12819718</v>
      </c>
      <c r="O9" s="8">
        <v>4570714</v>
      </c>
      <c r="P9" s="8">
        <v>4285432</v>
      </c>
      <c r="Q9" s="8">
        <v>4177318</v>
      </c>
      <c r="R9" s="8">
        <v>13033464</v>
      </c>
      <c r="S9" s="8">
        <v>4212279</v>
      </c>
      <c r="T9" s="8">
        <v>4235566</v>
      </c>
      <c r="U9" s="8">
        <v>4320999</v>
      </c>
      <c r="V9" s="8">
        <v>12768844</v>
      </c>
      <c r="W9" s="8">
        <v>51037337</v>
      </c>
      <c r="X9" s="8">
        <v>47940751</v>
      </c>
      <c r="Y9" s="8">
        <v>3096586</v>
      </c>
      <c r="Z9" s="2">
        <v>6.46</v>
      </c>
      <c r="AA9" s="6">
        <v>50257595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30840893</v>
      </c>
      <c r="F10" s="26">
        <v>37915893</v>
      </c>
      <c r="G10" s="26">
        <v>3133921</v>
      </c>
      <c r="H10" s="26">
        <v>3150393</v>
      </c>
      <c r="I10" s="26">
        <v>3157303</v>
      </c>
      <c r="J10" s="26">
        <v>9441617</v>
      </c>
      <c r="K10" s="26">
        <v>3130643</v>
      </c>
      <c r="L10" s="26">
        <v>3156843</v>
      </c>
      <c r="M10" s="26">
        <v>3162109</v>
      </c>
      <c r="N10" s="26">
        <v>9449595</v>
      </c>
      <c r="O10" s="26">
        <v>3160277</v>
      </c>
      <c r="P10" s="26">
        <v>3172321</v>
      </c>
      <c r="Q10" s="26">
        <v>3163177</v>
      </c>
      <c r="R10" s="26">
        <v>9495775</v>
      </c>
      <c r="S10" s="26">
        <v>3157715</v>
      </c>
      <c r="T10" s="26">
        <v>3155837</v>
      </c>
      <c r="U10" s="26">
        <v>3167484</v>
      </c>
      <c r="V10" s="26">
        <v>9481036</v>
      </c>
      <c r="W10" s="26">
        <v>37868023</v>
      </c>
      <c r="X10" s="26">
        <v>30840893</v>
      </c>
      <c r="Y10" s="26">
        <v>7027130</v>
      </c>
      <c r="Z10" s="27">
        <v>22.79</v>
      </c>
      <c r="AA10" s="28">
        <v>37915893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33600</v>
      </c>
      <c r="G11" s="8">
        <v>2009</v>
      </c>
      <c r="H11" s="8">
        <v>7344</v>
      </c>
      <c r="I11" s="8">
        <v>3019</v>
      </c>
      <c r="J11" s="8">
        <v>12372</v>
      </c>
      <c r="K11" s="8">
        <v>1635</v>
      </c>
      <c r="L11" s="8">
        <v>4056</v>
      </c>
      <c r="M11" s="8">
        <v>1600</v>
      </c>
      <c r="N11" s="8">
        <v>7291</v>
      </c>
      <c r="O11" s="8">
        <v>1752</v>
      </c>
      <c r="P11" s="8">
        <v>1891</v>
      </c>
      <c r="Q11" s="8">
        <v>1690</v>
      </c>
      <c r="R11" s="8">
        <v>5333</v>
      </c>
      <c r="S11" s="8">
        <v>1600</v>
      </c>
      <c r="T11" s="8">
        <v>2030</v>
      </c>
      <c r="U11" s="8">
        <v>1962</v>
      </c>
      <c r="V11" s="8">
        <v>5592</v>
      </c>
      <c r="W11" s="8">
        <v>30588</v>
      </c>
      <c r="X11" s="8"/>
      <c r="Y11" s="8">
        <v>30588</v>
      </c>
      <c r="Z11" s="2">
        <v>0</v>
      </c>
      <c r="AA11" s="6">
        <v>33600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2304400</v>
      </c>
      <c r="F12" s="8">
        <v>4423076</v>
      </c>
      <c r="G12" s="8">
        <v>334141</v>
      </c>
      <c r="H12" s="8">
        <v>259061</v>
      </c>
      <c r="I12" s="8">
        <v>421802</v>
      </c>
      <c r="J12" s="8">
        <v>1015004</v>
      </c>
      <c r="K12" s="8">
        <v>470858</v>
      </c>
      <c r="L12" s="8">
        <v>292390</v>
      </c>
      <c r="M12" s="8">
        <v>393695</v>
      </c>
      <c r="N12" s="8">
        <v>1156943</v>
      </c>
      <c r="O12" s="8">
        <v>424394</v>
      </c>
      <c r="P12" s="8">
        <v>370985</v>
      </c>
      <c r="Q12" s="8">
        <v>379335</v>
      </c>
      <c r="R12" s="8">
        <v>1174714</v>
      </c>
      <c r="S12" s="8">
        <v>330449</v>
      </c>
      <c r="T12" s="8">
        <v>282646</v>
      </c>
      <c r="U12" s="8">
        <v>591421</v>
      </c>
      <c r="V12" s="8">
        <v>1204516</v>
      </c>
      <c r="W12" s="8">
        <v>4551177</v>
      </c>
      <c r="X12" s="8">
        <v>5965456</v>
      </c>
      <c r="Y12" s="8">
        <v>-1414279</v>
      </c>
      <c r="Z12" s="2">
        <v>-23.71</v>
      </c>
      <c r="AA12" s="6">
        <v>4423076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11000000</v>
      </c>
      <c r="F13" s="8">
        <v>23000000</v>
      </c>
      <c r="G13" s="8">
        <v>958185</v>
      </c>
      <c r="H13" s="8">
        <v>668481</v>
      </c>
      <c r="I13" s="8">
        <v>1023954</v>
      </c>
      <c r="J13" s="8">
        <v>2650620</v>
      </c>
      <c r="K13" s="8">
        <v>1223697</v>
      </c>
      <c r="L13" s="8">
        <v>786517</v>
      </c>
      <c r="M13" s="8">
        <v>532607</v>
      </c>
      <c r="N13" s="8">
        <v>2542821</v>
      </c>
      <c r="O13" s="8">
        <v>1148357</v>
      </c>
      <c r="P13" s="8">
        <v>928948</v>
      </c>
      <c r="Q13" s="8">
        <v>887988</v>
      </c>
      <c r="R13" s="8">
        <v>2965293</v>
      </c>
      <c r="S13" s="8">
        <v>940739</v>
      </c>
      <c r="T13" s="8">
        <v>1077028</v>
      </c>
      <c r="U13" s="8">
        <v>729372</v>
      </c>
      <c r="V13" s="8">
        <v>2747139</v>
      </c>
      <c r="W13" s="8">
        <v>10905873</v>
      </c>
      <c r="X13" s="8">
        <v>11000000</v>
      </c>
      <c r="Y13" s="8">
        <v>-94127</v>
      </c>
      <c r="Z13" s="2">
        <v>-0.86</v>
      </c>
      <c r="AA13" s="6">
        <v>23000000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10000000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10000000</v>
      </c>
      <c r="Y14" s="8">
        <v>-10000000</v>
      </c>
      <c r="Z14" s="2">
        <v>-100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10500000</v>
      </c>
      <c r="F16" s="8">
        <v>4573150</v>
      </c>
      <c r="G16" s="8">
        <v>190756</v>
      </c>
      <c r="H16" s="8">
        <v>149584</v>
      </c>
      <c r="I16" s="8">
        <v>5987</v>
      </c>
      <c r="J16" s="8">
        <v>346327</v>
      </c>
      <c r="K16" s="8">
        <v>3741</v>
      </c>
      <c r="L16" s="8">
        <v>129746</v>
      </c>
      <c r="M16" s="8">
        <v>416270</v>
      </c>
      <c r="N16" s="8">
        <v>549757</v>
      </c>
      <c r="O16" s="8">
        <v>350874</v>
      </c>
      <c r="P16" s="8">
        <v>14634</v>
      </c>
      <c r="Q16" s="8">
        <v>1130276</v>
      </c>
      <c r="R16" s="8">
        <v>1495784</v>
      </c>
      <c r="S16" s="8">
        <v>658478</v>
      </c>
      <c r="T16" s="8">
        <v>1634329</v>
      </c>
      <c r="U16" s="8">
        <v>1494430</v>
      </c>
      <c r="V16" s="8">
        <v>3787237</v>
      </c>
      <c r="W16" s="8">
        <v>6179105</v>
      </c>
      <c r="X16" s="8">
        <v>10500000</v>
      </c>
      <c r="Y16" s="8">
        <v>-4320895</v>
      </c>
      <c r="Z16" s="2">
        <v>-41.15</v>
      </c>
      <c r="AA16" s="6">
        <v>4573150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48960400</v>
      </c>
      <c r="F17" s="8">
        <v>4547528</v>
      </c>
      <c r="G17" s="8">
        <v>370947</v>
      </c>
      <c r="H17" s="8">
        <v>418278</v>
      </c>
      <c r="I17" s="8">
        <v>378822</v>
      </c>
      <c r="J17" s="8">
        <v>1168047</v>
      </c>
      <c r="K17" s="8">
        <v>344238</v>
      </c>
      <c r="L17" s="8">
        <v>585780</v>
      </c>
      <c r="M17" s="8">
        <v>243645</v>
      </c>
      <c r="N17" s="8">
        <v>1173663</v>
      </c>
      <c r="O17" s="8">
        <v>332311</v>
      </c>
      <c r="P17" s="8">
        <v>590182</v>
      </c>
      <c r="Q17" s="8">
        <v>363678</v>
      </c>
      <c r="R17" s="8">
        <v>1286171</v>
      </c>
      <c r="S17" s="8">
        <v>533027</v>
      </c>
      <c r="T17" s="8">
        <v>362291</v>
      </c>
      <c r="U17" s="8">
        <v>509198</v>
      </c>
      <c r="V17" s="8">
        <v>1404516</v>
      </c>
      <c r="W17" s="8">
        <v>5032397</v>
      </c>
      <c r="X17" s="8">
        <v>6750000</v>
      </c>
      <c r="Y17" s="8">
        <v>-1717603</v>
      </c>
      <c r="Z17" s="2">
        <v>-25.45</v>
      </c>
      <c r="AA17" s="6">
        <v>4547528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300000</v>
      </c>
      <c r="G18" s="8">
        <v>57141</v>
      </c>
      <c r="H18" s="8">
        <v>0</v>
      </c>
      <c r="I18" s="8">
        <v>53651</v>
      </c>
      <c r="J18" s="8">
        <v>110792</v>
      </c>
      <c r="K18" s="8">
        <v>14494</v>
      </c>
      <c r="L18" s="8">
        <v>0</v>
      </c>
      <c r="M18" s="8">
        <v>53982</v>
      </c>
      <c r="N18" s="8">
        <v>68476</v>
      </c>
      <c r="O18" s="8">
        <v>0</v>
      </c>
      <c r="P18" s="8">
        <v>50990</v>
      </c>
      <c r="Q18" s="8">
        <v>26904</v>
      </c>
      <c r="R18" s="8">
        <v>77894</v>
      </c>
      <c r="S18" s="8">
        <v>23037</v>
      </c>
      <c r="T18" s="8">
        <v>31142</v>
      </c>
      <c r="U18" s="8">
        <v>38524</v>
      </c>
      <c r="V18" s="8">
        <v>92703</v>
      </c>
      <c r="W18" s="8">
        <v>349865</v>
      </c>
      <c r="X18" s="8"/>
      <c r="Y18" s="8">
        <v>349865</v>
      </c>
      <c r="Z18" s="2">
        <v>0</v>
      </c>
      <c r="AA18" s="6">
        <v>300000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106710153</v>
      </c>
      <c r="F19" s="8">
        <v>180899891</v>
      </c>
      <c r="G19" s="8">
        <v>45472025</v>
      </c>
      <c r="H19" s="8">
        <v>4753811</v>
      </c>
      <c r="I19" s="8">
        <v>4123812</v>
      </c>
      <c r="J19" s="8">
        <v>54349648</v>
      </c>
      <c r="K19" s="8">
        <v>6637009</v>
      </c>
      <c r="L19" s="8">
        <v>3386547</v>
      </c>
      <c r="M19" s="8">
        <v>28913971</v>
      </c>
      <c r="N19" s="8">
        <v>38937527</v>
      </c>
      <c r="O19" s="8">
        <v>5672305</v>
      </c>
      <c r="P19" s="8">
        <v>7229002</v>
      </c>
      <c r="Q19" s="8">
        <v>41926363</v>
      </c>
      <c r="R19" s="8">
        <v>54827670</v>
      </c>
      <c r="S19" s="8">
        <v>9333211</v>
      </c>
      <c r="T19" s="8">
        <v>14865852</v>
      </c>
      <c r="U19" s="8">
        <v>7316629</v>
      </c>
      <c r="V19" s="8">
        <v>31515692</v>
      </c>
      <c r="W19" s="8">
        <v>179630537</v>
      </c>
      <c r="X19" s="8">
        <v>110540650</v>
      </c>
      <c r="Y19" s="8">
        <v>69089887</v>
      </c>
      <c r="Z19" s="2">
        <v>62.5</v>
      </c>
      <c r="AA19" s="6">
        <v>180899891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33360300</v>
      </c>
      <c r="F20" s="26">
        <v>18938001</v>
      </c>
      <c r="G20" s="26">
        <v>1238598</v>
      </c>
      <c r="H20" s="26">
        <v>1229894</v>
      </c>
      <c r="I20" s="26">
        <v>1689703</v>
      </c>
      <c r="J20" s="26">
        <v>4158195</v>
      </c>
      <c r="K20" s="26">
        <v>3204362</v>
      </c>
      <c r="L20" s="26">
        <v>1840210</v>
      </c>
      <c r="M20" s="26">
        <v>1286535</v>
      </c>
      <c r="N20" s="26">
        <v>6331107</v>
      </c>
      <c r="O20" s="26">
        <v>2594668</v>
      </c>
      <c r="P20" s="26">
        <v>1330984</v>
      </c>
      <c r="Q20" s="26">
        <v>3744655</v>
      </c>
      <c r="R20" s="26">
        <v>7670307</v>
      </c>
      <c r="S20" s="26">
        <v>1381831</v>
      </c>
      <c r="T20" s="26">
        <v>1304431</v>
      </c>
      <c r="U20" s="26">
        <v>1856106</v>
      </c>
      <c r="V20" s="26">
        <v>4542368</v>
      </c>
      <c r="W20" s="26">
        <v>22701977</v>
      </c>
      <c r="X20" s="26">
        <v>52539277</v>
      </c>
      <c r="Y20" s="26">
        <v>-29837300</v>
      </c>
      <c r="Z20" s="27">
        <v>-56.79</v>
      </c>
      <c r="AA20" s="28">
        <v>18938001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1068722183</v>
      </c>
      <c r="F22" s="35">
        <f t="shared" si="0"/>
        <v>1090014212</v>
      </c>
      <c r="G22" s="35">
        <f t="shared" si="0"/>
        <v>133445880</v>
      </c>
      <c r="H22" s="35">
        <f t="shared" si="0"/>
        <v>92077876</v>
      </c>
      <c r="I22" s="35">
        <f t="shared" si="0"/>
        <v>88358939</v>
      </c>
      <c r="J22" s="35">
        <f t="shared" si="0"/>
        <v>313882695</v>
      </c>
      <c r="K22" s="35">
        <f t="shared" si="0"/>
        <v>81834358</v>
      </c>
      <c r="L22" s="35">
        <f t="shared" si="0"/>
        <v>73537076</v>
      </c>
      <c r="M22" s="35">
        <f t="shared" si="0"/>
        <v>94190765</v>
      </c>
      <c r="N22" s="35">
        <f t="shared" si="0"/>
        <v>249562199</v>
      </c>
      <c r="O22" s="35">
        <f t="shared" si="0"/>
        <v>76876481</v>
      </c>
      <c r="P22" s="35">
        <f t="shared" si="0"/>
        <v>74241716</v>
      </c>
      <c r="Q22" s="35">
        <f t="shared" si="0"/>
        <v>112832080</v>
      </c>
      <c r="R22" s="35">
        <f t="shared" si="0"/>
        <v>263950277</v>
      </c>
      <c r="S22" s="35">
        <f t="shared" si="0"/>
        <v>81524129</v>
      </c>
      <c r="T22" s="35">
        <f t="shared" si="0"/>
        <v>81871594</v>
      </c>
      <c r="U22" s="35">
        <f t="shared" si="0"/>
        <v>80022579</v>
      </c>
      <c r="V22" s="35">
        <f t="shared" si="0"/>
        <v>243418302</v>
      </c>
      <c r="W22" s="35">
        <f t="shared" si="0"/>
        <v>1070813473</v>
      </c>
      <c r="X22" s="35">
        <f t="shared" si="0"/>
        <v>1017141833</v>
      </c>
      <c r="Y22" s="35">
        <f t="shared" si="0"/>
        <v>53671640</v>
      </c>
      <c r="Z22" s="36">
        <f>+IF(X22&lt;&gt;0,+(Y22/X22)*100,0)</f>
        <v>5.276711492801221</v>
      </c>
      <c r="AA22" s="33">
        <f>SUM(AA5:AA21)</f>
        <v>1090014212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0</v>
      </c>
      <c r="F25" s="8">
        <v>292349626</v>
      </c>
      <c r="G25" s="8">
        <v>23329250</v>
      </c>
      <c r="H25" s="8">
        <v>20933657</v>
      </c>
      <c r="I25" s="8">
        <v>21377411</v>
      </c>
      <c r="J25" s="8">
        <v>65640318</v>
      </c>
      <c r="K25" s="8">
        <v>21281695</v>
      </c>
      <c r="L25" s="8">
        <v>21533688</v>
      </c>
      <c r="M25" s="8">
        <v>21988749</v>
      </c>
      <c r="N25" s="8">
        <v>64804132</v>
      </c>
      <c r="O25" s="8">
        <v>22626403</v>
      </c>
      <c r="P25" s="8">
        <v>22754293</v>
      </c>
      <c r="Q25" s="8">
        <v>22219433</v>
      </c>
      <c r="R25" s="8">
        <v>67600129</v>
      </c>
      <c r="S25" s="8">
        <v>23247573</v>
      </c>
      <c r="T25" s="8">
        <v>22248986</v>
      </c>
      <c r="U25" s="8">
        <v>23463062</v>
      </c>
      <c r="V25" s="8">
        <v>68959621</v>
      </c>
      <c r="W25" s="8">
        <v>267004200</v>
      </c>
      <c r="X25" s="8">
        <v>315373352</v>
      </c>
      <c r="Y25" s="8">
        <v>-48369152</v>
      </c>
      <c r="Z25" s="2">
        <v>-15.34</v>
      </c>
      <c r="AA25" s="6">
        <v>292349626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16715320</v>
      </c>
      <c r="F26" s="8">
        <v>16715320</v>
      </c>
      <c r="G26" s="8">
        <v>1347749</v>
      </c>
      <c r="H26" s="8">
        <v>1347026</v>
      </c>
      <c r="I26" s="8">
        <v>1379269</v>
      </c>
      <c r="J26" s="8">
        <v>4074044</v>
      </c>
      <c r="K26" s="8">
        <v>1366887</v>
      </c>
      <c r="L26" s="8">
        <v>1358814</v>
      </c>
      <c r="M26" s="8">
        <v>1349749</v>
      </c>
      <c r="N26" s="8">
        <v>4075450</v>
      </c>
      <c r="O26" s="8">
        <v>1366189</v>
      </c>
      <c r="P26" s="8">
        <v>1343535</v>
      </c>
      <c r="Q26" s="8">
        <v>1343535</v>
      </c>
      <c r="R26" s="8">
        <v>4053259</v>
      </c>
      <c r="S26" s="8">
        <v>1390691</v>
      </c>
      <c r="T26" s="8">
        <v>2581621</v>
      </c>
      <c r="U26" s="8">
        <v>1486471</v>
      </c>
      <c r="V26" s="8">
        <v>5458783</v>
      </c>
      <c r="W26" s="8">
        <v>17661536</v>
      </c>
      <c r="X26" s="8">
        <v>16715320</v>
      </c>
      <c r="Y26" s="8">
        <v>946216</v>
      </c>
      <c r="Z26" s="2">
        <v>5.66</v>
      </c>
      <c r="AA26" s="6">
        <v>16715320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10000000</v>
      </c>
      <c r="F27" s="8">
        <v>25000000</v>
      </c>
      <c r="G27" s="8">
        <v>5292469</v>
      </c>
      <c r="H27" s="8">
        <v>28643707</v>
      </c>
      <c r="I27" s="8">
        <v>-1855287</v>
      </c>
      <c r="J27" s="8">
        <v>32080889</v>
      </c>
      <c r="K27" s="8">
        <v>-2407547</v>
      </c>
      <c r="L27" s="8">
        <v>-2470823</v>
      </c>
      <c r="M27" s="8">
        <v>-2413063</v>
      </c>
      <c r="N27" s="8">
        <v>-7291433</v>
      </c>
      <c r="O27" s="8">
        <v>-2464973</v>
      </c>
      <c r="P27" s="8">
        <v>534036</v>
      </c>
      <c r="Q27" s="8">
        <v>501878</v>
      </c>
      <c r="R27" s="8">
        <v>-1429059</v>
      </c>
      <c r="S27" s="8">
        <v>546533</v>
      </c>
      <c r="T27" s="8">
        <v>546540</v>
      </c>
      <c r="U27" s="8">
        <v>522422</v>
      </c>
      <c r="V27" s="8">
        <v>1615495</v>
      </c>
      <c r="W27" s="8">
        <v>24975892</v>
      </c>
      <c r="X27" s="8">
        <v>10000000</v>
      </c>
      <c r="Y27" s="8">
        <v>14975892</v>
      </c>
      <c r="Z27" s="2">
        <v>149.76</v>
      </c>
      <c r="AA27" s="6">
        <v>25000000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161241881</v>
      </c>
      <c r="F28" s="8">
        <v>161169881</v>
      </c>
      <c r="G28" s="8">
        <v>0</v>
      </c>
      <c r="H28" s="8">
        <v>0</v>
      </c>
      <c r="I28" s="8">
        <v>0</v>
      </c>
      <c r="J28" s="8">
        <v>0</v>
      </c>
      <c r="K28" s="8">
        <v>73291764</v>
      </c>
      <c r="L28" s="8">
        <v>0</v>
      </c>
      <c r="M28" s="8">
        <v>14658352</v>
      </c>
      <c r="N28" s="8">
        <v>87950116</v>
      </c>
      <c r="O28" s="8">
        <v>3540</v>
      </c>
      <c r="P28" s="8">
        <v>24406588</v>
      </c>
      <c r="Q28" s="8">
        <v>12230045</v>
      </c>
      <c r="R28" s="8">
        <v>36640173</v>
      </c>
      <c r="S28" s="8">
        <v>12220855</v>
      </c>
      <c r="T28" s="8">
        <v>12203296</v>
      </c>
      <c r="U28" s="8">
        <v>7259</v>
      </c>
      <c r="V28" s="8">
        <v>24431410</v>
      </c>
      <c r="W28" s="8">
        <v>149021699</v>
      </c>
      <c r="X28" s="8">
        <v>161241881</v>
      </c>
      <c r="Y28" s="8">
        <v>-12220182</v>
      </c>
      <c r="Z28" s="2">
        <v>-7.58</v>
      </c>
      <c r="AA28" s="6">
        <v>161169881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7914404</v>
      </c>
      <c r="G29" s="8">
        <v>311410</v>
      </c>
      <c r="H29" s="8">
        <v>595751</v>
      </c>
      <c r="I29" s="8">
        <v>2105408</v>
      </c>
      <c r="J29" s="8">
        <v>3012569</v>
      </c>
      <c r="K29" s="8">
        <v>0</v>
      </c>
      <c r="L29" s="8">
        <v>4901835</v>
      </c>
      <c r="M29" s="8">
        <v>0</v>
      </c>
      <c r="N29" s="8">
        <v>4901835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7914404</v>
      </c>
      <c r="X29" s="8"/>
      <c r="Y29" s="8">
        <v>7914404</v>
      </c>
      <c r="Z29" s="2">
        <v>0</v>
      </c>
      <c r="AA29" s="6">
        <v>7914404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364569100</v>
      </c>
      <c r="G30" s="8">
        <v>40287526</v>
      </c>
      <c r="H30" s="8">
        <v>41887578</v>
      </c>
      <c r="I30" s="8">
        <v>34798213</v>
      </c>
      <c r="J30" s="8">
        <v>116973317</v>
      </c>
      <c r="K30" s="8">
        <v>23935229</v>
      </c>
      <c r="L30" s="8">
        <v>24620481</v>
      </c>
      <c r="M30" s="8">
        <v>21894326</v>
      </c>
      <c r="N30" s="8">
        <v>70450036</v>
      </c>
      <c r="O30" s="8">
        <v>22536751</v>
      </c>
      <c r="P30" s="8">
        <v>24537662</v>
      </c>
      <c r="Q30" s="8">
        <v>24272442</v>
      </c>
      <c r="R30" s="8">
        <v>71346855</v>
      </c>
      <c r="S30" s="8">
        <v>22173145</v>
      </c>
      <c r="T30" s="8">
        <v>23960882</v>
      </c>
      <c r="U30" s="8">
        <v>37119646</v>
      </c>
      <c r="V30" s="8">
        <v>83253673</v>
      </c>
      <c r="W30" s="8">
        <v>342023881</v>
      </c>
      <c r="X30" s="8">
        <v>364569100</v>
      </c>
      <c r="Y30" s="8">
        <v>-22545219</v>
      </c>
      <c r="Z30" s="2">
        <v>-6.18</v>
      </c>
      <c r="AA30" s="6">
        <v>364569100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8352180</v>
      </c>
      <c r="Y31" s="8">
        <v>-8352180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62212316</v>
      </c>
      <c r="G32" s="8">
        <v>1955260</v>
      </c>
      <c r="H32" s="8">
        <v>4426234</v>
      </c>
      <c r="I32" s="8">
        <v>6182533</v>
      </c>
      <c r="J32" s="8">
        <v>12564027</v>
      </c>
      <c r="K32" s="8">
        <v>6021357</v>
      </c>
      <c r="L32" s="8">
        <v>4806587</v>
      </c>
      <c r="M32" s="8">
        <v>6113493</v>
      </c>
      <c r="N32" s="8">
        <v>16941437</v>
      </c>
      <c r="O32" s="8">
        <v>5995481</v>
      </c>
      <c r="P32" s="8">
        <v>3123735</v>
      </c>
      <c r="Q32" s="8">
        <v>5300201</v>
      </c>
      <c r="R32" s="8">
        <v>14419417</v>
      </c>
      <c r="S32" s="8">
        <v>5962496</v>
      </c>
      <c r="T32" s="8">
        <v>6950449</v>
      </c>
      <c r="U32" s="8">
        <v>8550415</v>
      </c>
      <c r="V32" s="8">
        <v>21463360</v>
      </c>
      <c r="W32" s="8">
        <v>65388241</v>
      </c>
      <c r="X32" s="8">
        <v>60700079</v>
      </c>
      <c r="Y32" s="8">
        <v>4688162</v>
      </c>
      <c r="Z32" s="2">
        <v>7.72</v>
      </c>
      <c r="AA32" s="6">
        <v>62212316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59999344</v>
      </c>
      <c r="G33" s="8">
        <v>4946578</v>
      </c>
      <c r="H33" s="8">
        <v>7106339</v>
      </c>
      <c r="I33" s="8">
        <v>4441393</v>
      </c>
      <c r="J33" s="8">
        <v>16494310</v>
      </c>
      <c r="K33" s="8">
        <v>4391238</v>
      </c>
      <c r="L33" s="8">
        <v>4101860</v>
      </c>
      <c r="M33" s="8">
        <v>5027582</v>
      </c>
      <c r="N33" s="8">
        <v>13520680</v>
      </c>
      <c r="O33" s="8">
        <v>4461375</v>
      </c>
      <c r="P33" s="8">
        <v>6265206</v>
      </c>
      <c r="Q33" s="8">
        <v>5199493</v>
      </c>
      <c r="R33" s="8">
        <v>15926074</v>
      </c>
      <c r="S33" s="8">
        <v>4331977</v>
      </c>
      <c r="T33" s="8">
        <v>6673523</v>
      </c>
      <c r="U33" s="8">
        <v>3677435</v>
      </c>
      <c r="V33" s="8">
        <v>14682935</v>
      </c>
      <c r="W33" s="8">
        <v>60623999</v>
      </c>
      <c r="X33" s="8"/>
      <c r="Y33" s="8">
        <v>60623999</v>
      </c>
      <c r="Z33" s="2">
        <v>0</v>
      </c>
      <c r="AA33" s="6">
        <v>59999344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1113852135</v>
      </c>
      <c r="F34" s="8">
        <v>171929493</v>
      </c>
      <c r="G34" s="8">
        <v>12843230</v>
      </c>
      <c r="H34" s="8">
        <v>9296358</v>
      </c>
      <c r="I34" s="8">
        <v>20475860</v>
      </c>
      <c r="J34" s="8">
        <v>42615448</v>
      </c>
      <c r="K34" s="8">
        <v>18261564</v>
      </c>
      <c r="L34" s="8">
        <v>15198999</v>
      </c>
      <c r="M34" s="8">
        <v>20978226</v>
      </c>
      <c r="N34" s="8">
        <v>54438789</v>
      </c>
      <c r="O34" s="8">
        <v>14135846</v>
      </c>
      <c r="P34" s="8">
        <v>9971582</v>
      </c>
      <c r="Q34" s="8">
        <v>20592104</v>
      </c>
      <c r="R34" s="8">
        <v>44699532</v>
      </c>
      <c r="S34" s="8">
        <v>12871073</v>
      </c>
      <c r="T34" s="8">
        <v>9363850</v>
      </c>
      <c r="U34" s="8">
        <v>17636735</v>
      </c>
      <c r="V34" s="8">
        <v>39871658</v>
      </c>
      <c r="W34" s="8">
        <v>181625427</v>
      </c>
      <c r="X34" s="8">
        <v>203615543</v>
      </c>
      <c r="Y34" s="8">
        <v>-21990116</v>
      </c>
      <c r="Z34" s="2">
        <v>-10.8</v>
      </c>
      <c r="AA34" s="6">
        <v>171929493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1301809336</v>
      </c>
      <c r="F36" s="35">
        <f t="shared" si="1"/>
        <v>1161859484</v>
      </c>
      <c r="G36" s="35">
        <f t="shared" si="1"/>
        <v>90313472</v>
      </c>
      <c r="H36" s="35">
        <f t="shared" si="1"/>
        <v>114236650</v>
      </c>
      <c r="I36" s="35">
        <f t="shared" si="1"/>
        <v>88904800</v>
      </c>
      <c r="J36" s="35">
        <f t="shared" si="1"/>
        <v>293454922</v>
      </c>
      <c r="K36" s="35">
        <f t="shared" si="1"/>
        <v>146142187</v>
      </c>
      <c r="L36" s="35">
        <f t="shared" si="1"/>
        <v>74051441</v>
      </c>
      <c r="M36" s="35">
        <f t="shared" si="1"/>
        <v>89597414</v>
      </c>
      <c r="N36" s="35">
        <f t="shared" si="1"/>
        <v>309791042</v>
      </c>
      <c r="O36" s="35">
        <f t="shared" si="1"/>
        <v>68660612</v>
      </c>
      <c r="P36" s="35">
        <f t="shared" si="1"/>
        <v>92936637</v>
      </c>
      <c r="Q36" s="35">
        <f t="shared" si="1"/>
        <v>91659131</v>
      </c>
      <c r="R36" s="35">
        <f t="shared" si="1"/>
        <v>253256380</v>
      </c>
      <c r="S36" s="35">
        <f t="shared" si="1"/>
        <v>82744343</v>
      </c>
      <c r="T36" s="35">
        <f t="shared" si="1"/>
        <v>84529147</v>
      </c>
      <c r="U36" s="35">
        <f t="shared" si="1"/>
        <v>92463445</v>
      </c>
      <c r="V36" s="35">
        <f t="shared" si="1"/>
        <v>259736935</v>
      </c>
      <c r="W36" s="35">
        <f t="shared" si="1"/>
        <v>1116239279</v>
      </c>
      <c r="X36" s="35">
        <f t="shared" si="1"/>
        <v>1140567455</v>
      </c>
      <c r="Y36" s="35">
        <f t="shared" si="1"/>
        <v>-24328176</v>
      </c>
      <c r="Z36" s="36">
        <f>+IF(X36&lt;&gt;0,+(Y36/X36)*100,0)</f>
        <v>-2.1329887937228578</v>
      </c>
      <c r="AA36" s="33">
        <f>SUM(AA25:AA35)</f>
        <v>1161859484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-233087153</v>
      </c>
      <c r="F38" s="48">
        <f t="shared" si="2"/>
        <v>-71845272</v>
      </c>
      <c r="G38" s="48">
        <f t="shared" si="2"/>
        <v>43132408</v>
      </c>
      <c r="H38" s="48">
        <f t="shared" si="2"/>
        <v>-22158774</v>
      </c>
      <c r="I38" s="48">
        <f t="shared" si="2"/>
        <v>-545861</v>
      </c>
      <c r="J38" s="48">
        <f t="shared" si="2"/>
        <v>20427773</v>
      </c>
      <c r="K38" s="48">
        <f t="shared" si="2"/>
        <v>-64307829</v>
      </c>
      <c r="L38" s="48">
        <f t="shared" si="2"/>
        <v>-514365</v>
      </c>
      <c r="M38" s="48">
        <f t="shared" si="2"/>
        <v>4593351</v>
      </c>
      <c r="N38" s="48">
        <f t="shared" si="2"/>
        <v>-60228843</v>
      </c>
      <c r="O38" s="48">
        <f t="shared" si="2"/>
        <v>8215869</v>
      </c>
      <c r="P38" s="48">
        <f t="shared" si="2"/>
        <v>-18694921</v>
      </c>
      <c r="Q38" s="48">
        <f t="shared" si="2"/>
        <v>21172949</v>
      </c>
      <c r="R38" s="48">
        <f t="shared" si="2"/>
        <v>10693897</v>
      </c>
      <c r="S38" s="48">
        <f t="shared" si="2"/>
        <v>-1220214</v>
      </c>
      <c r="T38" s="48">
        <f t="shared" si="2"/>
        <v>-2657553</v>
      </c>
      <c r="U38" s="48">
        <f t="shared" si="2"/>
        <v>-12440866</v>
      </c>
      <c r="V38" s="48">
        <f t="shared" si="2"/>
        <v>-16318633</v>
      </c>
      <c r="W38" s="48">
        <f t="shared" si="2"/>
        <v>-45425806</v>
      </c>
      <c r="X38" s="48">
        <f>IF(F22=F36,0,X22-X36)</f>
        <v>-123425622</v>
      </c>
      <c r="Y38" s="48">
        <f t="shared" si="2"/>
        <v>77999816</v>
      </c>
      <c r="Z38" s="49">
        <f>+IF(X38&lt;&gt;0,+(Y38/X38)*100,0)</f>
        <v>-63.19580548680565</v>
      </c>
      <c r="AA38" s="46">
        <f>+AA22-AA36</f>
        <v>-71845272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51580350</v>
      </c>
      <c r="Y39" s="8">
        <v>-51580350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-233087153</v>
      </c>
      <c r="F42" s="57">
        <f t="shared" si="3"/>
        <v>-71845272</v>
      </c>
      <c r="G42" s="57">
        <f t="shared" si="3"/>
        <v>43132408</v>
      </c>
      <c r="H42" s="57">
        <f t="shared" si="3"/>
        <v>-22158774</v>
      </c>
      <c r="I42" s="57">
        <f t="shared" si="3"/>
        <v>-545861</v>
      </c>
      <c r="J42" s="57">
        <f t="shared" si="3"/>
        <v>20427773</v>
      </c>
      <c r="K42" s="57">
        <f t="shared" si="3"/>
        <v>-64307829</v>
      </c>
      <c r="L42" s="57">
        <f t="shared" si="3"/>
        <v>-514365</v>
      </c>
      <c r="M42" s="57">
        <f t="shared" si="3"/>
        <v>4593351</v>
      </c>
      <c r="N42" s="57">
        <f t="shared" si="3"/>
        <v>-60228843</v>
      </c>
      <c r="O42" s="57">
        <f t="shared" si="3"/>
        <v>8215869</v>
      </c>
      <c r="P42" s="57">
        <f t="shared" si="3"/>
        <v>-18694921</v>
      </c>
      <c r="Q42" s="57">
        <f t="shared" si="3"/>
        <v>21172949</v>
      </c>
      <c r="R42" s="57">
        <f t="shared" si="3"/>
        <v>10693897</v>
      </c>
      <c r="S42" s="57">
        <f t="shared" si="3"/>
        <v>-1220214</v>
      </c>
      <c r="T42" s="57">
        <f t="shared" si="3"/>
        <v>-2657553</v>
      </c>
      <c r="U42" s="57">
        <f t="shared" si="3"/>
        <v>-12440866</v>
      </c>
      <c r="V42" s="57">
        <f t="shared" si="3"/>
        <v>-16318633</v>
      </c>
      <c r="W42" s="57">
        <f t="shared" si="3"/>
        <v>-45425806</v>
      </c>
      <c r="X42" s="57">
        <f t="shared" si="3"/>
        <v>-71845272</v>
      </c>
      <c r="Y42" s="57">
        <f t="shared" si="3"/>
        <v>26419466</v>
      </c>
      <c r="Z42" s="58">
        <f>+IF(X42&lt;&gt;0,+(Y42/X42)*100,0)</f>
        <v>-36.772727368893534</v>
      </c>
      <c r="AA42" s="55">
        <f>SUM(AA38:AA41)</f>
        <v>-71845272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-233087153</v>
      </c>
      <c r="F44" s="65">
        <f t="shared" si="4"/>
        <v>-71845272</v>
      </c>
      <c r="G44" s="65">
        <f t="shared" si="4"/>
        <v>43132408</v>
      </c>
      <c r="H44" s="65">
        <f t="shared" si="4"/>
        <v>-22158774</v>
      </c>
      <c r="I44" s="65">
        <f t="shared" si="4"/>
        <v>-545861</v>
      </c>
      <c r="J44" s="65">
        <f t="shared" si="4"/>
        <v>20427773</v>
      </c>
      <c r="K44" s="65">
        <f t="shared" si="4"/>
        <v>-64307829</v>
      </c>
      <c r="L44" s="65">
        <f t="shared" si="4"/>
        <v>-514365</v>
      </c>
      <c r="M44" s="65">
        <f t="shared" si="4"/>
        <v>4593351</v>
      </c>
      <c r="N44" s="65">
        <f t="shared" si="4"/>
        <v>-60228843</v>
      </c>
      <c r="O44" s="65">
        <f t="shared" si="4"/>
        <v>8215869</v>
      </c>
      <c r="P44" s="65">
        <f t="shared" si="4"/>
        <v>-18694921</v>
      </c>
      <c r="Q44" s="65">
        <f t="shared" si="4"/>
        <v>21172949</v>
      </c>
      <c r="R44" s="65">
        <f t="shared" si="4"/>
        <v>10693897</v>
      </c>
      <c r="S44" s="65">
        <f t="shared" si="4"/>
        <v>-1220214</v>
      </c>
      <c r="T44" s="65">
        <f t="shared" si="4"/>
        <v>-2657553</v>
      </c>
      <c r="U44" s="65">
        <f t="shared" si="4"/>
        <v>-12440866</v>
      </c>
      <c r="V44" s="65">
        <f t="shared" si="4"/>
        <v>-16318633</v>
      </c>
      <c r="W44" s="65">
        <f t="shared" si="4"/>
        <v>-45425806</v>
      </c>
      <c r="X44" s="65">
        <f t="shared" si="4"/>
        <v>-71845272</v>
      </c>
      <c r="Y44" s="65">
        <f t="shared" si="4"/>
        <v>26419466</v>
      </c>
      <c r="Z44" s="66">
        <f>+IF(X44&lt;&gt;0,+(Y44/X44)*100,0)</f>
        <v>-36.772727368893534</v>
      </c>
      <c r="AA44" s="63">
        <f>+AA42-AA43</f>
        <v>-71845272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-233087153</v>
      </c>
      <c r="F46" s="57">
        <f t="shared" si="5"/>
        <v>-71845272</v>
      </c>
      <c r="G46" s="57">
        <f t="shared" si="5"/>
        <v>43132408</v>
      </c>
      <c r="H46" s="57">
        <f t="shared" si="5"/>
        <v>-22158774</v>
      </c>
      <c r="I46" s="57">
        <f t="shared" si="5"/>
        <v>-545861</v>
      </c>
      <c r="J46" s="57">
        <f t="shared" si="5"/>
        <v>20427773</v>
      </c>
      <c r="K46" s="57">
        <f t="shared" si="5"/>
        <v>-64307829</v>
      </c>
      <c r="L46" s="57">
        <f t="shared" si="5"/>
        <v>-514365</v>
      </c>
      <c r="M46" s="57">
        <f t="shared" si="5"/>
        <v>4593351</v>
      </c>
      <c r="N46" s="57">
        <f t="shared" si="5"/>
        <v>-60228843</v>
      </c>
      <c r="O46" s="57">
        <f t="shared" si="5"/>
        <v>8215869</v>
      </c>
      <c r="P46" s="57">
        <f t="shared" si="5"/>
        <v>-18694921</v>
      </c>
      <c r="Q46" s="57">
        <f t="shared" si="5"/>
        <v>21172949</v>
      </c>
      <c r="R46" s="57">
        <f t="shared" si="5"/>
        <v>10693897</v>
      </c>
      <c r="S46" s="57">
        <f t="shared" si="5"/>
        <v>-1220214</v>
      </c>
      <c r="T46" s="57">
        <f t="shared" si="5"/>
        <v>-2657553</v>
      </c>
      <c r="U46" s="57">
        <f t="shared" si="5"/>
        <v>-12440866</v>
      </c>
      <c r="V46" s="57">
        <f t="shared" si="5"/>
        <v>-16318633</v>
      </c>
      <c r="W46" s="57">
        <f t="shared" si="5"/>
        <v>-45425806</v>
      </c>
      <c r="X46" s="57">
        <f t="shared" si="5"/>
        <v>-71845272</v>
      </c>
      <c r="Y46" s="57">
        <f t="shared" si="5"/>
        <v>26419466</v>
      </c>
      <c r="Z46" s="58">
        <f>+IF(X46&lt;&gt;0,+(Y46/X46)*100,0)</f>
        <v>-36.772727368893534</v>
      </c>
      <c r="AA46" s="55">
        <f>SUM(AA44:AA45)</f>
        <v>-71845272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-233087153</v>
      </c>
      <c r="F48" s="73">
        <f t="shared" si="6"/>
        <v>-71845272</v>
      </c>
      <c r="G48" s="73">
        <f t="shared" si="6"/>
        <v>43132408</v>
      </c>
      <c r="H48" s="74">
        <f t="shared" si="6"/>
        <v>-22158774</v>
      </c>
      <c r="I48" s="74">
        <f t="shared" si="6"/>
        <v>-545861</v>
      </c>
      <c r="J48" s="74">
        <f t="shared" si="6"/>
        <v>20427773</v>
      </c>
      <c r="K48" s="74">
        <f t="shared" si="6"/>
        <v>-64307829</v>
      </c>
      <c r="L48" s="74">
        <f t="shared" si="6"/>
        <v>-514365</v>
      </c>
      <c r="M48" s="73">
        <f t="shared" si="6"/>
        <v>4593351</v>
      </c>
      <c r="N48" s="73">
        <f t="shared" si="6"/>
        <v>-60228843</v>
      </c>
      <c r="O48" s="74">
        <f t="shared" si="6"/>
        <v>8215869</v>
      </c>
      <c r="P48" s="74">
        <f t="shared" si="6"/>
        <v>-18694921</v>
      </c>
      <c r="Q48" s="74">
        <f t="shared" si="6"/>
        <v>21172949</v>
      </c>
      <c r="R48" s="74">
        <f t="shared" si="6"/>
        <v>10693897</v>
      </c>
      <c r="S48" s="74">
        <f t="shared" si="6"/>
        <v>-1220214</v>
      </c>
      <c r="T48" s="73">
        <f t="shared" si="6"/>
        <v>-2657553</v>
      </c>
      <c r="U48" s="73">
        <f t="shared" si="6"/>
        <v>-12440866</v>
      </c>
      <c r="V48" s="74">
        <f t="shared" si="6"/>
        <v>-16318633</v>
      </c>
      <c r="W48" s="74">
        <f t="shared" si="6"/>
        <v>-45425806</v>
      </c>
      <c r="X48" s="74">
        <f t="shared" si="6"/>
        <v>-71845272</v>
      </c>
      <c r="Y48" s="74">
        <f t="shared" si="6"/>
        <v>26419466</v>
      </c>
      <c r="Z48" s="75">
        <f>+IF(X48&lt;&gt;0,+(Y48/X48)*100,0)</f>
        <v>-36.772727368893534</v>
      </c>
      <c r="AA48" s="76">
        <f>SUM(AA46:AA47)</f>
        <v>-71845272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368225172</v>
      </c>
      <c r="D5" s="6">
        <v>0</v>
      </c>
      <c r="E5" s="7">
        <v>397945837</v>
      </c>
      <c r="F5" s="8">
        <v>397945837</v>
      </c>
      <c r="G5" s="8">
        <v>178772734</v>
      </c>
      <c r="H5" s="8">
        <v>19738775</v>
      </c>
      <c r="I5" s="8">
        <v>19632741</v>
      </c>
      <c r="J5" s="8">
        <v>218144250</v>
      </c>
      <c r="K5" s="8">
        <v>20381624</v>
      </c>
      <c r="L5" s="8">
        <v>7916856</v>
      </c>
      <c r="M5" s="8">
        <v>32115466</v>
      </c>
      <c r="N5" s="8">
        <v>60413946</v>
      </c>
      <c r="O5" s="8">
        <v>20052296</v>
      </c>
      <c r="P5" s="8">
        <v>20058071</v>
      </c>
      <c r="Q5" s="8">
        <v>20062986</v>
      </c>
      <c r="R5" s="8">
        <v>60173353</v>
      </c>
      <c r="S5" s="8">
        <v>20066034</v>
      </c>
      <c r="T5" s="8">
        <v>20050588</v>
      </c>
      <c r="U5" s="8">
        <v>20072419</v>
      </c>
      <c r="V5" s="8">
        <v>60189041</v>
      </c>
      <c r="W5" s="8">
        <v>398920590</v>
      </c>
      <c r="X5" s="8">
        <v>397946459</v>
      </c>
      <c r="Y5" s="8">
        <v>974131</v>
      </c>
      <c r="Z5" s="2">
        <v>0.24</v>
      </c>
      <c r="AA5" s="6">
        <v>397945837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528884697</v>
      </c>
      <c r="D7" s="6">
        <v>0</v>
      </c>
      <c r="E7" s="7">
        <v>608853019</v>
      </c>
      <c r="F7" s="8">
        <v>568853019</v>
      </c>
      <c r="G7" s="8">
        <v>46936879</v>
      </c>
      <c r="H7" s="8">
        <v>50823708</v>
      </c>
      <c r="I7" s="8">
        <v>39993707</v>
      </c>
      <c r="J7" s="8">
        <v>137754294</v>
      </c>
      <c r="K7" s="8">
        <v>54979426</v>
      </c>
      <c r="L7" s="8">
        <v>30576139</v>
      </c>
      <c r="M7" s="8">
        <v>42263659</v>
      </c>
      <c r="N7" s="8">
        <v>127819224</v>
      </c>
      <c r="O7" s="8">
        <v>58189071</v>
      </c>
      <c r="P7" s="8">
        <v>34705540</v>
      </c>
      <c r="Q7" s="8">
        <v>43691480</v>
      </c>
      <c r="R7" s="8">
        <v>136586091</v>
      </c>
      <c r="S7" s="8">
        <v>57234685</v>
      </c>
      <c r="T7" s="8">
        <v>41416548</v>
      </c>
      <c r="U7" s="8">
        <v>44405762</v>
      </c>
      <c r="V7" s="8">
        <v>143056995</v>
      </c>
      <c r="W7" s="8">
        <v>545216604</v>
      </c>
      <c r="X7" s="8">
        <v>608853119</v>
      </c>
      <c r="Y7" s="8">
        <v>-63636515</v>
      </c>
      <c r="Z7" s="2">
        <v>-10.45</v>
      </c>
      <c r="AA7" s="6">
        <v>568853019</v>
      </c>
    </row>
    <row r="8" spans="1:27" ht="13.5">
      <c r="A8" s="25" t="s">
        <v>35</v>
      </c>
      <c r="B8" s="24"/>
      <c r="C8" s="6">
        <v>197867362</v>
      </c>
      <c r="D8" s="6">
        <v>0</v>
      </c>
      <c r="E8" s="7">
        <v>239314763</v>
      </c>
      <c r="F8" s="8">
        <v>224314763</v>
      </c>
      <c r="G8" s="8">
        <v>14086267</v>
      </c>
      <c r="H8" s="8">
        <v>16055133</v>
      </c>
      <c r="I8" s="8">
        <v>15921831</v>
      </c>
      <c r="J8" s="8">
        <v>46063231</v>
      </c>
      <c r="K8" s="8">
        <v>19234129</v>
      </c>
      <c r="L8" s="8">
        <v>23070387</v>
      </c>
      <c r="M8" s="8">
        <v>14697918</v>
      </c>
      <c r="N8" s="8">
        <v>57002434</v>
      </c>
      <c r="O8" s="8">
        <v>23320908</v>
      </c>
      <c r="P8" s="8">
        <v>22473944</v>
      </c>
      <c r="Q8" s="8">
        <v>21106472</v>
      </c>
      <c r="R8" s="8">
        <v>66901324</v>
      </c>
      <c r="S8" s="8">
        <v>19774071</v>
      </c>
      <c r="T8" s="8">
        <v>12104156</v>
      </c>
      <c r="U8" s="8">
        <v>16269518</v>
      </c>
      <c r="V8" s="8">
        <v>48147745</v>
      </c>
      <c r="W8" s="8">
        <v>218114734</v>
      </c>
      <c r="X8" s="8">
        <v>239315043</v>
      </c>
      <c r="Y8" s="8">
        <v>-21200309</v>
      </c>
      <c r="Z8" s="2">
        <v>-8.86</v>
      </c>
      <c r="AA8" s="6">
        <v>224314763</v>
      </c>
    </row>
    <row r="9" spans="1:27" ht="13.5">
      <c r="A9" s="25" t="s">
        <v>36</v>
      </c>
      <c r="B9" s="24"/>
      <c r="C9" s="6">
        <v>63600733</v>
      </c>
      <c r="D9" s="6">
        <v>0</v>
      </c>
      <c r="E9" s="7">
        <v>67186734</v>
      </c>
      <c r="F9" s="8">
        <v>67886734</v>
      </c>
      <c r="G9" s="8">
        <v>5630273</v>
      </c>
      <c r="H9" s="8">
        <v>6296215</v>
      </c>
      <c r="I9" s="8">
        <v>5616257</v>
      </c>
      <c r="J9" s="8">
        <v>17542745</v>
      </c>
      <c r="K9" s="8">
        <v>5611352</v>
      </c>
      <c r="L9" s="8">
        <v>5594002</v>
      </c>
      <c r="M9" s="8">
        <v>5651703</v>
      </c>
      <c r="N9" s="8">
        <v>16857057</v>
      </c>
      <c r="O9" s="8">
        <v>5595918</v>
      </c>
      <c r="P9" s="8">
        <v>5626865</v>
      </c>
      <c r="Q9" s="8">
        <v>5617575</v>
      </c>
      <c r="R9" s="8">
        <v>16840358</v>
      </c>
      <c r="S9" s="8">
        <v>5626872</v>
      </c>
      <c r="T9" s="8">
        <v>5467126</v>
      </c>
      <c r="U9" s="8">
        <v>5622121</v>
      </c>
      <c r="V9" s="8">
        <v>16716119</v>
      </c>
      <c r="W9" s="8">
        <v>67956279</v>
      </c>
      <c r="X9" s="8">
        <v>67186712</v>
      </c>
      <c r="Y9" s="8">
        <v>769567</v>
      </c>
      <c r="Z9" s="2">
        <v>1.15</v>
      </c>
      <c r="AA9" s="6">
        <v>67886734</v>
      </c>
    </row>
    <row r="10" spans="1:27" ht="13.5">
      <c r="A10" s="25" t="s">
        <v>37</v>
      </c>
      <c r="B10" s="24"/>
      <c r="C10" s="6">
        <v>44695360</v>
      </c>
      <c r="D10" s="6">
        <v>0</v>
      </c>
      <c r="E10" s="7">
        <v>46840676</v>
      </c>
      <c r="F10" s="26">
        <v>46840676</v>
      </c>
      <c r="G10" s="26">
        <v>3955586</v>
      </c>
      <c r="H10" s="26">
        <v>4028742</v>
      </c>
      <c r="I10" s="26">
        <v>3929438</v>
      </c>
      <c r="J10" s="26">
        <v>11913766</v>
      </c>
      <c r="K10" s="26">
        <v>3928629</v>
      </c>
      <c r="L10" s="26">
        <v>3933799</v>
      </c>
      <c r="M10" s="26">
        <v>3960737</v>
      </c>
      <c r="N10" s="26">
        <v>11823165</v>
      </c>
      <c r="O10" s="26">
        <v>3909251</v>
      </c>
      <c r="P10" s="26">
        <v>3957018</v>
      </c>
      <c r="Q10" s="26">
        <v>3929258</v>
      </c>
      <c r="R10" s="26">
        <v>11795527</v>
      </c>
      <c r="S10" s="26">
        <v>3959276</v>
      </c>
      <c r="T10" s="26">
        <v>3911688</v>
      </c>
      <c r="U10" s="26">
        <v>3960629</v>
      </c>
      <c r="V10" s="26">
        <v>11831593</v>
      </c>
      <c r="W10" s="26">
        <v>47364051</v>
      </c>
      <c r="X10" s="26">
        <v>46840532</v>
      </c>
      <c r="Y10" s="26">
        <v>523519</v>
      </c>
      <c r="Z10" s="27">
        <v>1.12</v>
      </c>
      <c r="AA10" s="28">
        <v>46840676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17795472</v>
      </c>
      <c r="D12" s="6">
        <v>0</v>
      </c>
      <c r="E12" s="7">
        <v>17606040</v>
      </c>
      <c r="F12" s="8">
        <v>17606040</v>
      </c>
      <c r="G12" s="8">
        <v>1220478</v>
      </c>
      <c r="H12" s="8">
        <v>1200744</v>
      </c>
      <c r="I12" s="8">
        <v>1317876</v>
      </c>
      <c r="J12" s="8">
        <v>3739098</v>
      </c>
      <c r="K12" s="8">
        <v>1394101</v>
      </c>
      <c r="L12" s="8">
        <v>1277436</v>
      </c>
      <c r="M12" s="8">
        <v>1388170</v>
      </c>
      <c r="N12" s="8">
        <v>4059707</v>
      </c>
      <c r="O12" s="8">
        <v>1894514</v>
      </c>
      <c r="P12" s="8">
        <v>1152290</v>
      </c>
      <c r="Q12" s="8">
        <v>1404358</v>
      </c>
      <c r="R12" s="8">
        <v>4451162</v>
      </c>
      <c r="S12" s="8">
        <v>1430086</v>
      </c>
      <c r="T12" s="8">
        <v>1217440</v>
      </c>
      <c r="U12" s="8">
        <v>1544191</v>
      </c>
      <c r="V12" s="8">
        <v>4191717</v>
      </c>
      <c r="W12" s="8">
        <v>16441684</v>
      </c>
      <c r="X12" s="8">
        <v>17606040</v>
      </c>
      <c r="Y12" s="8">
        <v>-1164356</v>
      </c>
      <c r="Z12" s="2">
        <v>-6.61</v>
      </c>
      <c r="AA12" s="6">
        <v>17606040</v>
      </c>
    </row>
    <row r="13" spans="1:27" ht="13.5">
      <c r="A13" s="23" t="s">
        <v>40</v>
      </c>
      <c r="B13" s="29"/>
      <c r="C13" s="6">
        <v>21412753</v>
      </c>
      <c r="D13" s="6">
        <v>0</v>
      </c>
      <c r="E13" s="7">
        <v>12000000</v>
      </c>
      <c r="F13" s="8">
        <v>16000000</v>
      </c>
      <c r="G13" s="8">
        <v>-4314565</v>
      </c>
      <c r="H13" s="8">
        <v>659522</v>
      </c>
      <c r="I13" s="8">
        <v>1383659</v>
      </c>
      <c r="J13" s="8">
        <v>-2271384</v>
      </c>
      <c r="K13" s="8">
        <v>2313425</v>
      </c>
      <c r="L13" s="8">
        <v>247065</v>
      </c>
      <c r="M13" s="8">
        <v>857096</v>
      </c>
      <c r="N13" s="8">
        <v>3417586</v>
      </c>
      <c r="O13" s="8">
        <v>506935</v>
      </c>
      <c r="P13" s="8">
        <v>1213024</v>
      </c>
      <c r="Q13" s="8">
        <v>1026660</v>
      </c>
      <c r="R13" s="8">
        <v>2746619</v>
      </c>
      <c r="S13" s="8">
        <v>1708719</v>
      </c>
      <c r="T13" s="8">
        <v>263989</v>
      </c>
      <c r="U13" s="8">
        <v>13898948</v>
      </c>
      <c r="V13" s="8">
        <v>15871656</v>
      </c>
      <c r="W13" s="8">
        <v>19764477</v>
      </c>
      <c r="X13" s="8">
        <v>12000000</v>
      </c>
      <c r="Y13" s="8">
        <v>7764477</v>
      </c>
      <c r="Z13" s="2">
        <v>64.7</v>
      </c>
      <c r="AA13" s="6">
        <v>16000000</v>
      </c>
    </row>
    <row r="14" spans="1:27" ht="13.5">
      <c r="A14" s="23" t="s">
        <v>41</v>
      </c>
      <c r="B14" s="29"/>
      <c r="C14" s="6">
        <v>56744324</v>
      </c>
      <c r="D14" s="6">
        <v>0</v>
      </c>
      <c r="E14" s="7">
        <v>45000000</v>
      </c>
      <c r="F14" s="8">
        <v>65000000</v>
      </c>
      <c r="G14" s="8">
        <v>5329228</v>
      </c>
      <c r="H14" s="8">
        <v>5511966</v>
      </c>
      <c r="I14" s="8">
        <v>6850864</v>
      </c>
      <c r="J14" s="8">
        <v>17692058</v>
      </c>
      <c r="K14" s="8">
        <v>6917663</v>
      </c>
      <c r="L14" s="8">
        <v>5326901</v>
      </c>
      <c r="M14" s="8">
        <v>6459005</v>
      </c>
      <c r="N14" s="8">
        <v>18703569</v>
      </c>
      <c r="O14" s="8">
        <v>6709314</v>
      </c>
      <c r="P14" s="8">
        <v>6930325</v>
      </c>
      <c r="Q14" s="8">
        <v>5932622</v>
      </c>
      <c r="R14" s="8">
        <v>19572261</v>
      </c>
      <c r="S14" s="8">
        <v>6648914</v>
      </c>
      <c r="T14" s="8">
        <v>3988581</v>
      </c>
      <c r="U14" s="8">
        <v>6471368</v>
      </c>
      <c r="V14" s="8">
        <v>17108863</v>
      </c>
      <c r="W14" s="8">
        <v>73076751</v>
      </c>
      <c r="X14" s="8">
        <v>45000000</v>
      </c>
      <c r="Y14" s="8">
        <v>28076751</v>
      </c>
      <c r="Z14" s="2">
        <v>62.39</v>
      </c>
      <c r="AA14" s="6">
        <v>65000000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11553669</v>
      </c>
      <c r="D16" s="6">
        <v>0</v>
      </c>
      <c r="E16" s="7">
        <v>7635300</v>
      </c>
      <c r="F16" s="8">
        <v>11635300</v>
      </c>
      <c r="G16" s="8">
        <v>315623</v>
      </c>
      <c r="H16" s="8">
        <v>231327</v>
      </c>
      <c r="I16" s="8">
        <v>232957</v>
      </c>
      <c r="J16" s="8">
        <v>779907</v>
      </c>
      <c r="K16" s="8">
        <v>452646</v>
      </c>
      <c r="L16" s="8">
        <v>594588</v>
      </c>
      <c r="M16" s="8">
        <v>397585</v>
      </c>
      <c r="N16" s="8">
        <v>1444819</v>
      </c>
      <c r="O16" s="8">
        <v>203376</v>
      </c>
      <c r="P16" s="8">
        <v>374484</v>
      </c>
      <c r="Q16" s="8">
        <v>688324</v>
      </c>
      <c r="R16" s="8">
        <v>1266184</v>
      </c>
      <c r="S16" s="8">
        <v>321527</v>
      </c>
      <c r="T16" s="8">
        <v>235525</v>
      </c>
      <c r="U16" s="8">
        <v>597093</v>
      </c>
      <c r="V16" s="8">
        <v>1154145</v>
      </c>
      <c r="W16" s="8">
        <v>4645055</v>
      </c>
      <c r="X16" s="8">
        <v>7635300</v>
      </c>
      <c r="Y16" s="8">
        <v>-2990245</v>
      </c>
      <c r="Z16" s="2">
        <v>-39.16</v>
      </c>
      <c r="AA16" s="6">
        <v>11635300</v>
      </c>
    </row>
    <row r="17" spans="1:27" ht="13.5">
      <c r="A17" s="23" t="s">
        <v>44</v>
      </c>
      <c r="B17" s="29"/>
      <c r="C17" s="6">
        <v>2708265</v>
      </c>
      <c r="D17" s="6">
        <v>0</v>
      </c>
      <c r="E17" s="7">
        <v>2672000</v>
      </c>
      <c r="F17" s="8">
        <v>2672000</v>
      </c>
      <c r="G17" s="8">
        <v>194239</v>
      </c>
      <c r="H17" s="8">
        <v>241464</v>
      </c>
      <c r="I17" s="8">
        <v>239511</v>
      </c>
      <c r="J17" s="8">
        <v>675214</v>
      </c>
      <c r="K17" s="8">
        <v>321607</v>
      </c>
      <c r="L17" s="8">
        <v>151065</v>
      </c>
      <c r="M17" s="8">
        <v>134542</v>
      </c>
      <c r="N17" s="8">
        <v>607214</v>
      </c>
      <c r="O17" s="8">
        <v>574316</v>
      </c>
      <c r="P17" s="8">
        <v>291644</v>
      </c>
      <c r="Q17" s="8">
        <v>509438</v>
      </c>
      <c r="R17" s="8">
        <v>1375398</v>
      </c>
      <c r="S17" s="8">
        <v>87587</v>
      </c>
      <c r="T17" s="8">
        <v>314850</v>
      </c>
      <c r="U17" s="8">
        <v>193940</v>
      </c>
      <c r="V17" s="8">
        <v>596377</v>
      </c>
      <c r="W17" s="8">
        <v>3254203</v>
      </c>
      <c r="X17" s="8">
        <v>2672000</v>
      </c>
      <c r="Y17" s="8">
        <v>582203</v>
      </c>
      <c r="Z17" s="2">
        <v>21.79</v>
      </c>
      <c r="AA17" s="6">
        <v>2672000</v>
      </c>
    </row>
    <row r="18" spans="1:27" ht="13.5">
      <c r="A18" s="25" t="s">
        <v>45</v>
      </c>
      <c r="B18" s="24"/>
      <c r="C18" s="6">
        <v>4339326</v>
      </c>
      <c r="D18" s="6">
        <v>0</v>
      </c>
      <c r="E18" s="7">
        <v>4900000</v>
      </c>
      <c r="F18" s="8">
        <v>4900000</v>
      </c>
      <c r="G18" s="8">
        <v>870058</v>
      </c>
      <c r="H18" s="8">
        <v>518926</v>
      </c>
      <c r="I18" s="8">
        <v>150443</v>
      </c>
      <c r="J18" s="8">
        <v>1539427</v>
      </c>
      <c r="K18" s="8">
        <v>1113232</v>
      </c>
      <c r="L18" s="8">
        <v>-939963</v>
      </c>
      <c r="M18" s="8">
        <v>1143052</v>
      </c>
      <c r="N18" s="8">
        <v>1316321</v>
      </c>
      <c r="O18" s="8">
        <v>642984</v>
      </c>
      <c r="P18" s="8">
        <v>1776316</v>
      </c>
      <c r="Q18" s="8">
        <v>1233987</v>
      </c>
      <c r="R18" s="8">
        <v>3653287</v>
      </c>
      <c r="S18" s="8">
        <v>-1036187</v>
      </c>
      <c r="T18" s="8">
        <v>1524539</v>
      </c>
      <c r="U18" s="8">
        <v>-167065</v>
      </c>
      <c r="V18" s="8">
        <v>321287</v>
      </c>
      <c r="W18" s="8">
        <v>6830322</v>
      </c>
      <c r="X18" s="8">
        <v>4900000</v>
      </c>
      <c r="Y18" s="8">
        <v>1930322</v>
      </c>
      <c r="Z18" s="2">
        <v>39.39</v>
      </c>
      <c r="AA18" s="6">
        <v>4900000</v>
      </c>
    </row>
    <row r="19" spans="1:27" ht="13.5">
      <c r="A19" s="23" t="s">
        <v>46</v>
      </c>
      <c r="B19" s="29"/>
      <c r="C19" s="6">
        <v>166600914</v>
      </c>
      <c r="D19" s="6">
        <v>0</v>
      </c>
      <c r="E19" s="7">
        <v>164709767</v>
      </c>
      <c r="F19" s="8">
        <v>169842130</v>
      </c>
      <c r="G19" s="8">
        <v>53915168</v>
      </c>
      <c r="H19" s="8">
        <v>444167</v>
      </c>
      <c r="I19" s="8">
        <v>312000</v>
      </c>
      <c r="J19" s="8">
        <v>54671335</v>
      </c>
      <c r="K19" s="8">
        <v>312000</v>
      </c>
      <c r="L19" s="8">
        <v>0</v>
      </c>
      <c r="M19" s="8">
        <v>48480000</v>
      </c>
      <c r="N19" s="8">
        <v>48792000</v>
      </c>
      <c r="O19" s="8">
        <v>0</v>
      </c>
      <c r="P19" s="8">
        <v>4563000</v>
      </c>
      <c r="Q19" s="8">
        <v>39390000</v>
      </c>
      <c r="R19" s="8">
        <v>43953000</v>
      </c>
      <c r="S19" s="8">
        <v>0</v>
      </c>
      <c r="T19" s="8">
        <v>0</v>
      </c>
      <c r="U19" s="8">
        <v>0</v>
      </c>
      <c r="V19" s="8">
        <v>0</v>
      </c>
      <c r="W19" s="8">
        <v>147416335</v>
      </c>
      <c r="X19" s="8">
        <v>164709767</v>
      </c>
      <c r="Y19" s="8">
        <v>-17293432</v>
      </c>
      <c r="Z19" s="2">
        <v>-10.5</v>
      </c>
      <c r="AA19" s="6">
        <v>169842130</v>
      </c>
    </row>
    <row r="20" spans="1:27" ht="13.5">
      <c r="A20" s="23" t="s">
        <v>47</v>
      </c>
      <c r="B20" s="29"/>
      <c r="C20" s="6">
        <v>36945398</v>
      </c>
      <c r="D20" s="6">
        <v>0</v>
      </c>
      <c r="E20" s="7">
        <v>33745339</v>
      </c>
      <c r="F20" s="26">
        <v>82399080</v>
      </c>
      <c r="G20" s="26">
        <v>-9714065</v>
      </c>
      <c r="H20" s="26">
        <v>15385599</v>
      </c>
      <c r="I20" s="26">
        <v>5008228</v>
      </c>
      <c r="J20" s="26">
        <v>10679762</v>
      </c>
      <c r="K20" s="26">
        <v>8923956</v>
      </c>
      <c r="L20" s="26">
        <v>6591410</v>
      </c>
      <c r="M20" s="26">
        <v>12824003</v>
      </c>
      <c r="N20" s="26">
        <v>28339369</v>
      </c>
      <c r="O20" s="26">
        <v>8576373</v>
      </c>
      <c r="P20" s="26">
        <v>2823507</v>
      </c>
      <c r="Q20" s="26">
        <v>8164018</v>
      </c>
      <c r="R20" s="26">
        <v>19563898</v>
      </c>
      <c r="S20" s="26">
        <v>2018179</v>
      </c>
      <c r="T20" s="26">
        <v>2472762</v>
      </c>
      <c r="U20" s="26">
        <v>3990397</v>
      </c>
      <c r="V20" s="26">
        <v>8481338</v>
      </c>
      <c r="W20" s="26">
        <v>67064367</v>
      </c>
      <c r="X20" s="26">
        <v>33744881</v>
      </c>
      <c r="Y20" s="26">
        <v>33319486</v>
      </c>
      <c r="Z20" s="27">
        <v>98.74</v>
      </c>
      <c r="AA20" s="28">
        <v>82399080</v>
      </c>
    </row>
    <row r="21" spans="1:27" ht="13.5">
      <c r="A21" s="23" t="s">
        <v>48</v>
      </c>
      <c r="B21" s="29"/>
      <c r="C21" s="6">
        <v>275336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-127</v>
      </c>
      <c r="L21" s="8">
        <v>127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1521648781</v>
      </c>
      <c r="D22" s="33">
        <f>SUM(D5:D21)</f>
        <v>0</v>
      </c>
      <c r="E22" s="34">
        <f t="shared" si="0"/>
        <v>1648409475</v>
      </c>
      <c r="F22" s="35">
        <f t="shared" si="0"/>
        <v>1675895579</v>
      </c>
      <c r="G22" s="35">
        <f t="shared" si="0"/>
        <v>297197903</v>
      </c>
      <c r="H22" s="35">
        <f t="shared" si="0"/>
        <v>121136288</v>
      </c>
      <c r="I22" s="35">
        <f t="shared" si="0"/>
        <v>100589512</v>
      </c>
      <c r="J22" s="35">
        <f t="shared" si="0"/>
        <v>518923703</v>
      </c>
      <c r="K22" s="35">
        <f t="shared" si="0"/>
        <v>125883663</v>
      </c>
      <c r="L22" s="35">
        <f t="shared" si="0"/>
        <v>84339812</v>
      </c>
      <c r="M22" s="35">
        <f t="shared" si="0"/>
        <v>170372936</v>
      </c>
      <c r="N22" s="35">
        <f t="shared" si="0"/>
        <v>380596411</v>
      </c>
      <c r="O22" s="35">
        <f t="shared" si="0"/>
        <v>130175256</v>
      </c>
      <c r="P22" s="35">
        <f t="shared" si="0"/>
        <v>105946028</v>
      </c>
      <c r="Q22" s="35">
        <f t="shared" si="0"/>
        <v>152757178</v>
      </c>
      <c r="R22" s="35">
        <f t="shared" si="0"/>
        <v>388878462</v>
      </c>
      <c r="S22" s="35">
        <f t="shared" si="0"/>
        <v>117839763</v>
      </c>
      <c r="T22" s="35">
        <f t="shared" si="0"/>
        <v>92967792</v>
      </c>
      <c r="U22" s="35">
        <f t="shared" si="0"/>
        <v>116859321</v>
      </c>
      <c r="V22" s="35">
        <f t="shared" si="0"/>
        <v>327666876</v>
      </c>
      <c r="W22" s="35">
        <f t="shared" si="0"/>
        <v>1616065452</v>
      </c>
      <c r="X22" s="35">
        <f t="shared" si="0"/>
        <v>1648409853</v>
      </c>
      <c r="Y22" s="35">
        <f t="shared" si="0"/>
        <v>-32344401</v>
      </c>
      <c r="Z22" s="36">
        <f>+IF(X22&lt;&gt;0,+(Y22/X22)*100,0)</f>
        <v>-1.9621577086023398</v>
      </c>
      <c r="AA22" s="33">
        <f>SUM(AA5:AA21)</f>
        <v>1675895579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474749081</v>
      </c>
      <c r="D25" s="6">
        <v>0</v>
      </c>
      <c r="E25" s="7">
        <v>547623567</v>
      </c>
      <c r="F25" s="8">
        <v>551623567</v>
      </c>
      <c r="G25" s="8">
        <v>39399187</v>
      </c>
      <c r="H25" s="8">
        <v>40580235</v>
      </c>
      <c r="I25" s="8">
        <v>38283774</v>
      </c>
      <c r="J25" s="8">
        <v>118263196</v>
      </c>
      <c r="K25" s="8">
        <v>40015046</v>
      </c>
      <c r="L25" s="8">
        <v>42230645</v>
      </c>
      <c r="M25" s="8">
        <v>49999246</v>
      </c>
      <c r="N25" s="8">
        <v>132244937</v>
      </c>
      <c r="O25" s="8">
        <v>39954637</v>
      </c>
      <c r="P25" s="8">
        <v>42476383</v>
      </c>
      <c r="Q25" s="8">
        <v>40763201</v>
      </c>
      <c r="R25" s="8">
        <v>123194221</v>
      </c>
      <c r="S25" s="8">
        <v>39535243</v>
      </c>
      <c r="T25" s="8">
        <v>41863997</v>
      </c>
      <c r="U25" s="8">
        <v>39530439</v>
      </c>
      <c r="V25" s="8">
        <v>120929679</v>
      </c>
      <c r="W25" s="8">
        <v>494632033</v>
      </c>
      <c r="X25" s="8">
        <v>547623877</v>
      </c>
      <c r="Y25" s="8">
        <v>-52991844</v>
      </c>
      <c r="Z25" s="2">
        <v>-9.68</v>
      </c>
      <c r="AA25" s="6">
        <v>551623567</v>
      </c>
    </row>
    <row r="26" spans="1:27" ht="13.5">
      <c r="A26" s="25" t="s">
        <v>52</v>
      </c>
      <c r="B26" s="24"/>
      <c r="C26" s="6">
        <v>18459181</v>
      </c>
      <c r="D26" s="6">
        <v>0</v>
      </c>
      <c r="E26" s="7">
        <v>19967560</v>
      </c>
      <c r="F26" s="8">
        <v>19967560</v>
      </c>
      <c r="G26" s="8">
        <v>1567966</v>
      </c>
      <c r="H26" s="8">
        <v>1567966</v>
      </c>
      <c r="I26" s="8">
        <v>1567966</v>
      </c>
      <c r="J26" s="8">
        <v>4703898</v>
      </c>
      <c r="K26" s="8">
        <v>1548049</v>
      </c>
      <c r="L26" s="8">
        <v>1582167</v>
      </c>
      <c r="M26" s="8">
        <v>1571147</v>
      </c>
      <c r="N26" s="8">
        <v>4701363</v>
      </c>
      <c r="O26" s="8">
        <v>1571147</v>
      </c>
      <c r="P26" s="8">
        <v>1566693</v>
      </c>
      <c r="Q26" s="8">
        <v>1832693</v>
      </c>
      <c r="R26" s="8">
        <v>4970533</v>
      </c>
      <c r="S26" s="8">
        <v>2158017</v>
      </c>
      <c r="T26" s="8">
        <v>1653627</v>
      </c>
      <c r="U26" s="8">
        <v>1653627</v>
      </c>
      <c r="V26" s="8">
        <v>5465271</v>
      </c>
      <c r="W26" s="8">
        <v>19841065</v>
      </c>
      <c r="X26" s="8">
        <v>19967560</v>
      </c>
      <c r="Y26" s="8">
        <v>-126495</v>
      </c>
      <c r="Z26" s="2">
        <v>-0.63</v>
      </c>
      <c r="AA26" s="6">
        <v>19967560</v>
      </c>
    </row>
    <row r="27" spans="1:27" ht="13.5">
      <c r="A27" s="25" t="s">
        <v>53</v>
      </c>
      <c r="B27" s="24"/>
      <c r="C27" s="6">
        <v>126810256</v>
      </c>
      <c r="D27" s="6">
        <v>0</v>
      </c>
      <c r="E27" s="7">
        <v>145000000</v>
      </c>
      <c r="F27" s="8">
        <v>145000000</v>
      </c>
      <c r="G27" s="8">
        <v>0</v>
      </c>
      <c r="H27" s="8">
        <v>145000000</v>
      </c>
      <c r="I27" s="8">
        <v>0</v>
      </c>
      <c r="J27" s="8">
        <v>145000000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145000000</v>
      </c>
      <c r="X27" s="8">
        <v>145000000</v>
      </c>
      <c r="Y27" s="8">
        <v>0</v>
      </c>
      <c r="Z27" s="2">
        <v>0</v>
      </c>
      <c r="AA27" s="6">
        <v>145000000</v>
      </c>
    </row>
    <row r="28" spans="1:27" ht="13.5">
      <c r="A28" s="25" t="s">
        <v>54</v>
      </c>
      <c r="B28" s="24"/>
      <c r="C28" s="6">
        <v>41988288</v>
      </c>
      <c r="D28" s="6">
        <v>0</v>
      </c>
      <c r="E28" s="7">
        <v>52550000</v>
      </c>
      <c r="F28" s="8">
        <v>52550000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32843</v>
      </c>
      <c r="V28" s="8">
        <v>32843</v>
      </c>
      <c r="W28" s="8">
        <v>32843</v>
      </c>
      <c r="X28" s="8">
        <v>52550001</v>
      </c>
      <c r="Y28" s="8">
        <v>-52517158</v>
      </c>
      <c r="Z28" s="2">
        <v>-99.94</v>
      </c>
      <c r="AA28" s="6">
        <v>52550000</v>
      </c>
    </row>
    <row r="29" spans="1:27" ht="13.5">
      <c r="A29" s="25" t="s">
        <v>55</v>
      </c>
      <c r="B29" s="24"/>
      <c r="C29" s="6">
        <v>28056347</v>
      </c>
      <c r="D29" s="6">
        <v>0</v>
      </c>
      <c r="E29" s="7">
        <v>36559194</v>
      </c>
      <c r="F29" s="8">
        <v>34559194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-106070</v>
      </c>
      <c r="M29" s="8">
        <v>15538711</v>
      </c>
      <c r="N29" s="8">
        <v>15432641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14919312</v>
      </c>
      <c r="V29" s="8">
        <v>14919312</v>
      </c>
      <c r="W29" s="8">
        <v>30351953</v>
      </c>
      <c r="X29" s="8">
        <v>36559194</v>
      </c>
      <c r="Y29" s="8">
        <v>-6207241</v>
      </c>
      <c r="Z29" s="2">
        <v>-16.98</v>
      </c>
      <c r="AA29" s="6">
        <v>34559194</v>
      </c>
    </row>
    <row r="30" spans="1:27" ht="13.5">
      <c r="A30" s="25" t="s">
        <v>56</v>
      </c>
      <c r="B30" s="24"/>
      <c r="C30" s="6">
        <v>381004927</v>
      </c>
      <c r="D30" s="6">
        <v>0</v>
      </c>
      <c r="E30" s="7">
        <v>422000000</v>
      </c>
      <c r="F30" s="8">
        <v>425000000</v>
      </c>
      <c r="G30" s="8">
        <v>101917</v>
      </c>
      <c r="H30" s="8">
        <v>46529109</v>
      </c>
      <c r="I30" s="8">
        <v>41559964</v>
      </c>
      <c r="J30" s="8">
        <v>88190990</v>
      </c>
      <c r="K30" s="8">
        <v>37682465</v>
      </c>
      <c r="L30" s="8">
        <v>32489563</v>
      </c>
      <c r="M30" s="8">
        <v>30751351</v>
      </c>
      <c r="N30" s="8">
        <v>100923379</v>
      </c>
      <c r="O30" s="8">
        <v>30039938</v>
      </c>
      <c r="P30" s="8">
        <v>34652778</v>
      </c>
      <c r="Q30" s="8">
        <v>32078542</v>
      </c>
      <c r="R30" s="8">
        <v>96771258</v>
      </c>
      <c r="S30" s="8">
        <v>30466760</v>
      </c>
      <c r="T30" s="8">
        <v>23347765</v>
      </c>
      <c r="U30" s="8">
        <v>23078212</v>
      </c>
      <c r="V30" s="8">
        <v>76892737</v>
      </c>
      <c r="W30" s="8">
        <v>362778364</v>
      </c>
      <c r="X30" s="8">
        <v>422000000</v>
      </c>
      <c r="Y30" s="8">
        <v>-59221636</v>
      </c>
      <c r="Z30" s="2">
        <v>-14.03</v>
      </c>
      <c r="AA30" s="6">
        <v>425000000</v>
      </c>
    </row>
    <row r="31" spans="1:27" ht="13.5">
      <c r="A31" s="25" t="s">
        <v>57</v>
      </c>
      <c r="B31" s="24"/>
      <c r="C31" s="6">
        <v>64256616</v>
      </c>
      <c r="D31" s="6">
        <v>0</v>
      </c>
      <c r="E31" s="7">
        <v>87135457</v>
      </c>
      <c r="F31" s="8">
        <v>90735457</v>
      </c>
      <c r="G31" s="8">
        <v>3343471</v>
      </c>
      <c r="H31" s="8">
        <v>6962414</v>
      </c>
      <c r="I31" s="8">
        <v>6550157</v>
      </c>
      <c r="J31" s="8">
        <v>16856042</v>
      </c>
      <c r="K31" s="8">
        <v>6794533</v>
      </c>
      <c r="L31" s="8">
        <v>4814882</v>
      </c>
      <c r="M31" s="8">
        <v>9059316</v>
      </c>
      <c r="N31" s="8">
        <v>20668731</v>
      </c>
      <c r="O31" s="8">
        <v>3405338</v>
      </c>
      <c r="P31" s="8">
        <v>7232942</v>
      </c>
      <c r="Q31" s="8">
        <v>8509209</v>
      </c>
      <c r="R31" s="8">
        <v>19147489</v>
      </c>
      <c r="S31" s="8">
        <v>6154833</v>
      </c>
      <c r="T31" s="8">
        <v>9063972</v>
      </c>
      <c r="U31" s="8">
        <v>10756905</v>
      </c>
      <c r="V31" s="8">
        <v>25975710</v>
      </c>
      <c r="W31" s="8">
        <v>82647972</v>
      </c>
      <c r="X31" s="8">
        <v>87135457</v>
      </c>
      <c r="Y31" s="8">
        <v>-4487485</v>
      </c>
      <c r="Z31" s="2">
        <v>-5.15</v>
      </c>
      <c r="AA31" s="6">
        <v>90735457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19564339</v>
      </c>
      <c r="D33" s="6">
        <v>0</v>
      </c>
      <c r="E33" s="7">
        <v>54750000</v>
      </c>
      <c r="F33" s="8">
        <v>55370000</v>
      </c>
      <c r="G33" s="8">
        <v>1300000</v>
      </c>
      <c r="H33" s="8">
        <v>200000</v>
      </c>
      <c r="I33" s="8">
        <v>1450000</v>
      </c>
      <c r="J33" s="8">
        <v>2950000</v>
      </c>
      <c r="K33" s="8">
        <v>0</v>
      </c>
      <c r="L33" s="8">
        <v>16707340</v>
      </c>
      <c r="M33" s="8">
        <v>2376003</v>
      </c>
      <c r="N33" s="8">
        <v>19083343</v>
      </c>
      <c r="O33" s="8">
        <v>3344813</v>
      </c>
      <c r="P33" s="8">
        <v>4853591</v>
      </c>
      <c r="Q33" s="8">
        <v>3192260</v>
      </c>
      <c r="R33" s="8">
        <v>11390664</v>
      </c>
      <c r="S33" s="8">
        <v>3421709</v>
      </c>
      <c r="T33" s="8">
        <v>12128629</v>
      </c>
      <c r="U33" s="8">
        <v>4024203</v>
      </c>
      <c r="V33" s="8">
        <v>19574541</v>
      </c>
      <c r="W33" s="8">
        <v>52998548</v>
      </c>
      <c r="X33" s="8">
        <v>54750000</v>
      </c>
      <c r="Y33" s="8">
        <v>-1751452</v>
      </c>
      <c r="Z33" s="2">
        <v>-3.2</v>
      </c>
      <c r="AA33" s="6">
        <v>55370000</v>
      </c>
    </row>
    <row r="34" spans="1:27" ht="13.5">
      <c r="A34" s="25" t="s">
        <v>60</v>
      </c>
      <c r="B34" s="24"/>
      <c r="C34" s="6">
        <v>248673872</v>
      </c>
      <c r="D34" s="6">
        <v>0</v>
      </c>
      <c r="E34" s="7">
        <v>266997725</v>
      </c>
      <c r="F34" s="8">
        <v>322300602</v>
      </c>
      <c r="G34" s="8">
        <v>16004244</v>
      </c>
      <c r="H34" s="8">
        <v>23876137</v>
      </c>
      <c r="I34" s="8">
        <v>31895732</v>
      </c>
      <c r="J34" s="8">
        <v>71776113</v>
      </c>
      <c r="K34" s="8">
        <v>36111214</v>
      </c>
      <c r="L34" s="8">
        <v>9345279</v>
      </c>
      <c r="M34" s="8">
        <v>34868558</v>
      </c>
      <c r="N34" s="8">
        <v>80325051</v>
      </c>
      <c r="O34" s="8">
        <v>15340474</v>
      </c>
      <c r="P34" s="8">
        <v>20024493</v>
      </c>
      <c r="Q34" s="8">
        <v>23789547</v>
      </c>
      <c r="R34" s="8">
        <v>59154514</v>
      </c>
      <c r="S34" s="8">
        <v>23061428</v>
      </c>
      <c r="T34" s="8">
        <v>23463028</v>
      </c>
      <c r="U34" s="8">
        <v>23343929</v>
      </c>
      <c r="V34" s="8">
        <v>69868385</v>
      </c>
      <c r="W34" s="8">
        <v>281124063</v>
      </c>
      <c r="X34" s="8">
        <v>266997426</v>
      </c>
      <c r="Y34" s="8">
        <v>14126637</v>
      </c>
      <c r="Z34" s="2">
        <v>5.29</v>
      </c>
      <c r="AA34" s="6">
        <v>322300602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1403562907</v>
      </c>
      <c r="D36" s="33">
        <f>SUM(D25:D35)</f>
        <v>0</v>
      </c>
      <c r="E36" s="34">
        <f t="shared" si="1"/>
        <v>1632583503</v>
      </c>
      <c r="F36" s="35">
        <f t="shared" si="1"/>
        <v>1697106380</v>
      </c>
      <c r="G36" s="35">
        <f t="shared" si="1"/>
        <v>61716785</v>
      </c>
      <c r="H36" s="35">
        <f t="shared" si="1"/>
        <v>264715861</v>
      </c>
      <c r="I36" s="35">
        <f t="shared" si="1"/>
        <v>121307593</v>
      </c>
      <c r="J36" s="35">
        <f t="shared" si="1"/>
        <v>447740239</v>
      </c>
      <c r="K36" s="35">
        <f t="shared" si="1"/>
        <v>122151307</v>
      </c>
      <c r="L36" s="35">
        <f t="shared" si="1"/>
        <v>107063806</v>
      </c>
      <c r="M36" s="35">
        <f t="shared" si="1"/>
        <v>144164332</v>
      </c>
      <c r="N36" s="35">
        <f t="shared" si="1"/>
        <v>373379445</v>
      </c>
      <c r="O36" s="35">
        <f t="shared" si="1"/>
        <v>93656347</v>
      </c>
      <c r="P36" s="35">
        <f t="shared" si="1"/>
        <v>110806880</v>
      </c>
      <c r="Q36" s="35">
        <f t="shared" si="1"/>
        <v>110165452</v>
      </c>
      <c r="R36" s="35">
        <f t="shared" si="1"/>
        <v>314628679</v>
      </c>
      <c r="S36" s="35">
        <f t="shared" si="1"/>
        <v>104797990</v>
      </c>
      <c r="T36" s="35">
        <f t="shared" si="1"/>
        <v>111521018</v>
      </c>
      <c r="U36" s="35">
        <f t="shared" si="1"/>
        <v>117339470</v>
      </c>
      <c r="V36" s="35">
        <f t="shared" si="1"/>
        <v>333658478</v>
      </c>
      <c r="W36" s="35">
        <f t="shared" si="1"/>
        <v>1469406841</v>
      </c>
      <c r="X36" s="35">
        <f t="shared" si="1"/>
        <v>1632583515</v>
      </c>
      <c r="Y36" s="35">
        <f t="shared" si="1"/>
        <v>-163176674</v>
      </c>
      <c r="Z36" s="36">
        <f>+IF(X36&lt;&gt;0,+(Y36/X36)*100,0)</f>
        <v>-9.994997040013601</v>
      </c>
      <c r="AA36" s="33">
        <f>SUM(AA25:AA35)</f>
        <v>1697106380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118085874</v>
      </c>
      <c r="D38" s="46">
        <f>+D22-D36</f>
        <v>0</v>
      </c>
      <c r="E38" s="47">
        <f t="shared" si="2"/>
        <v>15825972</v>
      </c>
      <c r="F38" s="48">
        <f t="shared" si="2"/>
        <v>-21210801</v>
      </c>
      <c r="G38" s="48">
        <f t="shared" si="2"/>
        <v>235481118</v>
      </c>
      <c r="H38" s="48">
        <f t="shared" si="2"/>
        <v>-143579573</v>
      </c>
      <c r="I38" s="48">
        <f t="shared" si="2"/>
        <v>-20718081</v>
      </c>
      <c r="J38" s="48">
        <f t="shared" si="2"/>
        <v>71183464</v>
      </c>
      <c r="K38" s="48">
        <f t="shared" si="2"/>
        <v>3732356</v>
      </c>
      <c r="L38" s="48">
        <f t="shared" si="2"/>
        <v>-22723994</v>
      </c>
      <c r="M38" s="48">
        <f t="shared" si="2"/>
        <v>26208604</v>
      </c>
      <c r="N38" s="48">
        <f t="shared" si="2"/>
        <v>7216966</v>
      </c>
      <c r="O38" s="48">
        <f t="shared" si="2"/>
        <v>36518909</v>
      </c>
      <c r="P38" s="48">
        <f t="shared" si="2"/>
        <v>-4860852</v>
      </c>
      <c r="Q38" s="48">
        <f t="shared" si="2"/>
        <v>42591726</v>
      </c>
      <c r="R38" s="48">
        <f t="shared" si="2"/>
        <v>74249783</v>
      </c>
      <c r="S38" s="48">
        <f t="shared" si="2"/>
        <v>13041773</v>
      </c>
      <c r="T38" s="48">
        <f t="shared" si="2"/>
        <v>-18553226</v>
      </c>
      <c r="U38" s="48">
        <f t="shared" si="2"/>
        <v>-480149</v>
      </c>
      <c r="V38" s="48">
        <f t="shared" si="2"/>
        <v>-5991602</v>
      </c>
      <c r="W38" s="48">
        <f t="shared" si="2"/>
        <v>146658611</v>
      </c>
      <c r="X38" s="48">
        <f>IF(F22=F36,0,X22-X36)</f>
        <v>15826338</v>
      </c>
      <c r="Y38" s="48">
        <f t="shared" si="2"/>
        <v>130832273</v>
      </c>
      <c r="Z38" s="49">
        <f>+IF(X38&lt;&gt;0,+(Y38/X38)*100,0)</f>
        <v>826.6743260506631</v>
      </c>
      <c r="AA38" s="46">
        <f>+AA22-AA36</f>
        <v>-21210801</v>
      </c>
    </row>
    <row r="39" spans="1:27" ht="13.5">
      <c r="A39" s="23" t="s">
        <v>64</v>
      </c>
      <c r="B39" s="29"/>
      <c r="C39" s="6">
        <v>140152984</v>
      </c>
      <c r="D39" s="6">
        <v>0</v>
      </c>
      <c r="E39" s="7">
        <v>88927233</v>
      </c>
      <c r="F39" s="8">
        <v>130410521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88927233</v>
      </c>
      <c r="Y39" s="8">
        <v>-88927233</v>
      </c>
      <c r="Z39" s="2">
        <v>-100</v>
      </c>
      <c r="AA39" s="6">
        <v>130410521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720724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258959582</v>
      </c>
      <c r="D42" s="55">
        <f>SUM(D38:D41)</f>
        <v>0</v>
      </c>
      <c r="E42" s="56">
        <f t="shared" si="3"/>
        <v>104753205</v>
      </c>
      <c r="F42" s="57">
        <f t="shared" si="3"/>
        <v>109199720</v>
      </c>
      <c r="G42" s="57">
        <f t="shared" si="3"/>
        <v>235481118</v>
      </c>
      <c r="H42" s="57">
        <f t="shared" si="3"/>
        <v>-143579573</v>
      </c>
      <c r="I42" s="57">
        <f t="shared" si="3"/>
        <v>-20718081</v>
      </c>
      <c r="J42" s="57">
        <f t="shared" si="3"/>
        <v>71183464</v>
      </c>
      <c r="K42" s="57">
        <f t="shared" si="3"/>
        <v>3732356</v>
      </c>
      <c r="L42" s="57">
        <f t="shared" si="3"/>
        <v>-22723994</v>
      </c>
      <c r="M42" s="57">
        <f t="shared" si="3"/>
        <v>26208604</v>
      </c>
      <c r="N42" s="57">
        <f t="shared" si="3"/>
        <v>7216966</v>
      </c>
      <c r="O42" s="57">
        <f t="shared" si="3"/>
        <v>36518909</v>
      </c>
      <c r="P42" s="57">
        <f t="shared" si="3"/>
        <v>-4860852</v>
      </c>
      <c r="Q42" s="57">
        <f t="shared" si="3"/>
        <v>42591726</v>
      </c>
      <c r="R42" s="57">
        <f t="shared" si="3"/>
        <v>74249783</v>
      </c>
      <c r="S42" s="57">
        <f t="shared" si="3"/>
        <v>13041773</v>
      </c>
      <c r="T42" s="57">
        <f t="shared" si="3"/>
        <v>-18553226</v>
      </c>
      <c r="U42" s="57">
        <f t="shared" si="3"/>
        <v>-480149</v>
      </c>
      <c r="V42" s="57">
        <f t="shared" si="3"/>
        <v>-5991602</v>
      </c>
      <c r="W42" s="57">
        <f t="shared" si="3"/>
        <v>146658611</v>
      </c>
      <c r="X42" s="57">
        <f t="shared" si="3"/>
        <v>104753571</v>
      </c>
      <c r="Y42" s="57">
        <f t="shared" si="3"/>
        <v>41905040</v>
      </c>
      <c r="Z42" s="58">
        <f>+IF(X42&lt;&gt;0,+(Y42/X42)*100,0)</f>
        <v>40.00344771062745</v>
      </c>
      <c r="AA42" s="55">
        <f>SUM(AA38:AA41)</f>
        <v>109199720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258959582</v>
      </c>
      <c r="D44" s="63">
        <f>+D42-D43</f>
        <v>0</v>
      </c>
      <c r="E44" s="64">
        <f t="shared" si="4"/>
        <v>104753205</v>
      </c>
      <c r="F44" s="65">
        <f t="shared" si="4"/>
        <v>109199720</v>
      </c>
      <c r="G44" s="65">
        <f t="shared" si="4"/>
        <v>235481118</v>
      </c>
      <c r="H44" s="65">
        <f t="shared" si="4"/>
        <v>-143579573</v>
      </c>
      <c r="I44" s="65">
        <f t="shared" si="4"/>
        <v>-20718081</v>
      </c>
      <c r="J44" s="65">
        <f t="shared" si="4"/>
        <v>71183464</v>
      </c>
      <c r="K44" s="65">
        <f t="shared" si="4"/>
        <v>3732356</v>
      </c>
      <c r="L44" s="65">
        <f t="shared" si="4"/>
        <v>-22723994</v>
      </c>
      <c r="M44" s="65">
        <f t="shared" si="4"/>
        <v>26208604</v>
      </c>
      <c r="N44" s="65">
        <f t="shared" si="4"/>
        <v>7216966</v>
      </c>
      <c r="O44" s="65">
        <f t="shared" si="4"/>
        <v>36518909</v>
      </c>
      <c r="P44" s="65">
        <f t="shared" si="4"/>
        <v>-4860852</v>
      </c>
      <c r="Q44" s="65">
        <f t="shared" si="4"/>
        <v>42591726</v>
      </c>
      <c r="R44" s="65">
        <f t="shared" si="4"/>
        <v>74249783</v>
      </c>
      <c r="S44" s="65">
        <f t="shared" si="4"/>
        <v>13041773</v>
      </c>
      <c r="T44" s="65">
        <f t="shared" si="4"/>
        <v>-18553226</v>
      </c>
      <c r="U44" s="65">
        <f t="shared" si="4"/>
        <v>-480149</v>
      </c>
      <c r="V44" s="65">
        <f t="shared" si="4"/>
        <v>-5991602</v>
      </c>
      <c r="W44" s="65">
        <f t="shared" si="4"/>
        <v>146658611</v>
      </c>
      <c r="X44" s="65">
        <f t="shared" si="4"/>
        <v>104753571</v>
      </c>
      <c r="Y44" s="65">
        <f t="shared" si="4"/>
        <v>41905040</v>
      </c>
      <c r="Z44" s="66">
        <f>+IF(X44&lt;&gt;0,+(Y44/X44)*100,0)</f>
        <v>40.00344771062745</v>
      </c>
      <c r="AA44" s="63">
        <f>+AA42-AA43</f>
        <v>109199720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258959582</v>
      </c>
      <c r="D46" s="55">
        <f>SUM(D44:D45)</f>
        <v>0</v>
      </c>
      <c r="E46" s="56">
        <f t="shared" si="5"/>
        <v>104753205</v>
      </c>
      <c r="F46" s="57">
        <f t="shared" si="5"/>
        <v>109199720</v>
      </c>
      <c r="G46" s="57">
        <f t="shared" si="5"/>
        <v>235481118</v>
      </c>
      <c r="H46" s="57">
        <f t="shared" si="5"/>
        <v>-143579573</v>
      </c>
      <c r="I46" s="57">
        <f t="shared" si="5"/>
        <v>-20718081</v>
      </c>
      <c r="J46" s="57">
        <f t="shared" si="5"/>
        <v>71183464</v>
      </c>
      <c r="K46" s="57">
        <f t="shared" si="5"/>
        <v>3732356</v>
      </c>
      <c r="L46" s="57">
        <f t="shared" si="5"/>
        <v>-22723994</v>
      </c>
      <c r="M46" s="57">
        <f t="shared" si="5"/>
        <v>26208604</v>
      </c>
      <c r="N46" s="57">
        <f t="shared" si="5"/>
        <v>7216966</v>
      </c>
      <c r="O46" s="57">
        <f t="shared" si="5"/>
        <v>36518909</v>
      </c>
      <c r="P46" s="57">
        <f t="shared" si="5"/>
        <v>-4860852</v>
      </c>
      <c r="Q46" s="57">
        <f t="shared" si="5"/>
        <v>42591726</v>
      </c>
      <c r="R46" s="57">
        <f t="shared" si="5"/>
        <v>74249783</v>
      </c>
      <c r="S46" s="57">
        <f t="shared" si="5"/>
        <v>13041773</v>
      </c>
      <c r="T46" s="57">
        <f t="shared" si="5"/>
        <v>-18553226</v>
      </c>
      <c r="U46" s="57">
        <f t="shared" si="5"/>
        <v>-480149</v>
      </c>
      <c r="V46" s="57">
        <f t="shared" si="5"/>
        <v>-5991602</v>
      </c>
      <c r="W46" s="57">
        <f t="shared" si="5"/>
        <v>146658611</v>
      </c>
      <c r="X46" s="57">
        <f t="shared" si="5"/>
        <v>104753571</v>
      </c>
      <c r="Y46" s="57">
        <f t="shared" si="5"/>
        <v>41905040</v>
      </c>
      <c r="Z46" s="58">
        <f>+IF(X46&lt;&gt;0,+(Y46/X46)*100,0)</f>
        <v>40.00344771062745</v>
      </c>
      <c r="AA46" s="55">
        <f>SUM(AA44:AA45)</f>
        <v>109199720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258959582</v>
      </c>
      <c r="D48" s="71">
        <f>SUM(D46:D47)</f>
        <v>0</v>
      </c>
      <c r="E48" s="72">
        <f t="shared" si="6"/>
        <v>104753205</v>
      </c>
      <c r="F48" s="73">
        <f t="shared" si="6"/>
        <v>109199720</v>
      </c>
      <c r="G48" s="73">
        <f t="shared" si="6"/>
        <v>235481118</v>
      </c>
      <c r="H48" s="74">
        <f t="shared" si="6"/>
        <v>-143579573</v>
      </c>
      <c r="I48" s="74">
        <f t="shared" si="6"/>
        <v>-20718081</v>
      </c>
      <c r="J48" s="74">
        <f t="shared" si="6"/>
        <v>71183464</v>
      </c>
      <c r="K48" s="74">
        <f t="shared" si="6"/>
        <v>3732356</v>
      </c>
      <c r="L48" s="74">
        <f t="shared" si="6"/>
        <v>-22723994</v>
      </c>
      <c r="M48" s="73">
        <f t="shared" si="6"/>
        <v>26208604</v>
      </c>
      <c r="N48" s="73">
        <f t="shared" si="6"/>
        <v>7216966</v>
      </c>
      <c r="O48" s="74">
        <f t="shared" si="6"/>
        <v>36518909</v>
      </c>
      <c r="P48" s="74">
        <f t="shared" si="6"/>
        <v>-4860852</v>
      </c>
      <c r="Q48" s="74">
        <f t="shared" si="6"/>
        <v>42591726</v>
      </c>
      <c r="R48" s="74">
        <f t="shared" si="6"/>
        <v>74249783</v>
      </c>
      <c r="S48" s="74">
        <f t="shared" si="6"/>
        <v>13041773</v>
      </c>
      <c r="T48" s="73">
        <f t="shared" si="6"/>
        <v>-18553226</v>
      </c>
      <c r="U48" s="73">
        <f t="shared" si="6"/>
        <v>-480149</v>
      </c>
      <c r="V48" s="74">
        <f t="shared" si="6"/>
        <v>-5991602</v>
      </c>
      <c r="W48" s="74">
        <f t="shared" si="6"/>
        <v>146658611</v>
      </c>
      <c r="X48" s="74">
        <f t="shared" si="6"/>
        <v>104753571</v>
      </c>
      <c r="Y48" s="74">
        <f t="shared" si="6"/>
        <v>41905040</v>
      </c>
      <c r="Z48" s="75">
        <f>+IF(X48&lt;&gt;0,+(Y48/X48)*100,0)</f>
        <v>40.00344771062745</v>
      </c>
      <c r="AA48" s="76">
        <f>SUM(AA46:AA47)</f>
        <v>109199720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173405907</v>
      </c>
      <c r="D5" s="6">
        <v>0</v>
      </c>
      <c r="E5" s="7">
        <v>200747362</v>
      </c>
      <c r="F5" s="8">
        <v>199378513</v>
      </c>
      <c r="G5" s="8">
        <v>202093139</v>
      </c>
      <c r="H5" s="8">
        <v>-137052</v>
      </c>
      <c r="I5" s="8">
        <v>232564</v>
      </c>
      <c r="J5" s="8">
        <v>202188651</v>
      </c>
      <c r="K5" s="8">
        <v>-104530</v>
      </c>
      <c r="L5" s="8">
        <v>108190</v>
      </c>
      <c r="M5" s="8">
        <v>-1977034</v>
      </c>
      <c r="N5" s="8">
        <v>-1973374</v>
      </c>
      <c r="O5" s="8">
        <v>-1883961</v>
      </c>
      <c r="P5" s="8">
        <v>493028</v>
      </c>
      <c r="Q5" s="8">
        <v>-624715</v>
      </c>
      <c r="R5" s="8">
        <v>-2015648</v>
      </c>
      <c r="S5" s="8">
        <v>-105330</v>
      </c>
      <c r="T5" s="8">
        <v>12715</v>
      </c>
      <c r="U5" s="8">
        <v>704245</v>
      </c>
      <c r="V5" s="8">
        <v>611630</v>
      </c>
      <c r="W5" s="8">
        <v>198811259</v>
      </c>
      <c r="X5" s="8">
        <v>200747362</v>
      </c>
      <c r="Y5" s="8">
        <v>-1936103</v>
      </c>
      <c r="Z5" s="2">
        <v>-0.96</v>
      </c>
      <c r="AA5" s="6">
        <v>199378513</v>
      </c>
    </row>
    <row r="6" spans="1:27" ht="13.5">
      <c r="A6" s="23" t="s">
        <v>33</v>
      </c>
      <c r="B6" s="24"/>
      <c r="C6" s="6">
        <v>1580988</v>
      </c>
      <c r="D6" s="6">
        <v>0</v>
      </c>
      <c r="E6" s="7">
        <v>1267200</v>
      </c>
      <c r="F6" s="8">
        <v>1267200</v>
      </c>
      <c r="G6" s="8">
        <v>124538</v>
      </c>
      <c r="H6" s="8">
        <v>128230</v>
      </c>
      <c r="I6" s="8">
        <v>132195</v>
      </c>
      <c r="J6" s="8">
        <v>384963</v>
      </c>
      <c r="K6" s="8">
        <v>187812</v>
      </c>
      <c r="L6" s="8">
        <v>162257</v>
      </c>
      <c r="M6" s="8">
        <v>148872</v>
      </c>
      <c r="N6" s="8">
        <v>498941</v>
      </c>
      <c r="O6" s="8">
        <v>118112</v>
      </c>
      <c r="P6" s="8">
        <v>136659</v>
      </c>
      <c r="Q6" s="8">
        <v>137366</v>
      </c>
      <c r="R6" s="8">
        <v>392137</v>
      </c>
      <c r="S6" s="8">
        <v>124761</v>
      </c>
      <c r="T6" s="8">
        <v>125753</v>
      </c>
      <c r="U6" s="8">
        <v>126670</v>
      </c>
      <c r="V6" s="8">
        <v>377184</v>
      </c>
      <c r="W6" s="8">
        <v>1653225</v>
      </c>
      <c r="X6" s="8">
        <v>1267201</v>
      </c>
      <c r="Y6" s="8">
        <v>386024</v>
      </c>
      <c r="Z6" s="2">
        <v>30.46</v>
      </c>
      <c r="AA6" s="6">
        <v>1267200</v>
      </c>
    </row>
    <row r="7" spans="1:27" ht="13.5">
      <c r="A7" s="25" t="s">
        <v>34</v>
      </c>
      <c r="B7" s="24"/>
      <c r="C7" s="6">
        <v>713156994</v>
      </c>
      <c r="D7" s="6">
        <v>0</v>
      </c>
      <c r="E7" s="7">
        <v>805556835</v>
      </c>
      <c r="F7" s="8">
        <v>802175802</v>
      </c>
      <c r="G7" s="8">
        <v>68244474</v>
      </c>
      <c r="H7" s="8">
        <v>69979094</v>
      </c>
      <c r="I7" s="8">
        <v>73100313</v>
      </c>
      <c r="J7" s="8">
        <v>211323881</v>
      </c>
      <c r="K7" s="8">
        <v>61368958</v>
      </c>
      <c r="L7" s="8">
        <v>57810735</v>
      </c>
      <c r="M7" s="8">
        <v>65663133</v>
      </c>
      <c r="N7" s="8">
        <v>184842826</v>
      </c>
      <c r="O7" s="8">
        <v>65048346</v>
      </c>
      <c r="P7" s="8">
        <v>57745525</v>
      </c>
      <c r="Q7" s="8">
        <v>67655283</v>
      </c>
      <c r="R7" s="8">
        <v>190449154</v>
      </c>
      <c r="S7" s="8">
        <v>69523958</v>
      </c>
      <c r="T7" s="8">
        <v>62864044</v>
      </c>
      <c r="U7" s="8">
        <v>63422315</v>
      </c>
      <c r="V7" s="8">
        <v>195810317</v>
      </c>
      <c r="W7" s="8">
        <v>782426178</v>
      </c>
      <c r="X7" s="8">
        <v>805556835</v>
      </c>
      <c r="Y7" s="8">
        <v>-23130657</v>
      </c>
      <c r="Z7" s="2">
        <v>-2.87</v>
      </c>
      <c r="AA7" s="6">
        <v>802175802</v>
      </c>
    </row>
    <row r="8" spans="1:27" ht="13.5">
      <c r="A8" s="25" t="s">
        <v>35</v>
      </c>
      <c r="B8" s="24"/>
      <c r="C8" s="6">
        <v>118914110</v>
      </c>
      <c r="D8" s="6">
        <v>0</v>
      </c>
      <c r="E8" s="7">
        <v>134515322</v>
      </c>
      <c r="F8" s="8">
        <v>137596788</v>
      </c>
      <c r="G8" s="8">
        <v>7012868</v>
      </c>
      <c r="H8" s="8">
        <v>8058876</v>
      </c>
      <c r="I8" s="8">
        <v>9609131</v>
      </c>
      <c r="J8" s="8">
        <v>24680875</v>
      </c>
      <c r="K8" s="8">
        <v>8403858</v>
      </c>
      <c r="L8" s="8">
        <v>11341888</v>
      </c>
      <c r="M8" s="8">
        <v>13981297</v>
      </c>
      <c r="N8" s="8">
        <v>33727043</v>
      </c>
      <c r="O8" s="8">
        <v>16258043</v>
      </c>
      <c r="P8" s="8">
        <v>14864488</v>
      </c>
      <c r="Q8" s="8">
        <v>16002145</v>
      </c>
      <c r="R8" s="8">
        <v>47124676</v>
      </c>
      <c r="S8" s="8">
        <v>15603618</v>
      </c>
      <c r="T8" s="8">
        <v>14460814</v>
      </c>
      <c r="U8" s="8">
        <v>10796721</v>
      </c>
      <c r="V8" s="8">
        <v>40861153</v>
      </c>
      <c r="W8" s="8">
        <v>146393747</v>
      </c>
      <c r="X8" s="8">
        <v>134515320</v>
      </c>
      <c r="Y8" s="8">
        <v>11878427</v>
      </c>
      <c r="Z8" s="2">
        <v>8.83</v>
      </c>
      <c r="AA8" s="6">
        <v>137596788</v>
      </c>
    </row>
    <row r="9" spans="1:27" ht="13.5">
      <c r="A9" s="25" t="s">
        <v>36</v>
      </c>
      <c r="B9" s="24"/>
      <c r="C9" s="6">
        <v>51338037</v>
      </c>
      <c r="D9" s="6">
        <v>0</v>
      </c>
      <c r="E9" s="7">
        <v>55077735</v>
      </c>
      <c r="F9" s="8">
        <v>69809731</v>
      </c>
      <c r="G9" s="8">
        <v>58890986</v>
      </c>
      <c r="H9" s="8">
        <v>2492984</v>
      </c>
      <c r="I9" s="8">
        <v>254632</v>
      </c>
      <c r="J9" s="8">
        <v>61638602</v>
      </c>
      <c r="K9" s="8">
        <v>-262579</v>
      </c>
      <c r="L9" s="8">
        <v>-47625</v>
      </c>
      <c r="M9" s="8">
        <v>-746750</v>
      </c>
      <c r="N9" s="8">
        <v>-1056954</v>
      </c>
      <c r="O9" s="8">
        <v>77331</v>
      </c>
      <c r="P9" s="8">
        <v>-2464358</v>
      </c>
      <c r="Q9" s="8">
        <v>3210974</v>
      </c>
      <c r="R9" s="8">
        <v>823947</v>
      </c>
      <c r="S9" s="8">
        <v>548079</v>
      </c>
      <c r="T9" s="8">
        <v>519292</v>
      </c>
      <c r="U9" s="8">
        <v>-954439</v>
      </c>
      <c r="V9" s="8">
        <v>112932</v>
      </c>
      <c r="W9" s="8">
        <v>61518527</v>
      </c>
      <c r="X9" s="8">
        <v>55077737</v>
      </c>
      <c r="Y9" s="8">
        <v>6440790</v>
      </c>
      <c r="Z9" s="2">
        <v>11.69</v>
      </c>
      <c r="AA9" s="6">
        <v>69809731</v>
      </c>
    </row>
    <row r="10" spans="1:27" ht="13.5">
      <c r="A10" s="25" t="s">
        <v>37</v>
      </c>
      <c r="B10" s="24"/>
      <c r="C10" s="6">
        <v>62968446</v>
      </c>
      <c r="D10" s="6">
        <v>0</v>
      </c>
      <c r="E10" s="7">
        <v>69419049</v>
      </c>
      <c r="F10" s="26">
        <v>90826910</v>
      </c>
      <c r="G10" s="26">
        <v>82099198</v>
      </c>
      <c r="H10" s="26">
        <v>-1287335</v>
      </c>
      <c r="I10" s="26">
        <v>-42171</v>
      </c>
      <c r="J10" s="26">
        <v>80769692</v>
      </c>
      <c r="K10" s="26">
        <v>-1418412</v>
      </c>
      <c r="L10" s="26">
        <v>-1070278</v>
      </c>
      <c r="M10" s="26">
        <v>-1166898</v>
      </c>
      <c r="N10" s="26">
        <v>-3655588</v>
      </c>
      <c r="O10" s="26">
        <v>422779</v>
      </c>
      <c r="P10" s="26">
        <v>-9143879</v>
      </c>
      <c r="Q10" s="26">
        <v>626177</v>
      </c>
      <c r="R10" s="26">
        <v>-8094923</v>
      </c>
      <c r="S10" s="26">
        <v>494560</v>
      </c>
      <c r="T10" s="26">
        <v>678762</v>
      </c>
      <c r="U10" s="26">
        <v>-629636</v>
      </c>
      <c r="V10" s="26">
        <v>543686</v>
      </c>
      <c r="W10" s="26">
        <v>69562867</v>
      </c>
      <c r="X10" s="26">
        <v>69419049</v>
      </c>
      <c r="Y10" s="26">
        <v>143818</v>
      </c>
      <c r="Z10" s="27">
        <v>0.21</v>
      </c>
      <c r="AA10" s="28">
        <v>90826910</v>
      </c>
    </row>
    <row r="11" spans="1:27" ht="13.5">
      <c r="A11" s="25" t="s">
        <v>38</v>
      </c>
      <c r="B11" s="29"/>
      <c r="C11" s="6">
        <v>27012</v>
      </c>
      <c r="D11" s="6">
        <v>0</v>
      </c>
      <c r="E11" s="7">
        <v>32137</v>
      </c>
      <c r="F11" s="8">
        <v>30360</v>
      </c>
      <c r="G11" s="8">
        <v>2532</v>
      </c>
      <c r="H11" s="8">
        <v>2532</v>
      </c>
      <c r="I11" s="8">
        <v>2532</v>
      </c>
      <c r="J11" s="8">
        <v>7596</v>
      </c>
      <c r="K11" s="8">
        <v>2532</v>
      </c>
      <c r="L11" s="8">
        <v>2532</v>
      </c>
      <c r="M11" s="8">
        <v>2532</v>
      </c>
      <c r="N11" s="8">
        <v>7596</v>
      </c>
      <c r="O11" s="8">
        <v>2532</v>
      </c>
      <c r="P11" s="8">
        <v>2532</v>
      </c>
      <c r="Q11" s="8">
        <v>2532</v>
      </c>
      <c r="R11" s="8">
        <v>7596</v>
      </c>
      <c r="S11" s="8">
        <v>2532</v>
      </c>
      <c r="T11" s="8">
        <v>2532</v>
      </c>
      <c r="U11" s="8">
        <v>2532</v>
      </c>
      <c r="V11" s="8">
        <v>7596</v>
      </c>
      <c r="W11" s="8">
        <v>30384</v>
      </c>
      <c r="X11" s="8">
        <v>32136</v>
      </c>
      <c r="Y11" s="8">
        <v>-1752</v>
      </c>
      <c r="Z11" s="2">
        <v>-5.45</v>
      </c>
      <c r="AA11" s="6">
        <v>30360</v>
      </c>
    </row>
    <row r="12" spans="1:27" ht="13.5">
      <c r="A12" s="25" t="s">
        <v>39</v>
      </c>
      <c r="B12" s="29"/>
      <c r="C12" s="6">
        <v>20686902</v>
      </c>
      <c r="D12" s="6">
        <v>0</v>
      </c>
      <c r="E12" s="7">
        <v>21825158</v>
      </c>
      <c r="F12" s="8">
        <v>21824199</v>
      </c>
      <c r="G12" s="8">
        <v>1660872</v>
      </c>
      <c r="H12" s="8">
        <v>1787767</v>
      </c>
      <c r="I12" s="8">
        <v>2015347</v>
      </c>
      <c r="J12" s="8">
        <v>5463986</v>
      </c>
      <c r="K12" s="8">
        <v>1863031</v>
      </c>
      <c r="L12" s="8">
        <v>1899384</v>
      </c>
      <c r="M12" s="8">
        <v>1922957</v>
      </c>
      <c r="N12" s="8">
        <v>5685372</v>
      </c>
      <c r="O12" s="8">
        <v>1924312</v>
      </c>
      <c r="P12" s="8">
        <v>2559665</v>
      </c>
      <c r="Q12" s="8">
        <v>1993937</v>
      </c>
      <c r="R12" s="8">
        <v>6477914</v>
      </c>
      <c r="S12" s="8">
        <v>2011839</v>
      </c>
      <c r="T12" s="8">
        <v>1905657</v>
      </c>
      <c r="U12" s="8">
        <v>1942066</v>
      </c>
      <c r="V12" s="8">
        <v>5859562</v>
      </c>
      <c r="W12" s="8">
        <v>23486834</v>
      </c>
      <c r="X12" s="8">
        <v>21825159</v>
      </c>
      <c r="Y12" s="8">
        <v>1661675</v>
      </c>
      <c r="Z12" s="2">
        <v>7.61</v>
      </c>
      <c r="AA12" s="6">
        <v>21824199</v>
      </c>
    </row>
    <row r="13" spans="1:27" ht="13.5">
      <c r="A13" s="23" t="s">
        <v>40</v>
      </c>
      <c r="B13" s="29"/>
      <c r="C13" s="6">
        <v>9855572</v>
      </c>
      <c r="D13" s="6">
        <v>0</v>
      </c>
      <c r="E13" s="7">
        <v>9000000</v>
      </c>
      <c r="F13" s="8">
        <v>10805401</v>
      </c>
      <c r="G13" s="8">
        <v>263309</v>
      </c>
      <c r="H13" s="8">
        <v>245141</v>
      </c>
      <c r="I13" s="8">
        <v>2857146</v>
      </c>
      <c r="J13" s="8">
        <v>3365596</v>
      </c>
      <c r="K13" s="8">
        <v>999727</v>
      </c>
      <c r="L13" s="8">
        <v>1204088</v>
      </c>
      <c r="M13" s="8">
        <v>925454</v>
      </c>
      <c r="N13" s="8">
        <v>3129269</v>
      </c>
      <c r="O13" s="8">
        <v>503789</v>
      </c>
      <c r="P13" s="8">
        <v>3506973</v>
      </c>
      <c r="Q13" s="8">
        <v>162788</v>
      </c>
      <c r="R13" s="8">
        <v>4173550</v>
      </c>
      <c r="S13" s="8">
        <v>82640</v>
      </c>
      <c r="T13" s="8">
        <v>1187203</v>
      </c>
      <c r="U13" s="8">
        <v>0</v>
      </c>
      <c r="V13" s="8">
        <v>1269843</v>
      </c>
      <c r="W13" s="8">
        <v>11938258</v>
      </c>
      <c r="X13" s="8">
        <v>9000000</v>
      </c>
      <c r="Y13" s="8">
        <v>2938258</v>
      </c>
      <c r="Z13" s="2">
        <v>32.65</v>
      </c>
      <c r="AA13" s="6">
        <v>10805401</v>
      </c>
    </row>
    <row r="14" spans="1:27" ht="13.5">
      <c r="A14" s="23" t="s">
        <v>41</v>
      </c>
      <c r="B14" s="29"/>
      <c r="C14" s="6">
        <v>12301252</v>
      </c>
      <c r="D14" s="6">
        <v>0</v>
      </c>
      <c r="E14" s="7">
        <v>9779628</v>
      </c>
      <c r="F14" s="8">
        <v>9779628</v>
      </c>
      <c r="G14" s="8">
        <v>916510</v>
      </c>
      <c r="H14" s="8">
        <v>1156054</v>
      </c>
      <c r="I14" s="8">
        <v>1369246</v>
      </c>
      <c r="J14" s="8">
        <v>3441810</v>
      </c>
      <c r="K14" s="8">
        <v>935812</v>
      </c>
      <c r="L14" s="8">
        <v>1076371</v>
      </c>
      <c r="M14" s="8">
        <v>1169623</v>
      </c>
      <c r="N14" s="8">
        <v>3181806</v>
      </c>
      <c r="O14" s="8">
        <v>1023848</v>
      </c>
      <c r="P14" s="8">
        <v>1208095</v>
      </c>
      <c r="Q14" s="8">
        <v>1153057</v>
      </c>
      <c r="R14" s="8">
        <v>3385000</v>
      </c>
      <c r="S14" s="8">
        <v>1186361</v>
      </c>
      <c r="T14" s="8">
        <v>1217090</v>
      </c>
      <c r="U14" s="8">
        <v>1285385</v>
      </c>
      <c r="V14" s="8">
        <v>3688836</v>
      </c>
      <c r="W14" s="8">
        <v>13697452</v>
      </c>
      <c r="X14" s="8">
        <v>9779627</v>
      </c>
      <c r="Y14" s="8">
        <v>3917825</v>
      </c>
      <c r="Z14" s="2">
        <v>40.06</v>
      </c>
      <c r="AA14" s="6">
        <v>9779628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15120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15120</v>
      </c>
    </row>
    <row r="16" spans="1:27" ht="13.5">
      <c r="A16" s="23" t="s">
        <v>43</v>
      </c>
      <c r="B16" s="29"/>
      <c r="C16" s="6">
        <v>58128194</v>
      </c>
      <c r="D16" s="6">
        <v>0</v>
      </c>
      <c r="E16" s="7">
        <v>5300675</v>
      </c>
      <c r="F16" s="8">
        <v>61321605</v>
      </c>
      <c r="G16" s="8">
        <v>200575</v>
      </c>
      <c r="H16" s="8">
        <v>491384</v>
      </c>
      <c r="I16" s="8">
        <v>827799</v>
      </c>
      <c r="J16" s="8">
        <v>1519758</v>
      </c>
      <c r="K16" s="8">
        <v>368111</v>
      </c>
      <c r="L16" s="8">
        <v>195517</v>
      </c>
      <c r="M16" s="8">
        <v>142016</v>
      </c>
      <c r="N16" s="8">
        <v>705644</v>
      </c>
      <c r="O16" s="8">
        <v>203444</v>
      </c>
      <c r="P16" s="8">
        <v>198644</v>
      </c>
      <c r="Q16" s="8">
        <v>503840</v>
      </c>
      <c r="R16" s="8">
        <v>905928</v>
      </c>
      <c r="S16" s="8">
        <v>235050</v>
      </c>
      <c r="T16" s="8">
        <v>573829</v>
      </c>
      <c r="U16" s="8">
        <v>315582</v>
      </c>
      <c r="V16" s="8">
        <v>1124461</v>
      </c>
      <c r="W16" s="8">
        <v>4255791</v>
      </c>
      <c r="X16" s="8">
        <v>5300674</v>
      </c>
      <c r="Y16" s="8">
        <v>-1044883</v>
      </c>
      <c r="Z16" s="2">
        <v>-19.71</v>
      </c>
      <c r="AA16" s="6">
        <v>61321605</v>
      </c>
    </row>
    <row r="17" spans="1:27" ht="13.5">
      <c r="A17" s="23" t="s">
        <v>44</v>
      </c>
      <c r="B17" s="29"/>
      <c r="C17" s="6">
        <v>13070476</v>
      </c>
      <c r="D17" s="6">
        <v>0</v>
      </c>
      <c r="E17" s="7">
        <v>12739634</v>
      </c>
      <c r="F17" s="8">
        <v>12740649</v>
      </c>
      <c r="G17" s="8">
        <v>487799</v>
      </c>
      <c r="H17" s="8">
        <v>924053</v>
      </c>
      <c r="I17" s="8">
        <v>1220112</v>
      </c>
      <c r="J17" s="8">
        <v>2631964</v>
      </c>
      <c r="K17" s="8">
        <v>1044241</v>
      </c>
      <c r="L17" s="8">
        <v>1488001</v>
      </c>
      <c r="M17" s="8">
        <v>1115613</v>
      </c>
      <c r="N17" s="8">
        <v>3647855</v>
      </c>
      <c r="O17" s="8">
        <v>969651</v>
      </c>
      <c r="P17" s="8">
        <v>1222780</v>
      </c>
      <c r="Q17" s="8">
        <v>1329243</v>
      </c>
      <c r="R17" s="8">
        <v>3521674</v>
      </c>
      <c r="S17" s="8">
        <v>1495862</v>
      </c>
      <c r="T17" s="8">
        <v>1152651</v>
      </c>
      <c r="U17" s="8">
        <v>1407528</v>
      </c>
      <c r="V17" s="8">
        <v>4056041</v>
      </c>
      <c r="W17" s="8">
        <v>13857534</v>
      </c>
      <c r="X17" s="8">
        <v>12739634</v>
      </c>
      <c r="Y17" s="8">
        <v>1117900</v>
      </c>
      <c r="Z17" s="2">
        <v>8.77</v>
      </c>
      <c r="AA17" s="6">
        <v>12740649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223348265</v>
      </c>
      <c r="D19" s="6">
        <v>0</v>
      </c>
      <c r="E19" s="7">
        <v>161876170</v>
      </c>
      <c r="F19" s="8">
        <v>124124057</v>
      </c>
      <c r="G19" s="8">
        <v>4626151</v>
      </c>
      <c r="H19" s="8">
        <v>5283449</v>
      </c>
      <c r="I19" s="8">
        <v>6077728</v>
      </c>
      <c r="J19" s="8">
        <v>15987328</v>
      </c>
      <c r="K19" s="8">
        <v>6040421</v>
      </c>
      <c r="L19" s="8">
        <v>8768633</v>
      </c>
      <c r="M19" s="8">
        <v>7057395</v>
      </c>
      <c r="N19" s="8">
        <v>21866449</v>
      </c>
      <c r="O19" s="8">
        <v>1297139</v>
      </c>
      <c r="P19" s="8">
        <v>17054542</v>
      </c>
      <c r="Q19" s="8">
        <v>15320026</v>
      </c>
      <c r="R19" s="8">
        <v>33671707</v>
      </c>
      <c r="S19" s="8">
        <v>18383530</v>
      </c>
      <c r="T19" s="8">
        <v>11009902</v>
      </c>
      <c r="U19" s="8">
        <v>1370660</v>
      </c>
      <c r="V19" s="8">
        <v>30764092</v>
      </c>
      <c r="W19" s="8">
        <v>102289576</v>
      </c>
      <c r="X19" s="8">
        <v>161876170</v>
      </c>
      <c r="Y19" s="8">
        <v>-59586594</v>
      </c>
      <c r="Z19" s="2">
        <v>-36.81</v>
      </c>
      <c r="AA19" s="6">
        <v>124124057</v>
      </c>
    </row>
    <row r="20" spans="1:27" ht="13.5">
      <c r="A20" s="23" t="s">
        <v>47</v>
      </c>
      <c r="B20" s="29"/>
      <c r="C20" s="6">
        <v>30262832</v>
      </c>
      <c r="D20" s="6">
        <v>0</v>
      </c>
      <c r="E20" s="7">
        <v>24411462</v>
      </c>
      <c r="F20" s="26">
        <v>25257128</v>
      </c>
      <c r="G20" s="26">
        <v>4153330</v>
      </c>
      <c r="H20" s="26">
        <v>1299488</v>
      </c>
      <c r="I20" s="26">
        <v>2508284</v>
      </c>
      <c r="J20" s="26">
        <v>7961102</v>
      </c>
      <c r="K20" s="26">
        <v>3054716</v>
      </c>
      <c r="L20" s="26">
        <v>1924193</v>
      </c>
      <c r="M20" s="26">
        <v>2947144</v>
      </c>
      <c r="N20" s="26">
        <v>7926053</v>
      </c>
      <c r="O20" s="26">
        <v>1456288</v>
      </c>
      <c r="P20" s="26">
        <v>2670269</v>
      </c>
      <c r="Q20" s="26">
        <v>2528765</v>
      </c>
      <c r="R20" s="26">
        <v>6655322</v>
      </c>
      <c r="S20" s="26">
        <v>2547153</v>
      </c>
      <c r="T20" s="26">
        <v>1527300</v>
      </c>
      <c r="U20" s="26">
        <v>3186511</v>
      </c>
      <c r="V20" s="26">
        <v>7260964</v>
      </c>
      <c r="W20" s="26">
        <v>29803441</v>
      </c>
      <c r="X20" s="26">
        <v>24411463</v>
      </c>
      <c r="Y20" s="26">
        <v>5391978</v>
      </c>
      <c r="Z20" s="27">
        <v>22.09</v>
      </c>
      <c r="AA20" s="28">
        <v>25257128</v>
      </c>
    </row>
    <row r="21" spans="1:27" ht="13.5">
      <c r="A21" s="23" t="s">
        <v>48</v>
      </c>
      <c r="B21" s="29"/>
      <c r="C21" s="6">
        <v>898081</v>
      </c>
      <c r="D21" s="6">
        <v>0</v>
      </c>
      <c r="E21" s="7">
        <v>250000</v>
      </c>
      <c r="F21" s="8">
        <v>250000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250000</v>
      </c>
      <c r="Y21" s="8">
        <v>-250000</v>
      </c>
      <c r="Z21" s="2">
        <v>-100</v>
      </c>
      <c r="AA21" s="6">
        <v>250000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1489943068</v>
      </c>
      <c r="D22" s="33">
        <f>SUM(D5:D21)</f>
        <v>0</v>
      </c>
      <c r="E22" s="34">
        <f t="shared" si="0"/>
        <v>1511798367</v>
      </c>
      <c r="F22" s="35">
        <f t="shared" si="0"/>
        <v>1567203091</v>
      </c>
      <c r="G22" s="35">
        <f t="shared" si="0"/>
        <v>430776281</v>
      </c>
      <c r="H22" s="35">
        <f t="shared" si="0"/>
        <v>90424665</v>
      </c>
      <c r="I22" s="35">
        <f t="shared" si="0"/>
        <v>100164858</v>
      </c>
      <c r="J22" s="35">
        <f t="shared" si="0"/>
        <v>621365804</v>
      </c>
      <c r="K22" s="35">
        <f t="shared" si="0"/>
        <v>82483698</v>
      </c>
      <c r="L22" s="35">
        <f t="shared" si="0"/>
        <v>84863886</v>
      </c>
      <c r="M22" s="35">
        <f t="shared" si="0"/>
        <v>91185354</v>
      </c>
      <c r="N22" s="35">
        <f t="shared" si="0"/>
        <v>258532938</v>
      </c>
      <c r="O22" s="35">
        <f t="shared" si="0"/>
        <v>87421653</v>
      </c>
      <c r="P22" s="35">
        <f t="shared" si="0"/>
        <v>90054963</v>
      </c>
      <c r="Q22" s="35">
        <f t="shared" si="0"/>
        <v>110001418</v>
      </c>
      <c r="R22" s="35">
        <f t="shared" si="0"/>
        <v>287478034</v>
      </c>
      <c r="S22" s="35">
        <f t="shared" si="0"/>
        <v>112134613</v>
      </c>
      <c r="T22" s="35">
        <f t="shared" si="0"/>
        <v>97237544</v>
      </c>
      <c r="U22" s="35">
        <f t="shared" si="0"/>
        <v>82976140</v>
      </c>
      <c r="V22" s="35">
        <f t="shared" si="0"/>
        <v>292348297</v>
      </c>
      <c r="W22" s="35">
        <f t="shared" si="0"/>
        <v>1459725073</v>
      </c>
      <c r="X22" s="35">
        <f t="shared" si="0"/>
        <v>1511798367</v>
      </c>
      <c r="Y22" s="35">
        <f t="shared" si="0"/>
        <v>-52073294</v>
      </c>
      <c r="Z22" s="36">
        <f>+IF(X22&lt;&gt;0,+(Y22/X22)*100,0)</f>
        <v>-3.444460262470968</v>
      </c>
      <c r="AA22" s="33">
        <f>SUM(AA5:AA21)</f>
        <v>1567203091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365800433</v>
      </c>
      <c r="D25" s="6">
        <v>0</v>
      </c>
      <c r="E25" s="7">
        <v>434516143</v>
      </c>
      <c r="F25" s="8">
        <v>419000698</v>
      </c>
      <c r="G25" s="8">
        <v>29238787</v>
      </c>
      <c r="H25" s="8">
        <v>29425203</v>
      </c>
      <c r="I25" s="8">
        <v>29923299</v>
      </c>
      <c r="J25" s="8">
        <v>88587289</v>
      </c>
      <c r="K25" s="8">
        <v>29901789</v>
      </c>
      <c r="L25" s="8">
        <v>45855706</v>
      </c>
      <c r="M25" s="8">
        <v>40637573</v>
      </c>
      <c r="N25" s="8">
        <v>116395068</v>
      </c>
      <c r="O25" s="8">
        <v>30224985</v>
      </c>
      <c r="P25" s="8">
        <v>31166357</v>
      </c>
      <c r="Q25" s="8">
        <v>30175962</v>
      </c>
      <c r="R25" s="8">
        <v>91567304</v>
      </c>
      <c r="S25" s="8">
        <v>30241550</v>
      </c>
      <c r="T25" s="8">
        <v>30499935</v>
      </c>
      <c r="U25" s="8">
        <v>41329612</v>
      </c>
      <c r="V25" s="8">
        <v>102071097</v>
      </c>
      <c r="W25" s="8">
        <v>398620758</v>
      </c>
      <c r="X25" s="8">
        <v>434516142</v>
      </c>
      <c r="Y25" s="8">
        <v>-35895384</v>
      </c>
      <c r="Z25" s="2">
        <v>-8.26</v>
      </c>
      <c r="AA25" s="6">
        <v>419000698</v>
      </c>
    </row>
    <row r="26" spans="1:27" ht="13.5">
      <c r="A26" s="25" t="s">
        <v>52</v>
      </c>
      <c r="B26" s="24"/>
      <c r="C26" s="6">
        <v>18745472</v>
      </c>
      <c r="D26" s="6">
        <v>0</v>
      </c>
      <c r="E26" s="7">
        <v>20452557</v>
      </c>
      <c r="F26" s="8">
        <v>20452558</v>
      </c>
      <c r="G26" s="8">
        <v>1579559</v>
      </c>
      <c r="H26" s="8">
        <v>1580127</v>
      </c>
      <c r="I26" s="8">
        <v>1561245</v>
      </c>
      <c r="J26" s="8">
        <v>4720931</v>
      </c>
      <c r="K26" s="8">
        <v>1572471</v>
      </c>
      <c r="L26" s="8">
        <v>1582269</v>
      </c>
      <c r="M26" s="8">
        <v>1580879</v>
      </c>
      <c r="N26" s="8">
        <v>4735619</v>
      </c>
      <c r="O26" s="8">
        <v>1580879</v>
      </c>
      <c r="P26" s="8">
        <v>1580879</v>
      </c>
      <c r="Q26" s="8">
        <v>1581383</v>
      </c>
      <c r="R26" s="8">
        <v>4743141</v>
      </c>
      <c r="S26" s="8">
        <v>2439104</v>
      </c>
      <c r="T26" s="8">
        <v>1668621</v>
      </c>
      <c r="U26" s="8">
        <v>1667954</v>
      </c>
      <c r="V26" s="8">
        <v>5775679</v>
      </c>
      <c r="W26" s="8">
        <v>19975370</v>
      </c>
      <c r="X26" s="8">
        <v>20452559</v>
      </c>
      <c r="Y26" s="8">
        <v>-477189</v>
      </c>
      <c r="Z26" s="2">
        <v>-2.33</v>
      </c>
      <c r="AA26" s="6">
        <v>20452558</v>
      </c>
    </row>
    <row r="27" spans="1:27" ht="13.5">
      <c r="A27" s="25" t="s">
        <v>53</v>
      </c>
      <c r="B27" s="24"/>
      <c r="C27" s="6">
        <v>49641390</v>
      </c>
      <c r="D27" s="6">
        <v>0</v>
      </c>
      <c r="E27" s="7">
        <v>34810100</v>
      </c>
      <c r="F27" s="8">
        <v>86658298</v>
      </c>
      <c r="G27" s="8">
        <v>12702</v>
      </c>
      <c r="H27" s="8">
        <v>5799439</v>
      </c>
      <c r="I27" s="8">
        <v>2917265</v>
      </c>
      <c r="J27" s="8">
        <v>8729406</v>
      </c>
      <c r="K27" s="8">
        <v>2913510</v>
      </c>
      <c r="L27" s="8">
        <v>2913493</v>
      </c>
      <c r="M27" s="8">
        <v>2913442</v>
      </c>
      <c r="N27" s="8">
        <v>8740445</v>
      </c>
      <c r="O27" s="8">
        <v>2913460</v>
      </c>
      <c r="P27" s="8">
        <v>2913508</v>
      </c>
      <c r="Q27" s="8">
        <v>2913714</v>
      </c>
      <c r="R27" s="8">
        <v>8740682</v>
      </c>
      <c r="S27" s="8">
        <v>2914275</v>
      </c>
      <c r="T27" s="8">
        <v>5814388</v>
      </c>
      <c r="U27" s="8">
        <v>12912</v>
      </c>
      <c r="V27" s="8">
        <v>8741575</v>
      </c>
      <c r="W27" s="8">
        <v>34952108</v>
      </c>
      <c r="X27" s="8">
        <v>34810097</v>
      </c>
      <c r="Y27" s="8">
        <v>142011</v>
      </c>
      <c r="Z27" s="2">
        <v>0.41</v>
      </c>
      <c r="AA27" s="6">
        <v>86658298</v>
      </c>
    </row>
    <row r="28" spans="1:27" ht="13.5">
      <c r="A28" s="25" t="s">
        <v>54</v>
      </c>
      <c r="B28" s="24"/>
      <c r="C28" s="6">
        <v>190531435</v>
      </c>
      <c r="D28" s="6">
        <v>0</v>
      </c>
      <c r="E28" s="7">
        <v>162567656</v>
      </c>
      <c r="F28" s="8">
        <v>174109125</v>
      </c>
      <c r="G28" s="8">
        <v>0</v>
      </c>
      <c r="H28" s="8">
        <v>26000</v>
      </c>
      <c r="I28" s="8">
        <v>0</v>
      </c>
      <c r="J28" s="8">
        <v>26000</v>
      </c>
      <c r="K28" s="8">
        <v>-267483</v>
      </c>
      <c r="L28" s="8">
        <v>0</v>
      </c>
      <c r="M28" s="8">
        <v>0</v>
      </c>
      <c r="N28" s="8">
        <v>-267483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-241483</v>
      </c>
      <c r="X28" s="8">
        <v>162567658</v>
      </c>
      <c r="Y28" s="8">
        <v>-162809141</v>
      </c>
      <c r="Z28" s="2">
        <v>-100.15</v>
      </c>
      <c r="AA28" s="6">
        <v>174109125</v>
      </c>
    </row>
    <row r="29" spans="1:27" ht="13.5">
      <c r="A29" s="25" t="s">
        <v>55</v>
      </c>
      <c r="B29" s="24"/>
      <c r="C29" s="6">
        <v>58975520</v>
      </c>
      <c r="D29" s="6">
        <v>0</v>
      </c>
      <c r="E29" s="7">
        <v>56833009</v>
      </c>
      <c r="F29" s="8">
        <v>65820412</v>
      </c>
      <c r="G29" s="8">
        <v>0</v>
      </c>
      <c r="H29" s="8">
        <v>10170022</v>
      </c>
      <c r="I29" s="8">
        <v>5085011</v>
      </c>
      <c r="J29" s="8">
        <v>15255033</v>
      </c>
      <c r="K29" s="8">
        <v>5085011</v>
      </c>
      <c r="L29" s="8">
        <v>5085011</v>
      </c>
      <c r="M29" s="8">
        <v>5085011</v>
      </c>
      <c r="N29" s="8">
        <v>15255033</v>
      </c>
      <c r="O29" s="8">
        <v>5085011</v>
      </c>
      <c r="P29" s="8">
        <v>5085011</v>
      </c>
      <c r="Q29" s="8">
        <v>5085011</v>
      </c>
      <c r="R29" s="8">
        <v>15255033</v>
      </c>
      <c r="S29" s="8">
        <v>5085010</v>
      </c>
      <c r="T29" s="8">
        <v>10170022</v>
      </c>
      <c r="U29" s="8">
        <v>0</v>
      </c>
      <c r="V29" s="8">
        <v>15255032</v>
      </c>
      <c r="W29" s="8">
        <v>61020131</v>
      </c>
      <c r="X29" s="8">
        <v>56833007</v>
      </c>
      <c r="Y29" s="8">
        <v>4187124</v>
      </c>
      <c r="Z29" s="2">
        <v>7.37</v>
      </c>
      <c r="AA29" s="6">
        <v>65820412</v>
      </c>
    </row>
    <row r="30" spans="1:27" ht="13.5">
      <c r="A30" s="25" t="s">
        <v>56</v>
      </c>
      <c r="B30" s="24"/>
      <c r="C30" s="6">
        <v>496541409</v>
      </c>
      <c r="D30" s="6">
        <v>0</v>
      </c>
      <c r="E30" s="7">
        <v>537714494</v>
      </c>
      <c r="F30" s="8">
        <v>537714495</v>
      </c>
      <c r="G30" s="8">
        <v>0</v>
      </c>
      <c r="H30" s="8">
        <v>62794476</v>
      </c>
      <c r="I30" s="8">
        <v>59450737</v>
      </c>
      <c r="J30" s="8">
        <v>122245213</v>
      </c>
      <c r="K30" s="8">
        <v>35539912</v>
      </c>
      <c r="L30" s="8">
        <v>37377168</v>
      </c>
      <c r="M30" s="8">
        <v>36142155</v>
      </c>
      <c r="N30" s="8">
        <v>109059235</v>
      </c>
      <c r="O30" s="8">
        <v>35524140</v>
      </c>
      <c r="P30" s="8">
        <v>39081589</v>
      </c>
      <c r="Q30" s="8">
        <v>39188180</v>
      </c>
      <c r="R30" s="8">
        <v>113793909</v>
      </c>
      <c r="S30" s="8">
        <v>44168613</v>
      </c>
      <c r="T30" s="8">
        <v>39431887</v>
      </c>
      <c r="U30" s="8">
        <v>44804296</v>
      </c>
      <c r="V30" s="8">
        <v>128404796</v>
      </c>
      <c r="W30" s="8">
        <v>473503153</v>
      </c>
      <c r="X30" s="8">
        <v>537714498</v>
      </c>
      <c r="Y30" s="8">
        <v>-64211345</v>
      </c>
      <c r="Z30" s="2">
        <v>-11.94</v>
      </c>
      <c r="AA30" s="6">
        <v>537714495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66443125</v>
      </c>
      <c r="D32" s="6">
        <v>0</v>
      </c>
      <c r="E32" s="7">
        <v>15276943</v>
      </c>
      <c r="F32" s="8">
        <v>21493844</v>
      </c>
      <c r="G32" s="8">
        <v>27584</v>
      </c>
      <c r="H32" s="8">
        <v>1079044</v>
      </c>
      <c r="I32" s="8">
        <v>1522920</v>
      </c>
      <c r="J32" s="8">
        <v>2629548</v>
      </c>
      <c r="K32" s="8">
        <v>1924364</v>
      </c>
      <c r="L32" s="8">
        <v>1110716</v>
      </c>
      <c r="M32" s="8">
        <v>1315933</v>
      </c>
      <c r="N32" s="8">
        <v>4351013</v>
      </c>
      <c r="O32" s="8">
        <v>1787891</v>
      </c>
      <c r="P32" s="8">
        <v>894975</v>
      </c>
      <c r="Q32" s="8">
        <v>1278985</v>
      </c>
      <c r="R32" s="8">
        <v>3961851</v>
      </c>
      <c r="S32" s="8">
        <v>1786291</v>
      </c>
      <c r="T32" s="8">
        <v>5032207</v>
      </c>
      <c r="U32" s="8">
        <v>2030419</v>
      </c>
      <c r="V32" s="8">
        <v>8848917</v>
      </c>
      <c r="W32" s="8">
        <v>19791329</v>
      </c>
      <c r="X32" s="8">
        <v>15276943</v>
      </c>
      <c r="Y32" s="8">
        <v>4514386</v>
      </c>
      <c r="Z32" s="2">
        <v>29.55</v>
      </c>
      <c r="AA32" s="6">
        <v>21493844</v>
      </c>
    </row>
    <row r="33" spans="1:27" ht="13.5">
      <c r="A33" s="25" t="s">
        <v>59</v>
      </c>
      <c r="B33" s="24"/>
      <c r="C33" s="6">
        <v>336706</v>
      </c>
      <c r="D33" s="6">
        <v>0</v>
      </c>
      <c r="E33" s="7">
        <v>595000</v>
      </c>
      <c r="F33" s="8">
        <v>595000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347000</v>
      </c>
      <c r="U33" s="8">
        <v>220000</v>
      </c>
      <c r="V33" s="8">
        <v>567000</v>
      </c>
      <c r="W33" s="8">
        <v>567000</v>
      </c>
      <c r="X33" s="8">
        <v>595002</v>
      </c>
      <c r="Y33" s="8">
        <v>-28002</v>
      </c>
      <c r="Z33" s="2">
        <v>-4.71</v>
      </c>
      <c r="AA33" s="6">
        <v>595000</v>
      </c>
    </row>
    <row r="34" spans="1:27" ht="13.5">
      <c r="A34" s="25" t="s">
        <v>60</v>
      </c>
      <c r="B34" s="24"/>
      <c r="C34" s="6">
        <v>274140683</v>
      </c>
      <c r="D34" s="6">
        <v>0</v>
      </c>
      <c r="E34" s="7">
        <v>296747984</v>
      </c>
      <c r="F34" s="8">
        <v>413338860</v>
      </c>
      <c r="G34" s="8">
        <v>13701737</v>
      </c>
      <c r="H34" s="8">
        <v>15101373</v>
      </c>
      <c r="I34" s="8">
        <v>19820435</v>
      </c>
      <c r="J34" s="8">
        <v>48623545</v>
      </c>
      <c r="K34" s="8">
        <v>21336961</v>
      </c>
      <c r="L34" s="8">
        <v>23819633</v>
      </c>
      <c r="M34" s="8">
        <v>21974682</v>
      </c>
      <c r="N34" s="8">
        <v>67131276</v>
      </c>
      <c r="O34" s="8">
        <v>17294850</v>
      </c>
      <c r="P34" s="8">
        <v>46961215</v>
      </c>
      <c r="Q34" s="8">
        <v>36512167</v>
      </c>
      <c r="R34" s="8">
        <v>100768232</v>
      </c>
      <c r="S34" s="8">
        <v>51385223</v>
      </c>
      <c r="T34" s="8">
        <v>71755571</v>
      </c>
      <c r="U34" s="8">
        <v>31746333</v>
      </c>
      <c r="V34" s="8">
        <v>154887127</v>
      </c>
      <c r="W34" s="8">
        <v>371410180</v>
      </c>
      <c r="X34" s="8">
        <v>296747984</v>
      </c>
      <c r="Y34" s="8">
        <v>74662196</v>
      </c>
      <c r="Z34" s="2">
        <v>25.16</v>
      </c>
      <c r="AA34" s="6">
        <v>413338860</v>
      </c>
    </row>
    <row r="35" spans="1:27" ht="13.5">
      <c r="A35" s="23" t="s">
        <v>61</v>
      </c>
      <c r="B35" s="29"/>
      <c r="C35" s="6">
        <v>2431753</v>
      </c>
      <c r="D35" s="6">
        <v>0</v>
      </c>
      <c r="E35" s="7">
        <v>0</v>
      </c>
      <c r="F35" s="8">
        <v>5000000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5000000</v>
      </c>
    </row>
    <row r="36" spans="1:27" ht="12.75">
      <c r="A36" s="40" t="s">
        <v>62</v>
      </c>
      <c r="B36" s="32"/>
      <c r="C36" s="33">
        <f aca="true" t="shared" si="1" ref="C36:Y36">SUM(C25:C35)</f>
        <v>1523587926</v>
      </c>
      <c r="D36" s="33">
        <f>SUM(D25:D35)</f>
        <v>0</v>
      </c>
      <c r="E36" s="34">
        <f t="shared" si="1"/>
        <v>1559513886</v>
      </c>
      <c r="F36" s="35">
        <f t="shared" si="1"/>
        <v>1744183290</v>
      </c>
      <c r="G36" s="35">
        <f t="shared" si="1"/>
        <v>44560369</v>
      </c>
      <c r="H36" s="35">
        <f t="shared" si="1"/>
        <v>125975684</v>
      </c>
      <c r="I36" s="35">
        <f t="shared" si="1"/>
        <v>120280912</v>
      </c>
      <c r="J36" s="35">
        <f t="shared" si="1"/>
        <v>290816965</v>
      </c>
      <c r="K36" s="35">
        <f t="shared" si="1"/>
        <v>98006535</v>
      </c>
      <c r="L36" s="35">
        <f t="shared" si="1"/>
        <v>117743996</v>
      </c>
      <c r="M36" s="35">
        <f t="shared" si="1"/>
        <v>109649675</v>
      </c>
      <c r="N36" s="35">
        <f t="shared" si="1"/>
        <v>325400206</v>
      </c>
      <c r="O36" s="35">
        <f t="shared" si="1"/>
        <v>94411216</v>
      </c>
      <c r="P36" s="35">
        <f t="shared" si="1"/>
        <v>127683534</v>
      </c>
      <c r="Q36" s="35">
        <f t="shared" si="1"/>
        <v>116735402</v>
      </c>
      <c r="R36" s="35">
        <f t="shared" si="1"/>
        <v>338830152</v>
      </c>
      <c r="S36" s="35">
        <f t="shared" si="1"/>
        <v>138020066</v>
      </c>
      <c r="T36" s="35">
        <f t="shared" si="1"/>
        <v>164719631</v>
      </c>
      <c r="U36" s="35">
        <f t="shared" si="1"/>
        <v>121811526</v>
      </c>
      <c r="V36" s="35">
        <f t="shared" si="1"/>
        <v>424551223</v>
      </c>
      <c r="W36" s="35">
        <f t="shared" si="1"/>
        <v>1379598546</v>
      </c>
      <c r="X36" s="35">
        <f t="shared" si="1"/>
        <v>1559513890</v>
      </c>
      <c r="Y36" s="35">
        <f t="shared" si="1"/>
        <v>-179915344</v>
      </c>
      <c r="Z36" s="36">
        <f>+IF(X36&lt;&gt;0,+(Y36/X36)*100,0)</f>
        <v>-11.536629789171036</v>
      </c>
      <c r="AA36" s="33">
        <f>SUM(AA25:AA35)</f>
        <v>1744183290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-33644858</v>
      </c>
      <c r="D38" s="46">
        <f>+D22-D36</f>
        <v>0</v>
      </c>
      <c r="E38" s="47">
        <f t="shared" si="2"/>
        <v>-47715519</v>
      </c>
      <c r="F38" s="48">
        <f t="shared" si="2"/>
        <v>-176980199</v>
      </c>
      <c r="G38" s="48">
        <f t="shared" si="2"/>
        <v>386215912</v>
      </c>
      <c r="H38" s="48">
        <f t="shared" si="2"/>
        <v>-35551019</v>
      </c>
      <c r="I38" s="48">
        <f t="shared" si="2"/>
        <v>-20116054</v>
      </c>
      <c r="J38" s="48">
        <f t="shared" si="2"/>
        <v>330548839</v>
      </c>
      <c r="K38" s="48">
        <f t="shared" si="2"/>
        <v>-15522837</v>
      </c>
      <c r="L38" s="48">
        <f t="shared" si="2"/>
        <v>-32880110</v>
      </c>
      <c r="M38" s="48">
        <f t="shared" si="2"/>
        <v>-18464321</v>
      </c>
      <c r="N38" s="48">
        <f t="shared" si="2"/>
        <v>-66867268</v>
      </c>
      <c r="O38" s="48">
        <f t="shared" si="2"/>
        <v>-6989563</v>
      </c>
      <c r="P38" s="48">
        <f t="shared" si="2"/>
        <v>-37628571</v>
      </c>
      <c r="Q38" s="48">
        <f t="shared" si="2"/>
        <v>-6733984</v>
      </c>
      <c r="R38" s="48">
        <f t="shared" si="2"/>
        <v>-51352118</v>
      </c>
      <c r="S38" s="48">
        <f t="shared" si="2"/>
        <v>-25885453</v>
      </c>
      <c r="T38" s="48">
        <f t="shared" si="2"/>
        <v>-67482087</v>
      </c>
      <c r="U38" s="48">
        <f t="shared" si="2"/>
        <v>-38835386</v>
      </c>
      <c r="V38" s="48">
        <f t="shared" si="2"/>
        <v>-132202926</v>
      </c>
      <c r="W38" s="48">
        <f t="shared" si="2"/>
        <v>80126527</v>
      </c>
      <c r="X38" s="48">
        <f>IF(F22=F36,0,X22-X36)</f>
        <v>-47715523</v>
      </c>
      <c r="Y38" s="48">
        <f t="shared" si="2"/>
        <v>127842050</v>
      </c>
      <c r="Z38" s="49">
        <f>+IF(X38&lt;&gt;0,+(Y38/X38)*100,0)</f>
        <v>-267.9254925069144</v>
      </c>
      <c r="AA38" s="46">
        <f>+AA22-AA36</f>
        <v>-176980199</v>
      </c>
    </row>
    <row r="39" spans="1:27" ht="13.5">
      <c r="A39" s="23" t="s">
        <v>64</v>
      </c>
      <c r="B39" s="29"/>
      <c r="C39" s="6">
        <v>2696808</v>
      </c>
      <c r="D39" s="6">
        <v>0</v>
      </c>
      <c r="E39" s="7">
        <v>54671140</v>
      </c>
      <c r="F39" s="8">
        <v>76457355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13645681</v>
      </c>
      <c r="M39" s="8">
        <v>3546304</v>
      </c>
      <c r="N39" s="8">
        <v>17191985</v>
      </c>
      <c r="O39" s="8">
        <v>2591075</v>
      </c>
      <c r="P39" s="8">
        <v>4283437</v>
      </c>
      <c r="Q39" s="8">
        <v>9424706</v>
      </c>
      <c r="R39" s="8">
        <v>16299218</v>
      </c>
      <c r="S39" s="8">
        <v>2337242</v>
      </c>
      <c r="T39" s="8">
        <v>14844255</v>
      </c>
      <c r="U39" s="8">
        <v>11437243</v>
      </c>
      <c r="V39" s="8">
        <v>28618740</v>
      </c>
      <c r="W39" s="8">
        <v>62109943</v>
      </c>
      <c r="X39" s="8">
        <v>54671140</v>
      </c>
      <c r="Y39" s="8">
        <v>7438803</v>
      </c>
      <c r="Z39" s="2">
        <v>13.61</v>
      </c>
      <c r="AA39" s="6">
        <v>76457355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-30948050</v>
      </c>
      <c r="D42" s="55">
        <f>SUM(D38:D41)</f>
        <v>0</v>
      </c>
      <c r="E42" s="56">
        <f t="shared" si="3"/>
        <v>6955621</v>
      </c>
      <c r="F42" s="57">
        <f t="shared" si="3"/>
        <v>-100522844</v>
      </c>
      <c r="G42" s="57">
        <f t="shared" si="3"/>
        <v>386215912</v>
      </c>
      <c r="H42" s="57">
        <f t="shared" si="3"/>
        <v>-35551019</v>
      </c>
      <c r="I42" s="57">
        <f t="shared" si="3"/>
        <v>-20116054</v>
      </c>
      <c r="J42" s="57">
        <f t="shared" si="3"/>
        <v>330548839</v>
      </c>
      <c r="K42" s="57">
        <f t="shared" si="3"/>
        <v>-15522837</v>
      </c>
      <c r="L42" s="57">
        <f t="shared" si="3"/>
        <v>-19234429</v>
      </c>
      <c r="M42" s="57">
        <f t="shared" si="3"/>
        <v>-14918017</v>
      </c>
      <c r="N42" s="57">
        <f t="shared" si="3"/>
        <v>-49675283</v>
      </c>
      <c r="O42" s="57">
        <f t="shared" si="3"/>
        <v>-4398488</v>
      </c>
      <c r="P42" s="57">
        <f t="shared" si="3"/>
        <v>-33345134</v>
      </c>
      <c r="Q42" s="57">
        <f t="shared" si="3"/>
        <v>2690722</v>
      </c>
      <c r="R42" s="57">
        <f t="shared" si="3"/>
        <v>-35052900</v>
      </c>
      <c r="S42" s="57">
        <f t="shared" si="3"/>
        <v>-23548211</v>
      </c>
      <c r="T42" s="57">
        <f t="shared" si="3"/>
        <v>-52637832</v>
      </c>
      <c r="U42" s="57">
        <f t="shared" si="3"/>
        <v>-27398143</v>
      </c>
      <c r="V42" s="57">
        <f t="shared" si="3"/>
        <v>-103584186</v>
      </c>
      <c r="W42" s="57">
        <f t="shared" si="3"/>
        <v>142236470</v>
      </c>
      <c r="X42" s="57">
        <f t="shared" si="3"/>
        <v>6955617</v>
      </c>
      <c r="Y42" s="57">
        <f t="shared" si="3"/>
        <v>135280853</v>
      </c>
      <c r="Z42" s="58">
        <f>+IF(X42&lt;&gt;0,+(Y42/X42)*100,0)</f>
        <v>1944.9152102538137</v>
      </c>
      <c r="AA42" s="55">
        <f>SUM(AA38:AA41)</f>
        <v>-100522844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-30948050</v>
      </c>
      <c r="D44" s="63">
        <f>+D42-D43</f>
        <v>0</v>
      </c>
      <c r="E44" s="64">
        <f t="shared" si="4"/>
        <v>6955621</v>
      </c>
      <c r="F44" s="65">
        <f t="shared" si="4"/>
        <v>-100522844</v>
      </c>
      <c r="G44" s="65">
        <f t="shared" si="4"/>
        <v>386215912</v>
      </c>
      <c r="H44" s="65">
        <f t="shared" si="4"/>
        <v>-35551019</v>
      </c>
      <c r="I44" s="65">
        <f t="shared" si="4"/>
        <v>-20116054</v>
      </c>
      <c r="J44" s="65">
        <f t="shared" si="4"/>
        <v>330548839</v>
      </c>
      <c r="K44" s="65">
        <f t="shared" si="4"/>
        <v>-15522837</v>
      </c>
      <c r="L44" s="65">
        <f t="shared" si="4"/>
        <v>-19234429</v>
      </c>
      <c r="M44" s="65">
        <f t="shared" si="4"/>
        <v>-14918017</v>
      </c>
      <c r="N44" s="65">
        <f t="shared" si="4"/>
        <v>-49675283</v>
      </c>
      <c r="O44" s="65">
        <f t="shared" si="4"/>
        <v>-4398488</v>
      </c>
      <c r="P44" s="65">
        <f t="shared" si="4"/>
        <v>-33345134</v>
      </c>
      <c r="Q44" s="65">
        <f t="shared" si="4"/>
        <v>2690722</v>
      </c>
      <c r="R44" s="65">
        <f t="shared" si="4"/>
        <v>-35052900</v>
      </c>
      <c r="S44" s="65">
        <f t="shared" si="4"/>
        <v>-23548211</v>
      </c>
      <c r="T44" s="65">
        <f t="shared" si="4"/>
        <v>-52637832</v>
      </c>
      <c r="U44" s="65">
        <f t="shared" si="4"/>
        <v>-27398143</v>
      </c>
      <c r="V44" s="65">
        <f t="shared" si="4"/>
        <v>-103584186</v>
      </c>
      <c r="W44" s="65">
        <f t="shared" si="4"/>
        <v>142236470</v>
      </c>
      <c r="X44" s="65">
        <f t="shared" si="4"/>
        <v>6955617</v>
      </c>
      <c r="Y44" s="65">
        <f t="shared" si="4"/>
        <v>135280853</v>
      </c>
      <c r="Z44" s="66">
        <f>+IF(X44&lt;&gt;0,+(Y44/X44)*100,0)</f>
        <v>1944.9152102538137</v>
      </c>
      <c r="AA44" s="63">
        <f>+AA42-AA43</f>
        <v>-100522844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-30948050</v>
      </c>
      <c r="D46" s="55">
        <f>SUM(D44:D45)</f>
        <v>0</v>
      </c>
      <c r="E46" s="56">
        <f t="shared" si="5"/>
        <v>6955621</v>
      </c>
      <c r="F46" s="57">
        <f t="shared" si="5"/>
        <v>-100522844</v>
      </c>
      <c r="G46" s="57">
        <f t="shared" si="5"/>
        <v>386215912</v>
      </c>
      <c r="H46" s="57">
        <f t="shared" si="5"/>
        <v>-35551019</v>
      </c>
      <c r="I46" s="57">
        <f t="shared" si="5"/>
        <v>-20116054</v>
      </c>
      <c r="J46" s="57">
        <f t="shared" si="5"/>
        <v>330548839</v>
      </c>
      <c r="K46" s="57">
        <f t="shared" si="5"/>
        <v>-15522837</v>
      </c>
      <c r="L46" s="57">
        <f t="shared" si="5"/>
        <v>-19234429</v>
      </c>
      <c r="M46" s="57">
        <f t="shared" si="5"/>
        <v>-14918017</v>
      </c>
      <c r="N46" s="57">
        <f t="shared" si="5"/>
        <v>-49675283</v>
      </c>
      <c r="O46" s="57">
        <f t="shared" si="5"/>
        <v>-4398488</v>
      </c>
      <c r="P46" s="57">
        <f t="shared" si="5"/>
        <v>-33345134</v>
      </c>
      <c r="Q46" s="57">
        <f t="shared" si="5"/>
        <v>2690722</v>
      </c>
      <c r="R46" s="57">
        <f t="shared" si="5"/>
        <v>-35052900</v>
      </c>
      <c r="S46" s="57">
        <f t="shared" si="5"/>
        <v>-23548211</v>
      </c>
      <c r="T46" s="57">
        <f t="shared" si="5"/>
        <v>-52637832</v>
      </c>
      <c r="U46" s="57">
        <f t="shared" si="5"/>
        <v>-27398143</v>
      </c>
      <c r="V46" s="57">
        <f t="shared" si="5"/>
        <v>-103584186</v>
      </c>
      <c r="W46" s="57">
        <f t="shared" si="5"/>
        <v>142236470</v>
      </c>
      <c r="X46" s="57">
        <f t="shared" si="5"/>
        <v>6955617</v>
      </c>
      <c r="Y46" s="57">
        <f t="shared" si="5"/>
        <v>135280853</v>
      </c>
      <c r="Z46" s="58">
        <f>+IF(X46&lt;&gt;0,+(Y46/X46)*100,0)</f>
        <v>1944.9152102538137</v>
      </c>
      <c r="AA46" s="55">
        <f>SUM(AA44:AA45)</f>
        <v>-100522844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-30948050</v>
      </c>
      <c r="D48" s="71">
        <f>SUM(D46:D47)</f>
        <v>0</v>
      </c>
      <c r="E48" s="72">
        <f t="shared" si="6"/>
        <v>6955621</v>
      </c>
      <c r="F48" s="73">
        <f t="shared" si="6"/>
        <v>-100522844</v>
      </c>
      <c r="G48" s="73">
        <f t="shared" si="6"/>
        <v>386215912</v>
      </c>
      <c r="H48" s="74">
        <f t="shared" si="6"/>
        <v>-35551019</v>
      </c>
      <c r="I48" s="74">
        <f t="shared" si="6"/>
        <v>-20116054</v>
      </c>
      <c r="J48" s="74">
        <f t="shared" si="6"/>
        <v>330548839</v>
      </c>
      <c r="K48" s="74">
        <f t="shared" si="6"/>
        <v>-15522837</v>
      </c>
      <c r="L48" s="74">
        <f t="shared" si="6"/>
        <v>-19234429</v>
      </c>
      <c r="M48" s="73">
        <f t="shared" si="6"/>
        <v>-14918017</v>
      </c>
      <c r="N48" s="73">
        <f t="shared" si="6"/>
        <v>-49675283</v>
      </c>
      <c r="O48" s="74">
        <f t="shared" si="6"/>
        <v>-4398488</v>
      </c>
      <c r="P48" s="74">
        <f t="shared" si="6"/>
        <v>-33345134</v>
      </c>
      <c r="Q48" s="74">
        <f t="shared" si="6"/>
        <v>2690722</v>
      </c>
      <c r="R48" s="74">
        <f t="shared" si="6"/>
        <v>-35052900</v>
      </c>
      <c r="S48" s="74">
        <f t="shared" si="6"/>
        <v>-23548211</v>
      </c>
      <c r="T48" s="73">
        <f t="shared" si="6"/>
        <v>-52637832</v>
      </c>
      <c r="U48" s="73">
        <f t="shared" si="6"/>
        <v>-27398143</v>
      </c>
      <c r="V48" s="74">
        <f t="shared" si="6"/>
        <v>-103584186</v>
      </c>
      <c r="W48" s="74">
        <f t="shared" si="6"/>
        <v>142236470</v>
      </c>
      <c r="X48" s="74">
        <f t="shared" si="6"/>
        <v>6955617</v>
      </c>
      <c r="Y48" s="74">
        <f t="shared" si="6"/>
        <v>135280853</v>
      </c>
      <c r="Z48" s="75">
        <f>+IF(X48&lt;&gt;0,+(Y48/X48)*100,0)</f>
        <v>1944.9152102538137</v>
      </c>
      <c r="AA48" s="76">
        <f>SUM(AA46:AA47)</f>
        <v>-100522844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154010771</v>
      </c>
      <c r="D5" s="6">
        <v>0</v>
      </c>
      <c r="E5" s="7">
        <v>171573053</v>
      </c>
      <c r="F5" s="8">
        <v>171250213</v>
      </c>
      <c r="G5" s="8">
        <v>14191611</v>
      </c>
      <c r="H5" s="8">
        <v>14004620</v>
      </c>
      <c r="I5" s="8">
        <v>13833604</v>
      </c>
      <c r="J5" s="8">
        <v>42029835</v>
      </c>
      <c r="K5" s="8">
        <v>15930248</v>
      </c>
      <c r="L5" s="8">
        <v>14476689</v>
      </c>
      <c r="M5" s="8">
        <v>14453196</v>
      </c>
      <c r="N5" s="8">
        <v>44860133</v>
      </c>
      <c r="O5" s="8">
        <v>13102349</v>
      </c>
      <c r="P5" s="8">
        <v>14506405</v>
      </c>
      <c r="Q5" s="8">
        <v>14661187</v>
      </c>
      <c r="R5" s="8">
        <v>42269941</v>
      </c>
      <c r="S5" s="8">
        <v>14438500</v>
      </c>
      <c r="T5" s="8">
        <v>14286143</v>
      </c>
      <c r="U5" s="8">
        <v>14176266</v>
      </c>
      <c r="V5" s="8">
        <v>42900909</v>
      </c>
      <c r="W5" s="8">
        <v>172060818</v>
      </c>
      <c r="X5" s="8">
        <v>171573053</v>
      </c>
      <c r="Y5" s="8">
        <v>487765</v>
      </c>
      <c r="Z5" s="2">
        <v>0.28</v>
      </c>
      <c r="AA5" s="6">
        <v>171250213</v>
      </c>
    </row>
    <row r="6" spans="1:27" ht="13.5">
      <c r="A6" s="23" t="s">
        <v>33</v>
      </c>
      <c r="B6" s="24"/>
      <c r="C6" s="6">
        <v>3759202</v>
      </c>
      <c r="D6" s="6">
        <v>0</v>
      </c>
      <c r="E6" s="7">
        <v>5509120</v>
      </c>
      <c r="F6" s="8">
        <v>5509120</v>
      </c>
      <c r="G6" s="8">
        <v>312961</v>
      </c>
      <c r="H6" s="8">
        <v>87997</v>
      </c>
      <c r="I6" s="8">
        <v>80595</v>
      </c>
      <c r="J6" s="8">
        <v>481553</v>
      </c>
      <c r="K6" s="8">
        <v>-104822</v>
      </c>
      <c r="L6" s="8">
        <v>1399136</v>
      </c>
      <c r="M6" s="8">
        <v>111520</v>
      </c>
      <c r="N6" s="8">
        <v>1405834</v>
      </c>
      <c r="O6" s="8">
        <v>354172</v>
      </c>
      <c r="P6" s="8">
        <v>357843</v>
      </c>
      <c r="Q6" s="8">
        <v>299465</v>
      </c>
      <c r="R6" s="8">
        <v>1011480</v>
      </c>
      <c r="S6" s="8">
        <v>336276</v>
      </c>
      <c r="T6" s="8">
        <v>290867</v>
      </c>
      <c r="U6" s="8">
        <v>346339</v>
      </c>
      <c r="V6" s="8">
        <v>973482</v>
      </c>
      <c r="W6" s="8">
        <v>3872349</v>
      </c>
      <c r="X6" s="8">
        <v>5509120</v>
      </c>
      <c r="Y6" s="8">
        <v>-1636771</v>
      </c>
      <c r="Z6" s="2">
        <v>-29.71</v>
      </c>
      <c r="AA6" s="6">
        <v>5509120</v>
      </c>
    </row>
    <row r="7" spans="1:27" ht="13.5">
      <c r="A7" s="25" t="s">
        <v>34</v>
      </c>
      <c r="B7" s="24"/>
      <c r="C7" s="6">
        <v>445930508</v>
      </c>
      <c r="D7" s="6">
        <v>0</v>
      </c>
      <c r="E7" s="7">
        <v>475716917</v>
      </c>
      <c r="F7" s="8">
        <v>471916917</v>
      </c>
      <c r="G7" s="8">
        <v>41329772</v>
      </c>
      <c r="H7" s="8">
        <v>32491924</v>
      </c>
      <c r="I7" s="8">
        <v>41224263</v>
      </c>
      <c r="J7" s="8">
        <v>115045959</v>
      </c>
      <c r="K7" s="8">
        <v>38429662</v>
      </c>
      <c r="L7" s="8">
        <v>39860890</v>
      </c>
      <c r="M7" s="8">
        <v>39130149</v>
      </c>
      <c r="N7" s="8">
        <v>117420701</v>
      </c>
      <c r="O7" s="8">
        <v>38676079</v>
      </c>
      <c r="P7" s="8">
        <v>44967667</v>
      </c>
      <c r="Q7" s="8">
        <v>36625534</v>
      </c>
      <c r="R7" s="8">
        <v>120269280</v>
      </c>
      <c r="S7" s="8">
        <v>40513787</v>
      </c>
      <c r="T7" s="8">
        <v>33475846</v>
      </c>
      <c r="U7" s="8">
        <v>41031232</v>
      </c>
      <c r="V7" s="8">
        <v>115020865</v>
      </c>
      <c r="W7" s="8">
        <v>467756805</v>
      </c>
      <c r="X7" s="8">
        <v>475716917</v>
      </c>
      <c r="Y7" s="8">
        <v>-7960112</v>
      </c>
      <c r="Z7" s="2">
        <v>-1.67</v>
      </c>
      <c r="AA7" s="6">
        <v>471916917</v>
      </c>
    </row>
    <row r="8" spans="1:27" ht="13.5">
      <c r="A8" s="25" t="s">
        <v>35</v>
      </c>
      <c r="B8" s="24"/>
      <c r="C8" s="6">
        <v>91035868</v>
      </c>
      <c r="D8" s="6">
        <v>0</v>
      </c>
      <c r="E8" s="7">
        <v>91593508</v>
      </c>
      <c r="F8" s="8">
        <v>93809508</v>
      </c>
      <c r="G8" s="8">
        <v>7924146</v>
      </c>
      <c r="H8" s="8">
        <v>5931773</v>
      </c>
      <c r="I8" s="8">
        <v>8936212</v>
      </c>
      <c r="J8" s="8">
        <v>22792131</v>
      </c>
      <c r="K8" s="8">
        <v>8219798</v>
      </c>
      <c r="L8" s="8">
        <v>7547733</v>
      </c>
      <c r="M8" s="8">
        <v>8568512</v>
      </c>
      <c r="N8" s="8">
        <v>24336043</v>
      </c>
      <c r="O8" s="8">
        <v>9958037</v>
      </c>
      <c r="P8" s="8">
        <v>6902247</v>
      </c>
      <c r="Q8" s="8">
        <v>8068768</v>
      </c>
      <c r="R8" s="8">
        <v>24929052</v>
      </c>
      <c r="S8" s="8">
        <v>8515052</v>
      </c>
      <c r="T8" s="8">
        <v>2710105</v>
      </c>
      <c r="U8" s="8">
        <v>8007879</v>
      </c>
      <c r="V8" s="8">
        <v>19233036</v>
      </c>
      <c r="W8" s="8">
        <v>91290262</v>
      </c>
      <c r="X8" s="8">
        <v>91593508</v>
      </c>
      <c r="Y8" s="8">
        <v>-303246</v>
      </c>
      <c r="Z8" s="2">
        <v>-0.33</v>
      </c>
      <c r="AA8" s="6">
        <v>93809508</v>
      </c>
    </row>
    <row r="9" spans="1:27" ht="13.5">
      <c r="A9" s="25" t="s">
        <v>36</v>
      </c>
      <c r="B9" s="24"/>
      <c r="C9" s="6">
        <v>63811392</v>
      </c>
      <c r="D9" s="6">
        <v>0</v>
      </c>
      <c r="E9" s="7">
        <v>58051382</v>
      </c>
      <c r="F9" s="8">
        <v>60838382</v>
      </c>
      <c r="G9" s="8">
        <v>7014556</v>
      </c>
      <c r="H9" s="8">
        <v>4547110</v>
      </c>
      <c r="I9" s="8">
        <v>5755738</v>
      </c>
      <c r="J9" s="8">
        <v>17317404</v>
      </c>
      <c r="K9" s="8">
        <v>3571218</v>
      </c>
      <c r="L9" s="8">
        <v>5321633</v>
      </c>
      <c r="M9" s="8">
        <v>5354543</v>
      </c>
      <c r="N9" s="8">
        <v>14247394</v>
      </c>
      <c r="O9" s="8">
        <v>5486922</v>
      </c>
      <c r="P9" s="8">
        <v>5523913</v>
      </c>
      <c r="Q9" s="8">
        <v>4491305</v>
      </c>
      <c r="R9" s="8">
        <v>15502140</v>
      </c>
      <c r="S9" s="8">
        <v>5428587</v>
      </c>
      <c r="T9" s="8">
        <v>5505077</v>
      </c>
      <c r="U9" s="8">
        <v>6419281</v>
      </c>
      <c r="V9" s="8">
        <v>17352945</v>
      </c>
      <c r="W9" s="8">
        <v>64419883</v>
      </c>
      <c r="X9" s="8">
        <v>58051382</v>
      </c>
      <c r="Y9" s="8">
        <v>6368501</v>
      </c>
      <c r="Z9" s="2">
        <v>10.97</v>
      </c>
      <c r="AA9" s="6">
        <v>60838382</v>
      </c>
    </row>
    <row r="10" spans="1:27" ht="13.5">
      <c r="A10" s="25" t="s">
        <v>37</v>
      </c>
      <c r="B10" s="24"/>
      <c r="C10" s="6">
        <v>40432083</v>
      </c>
      <c r="D10" s="6">
        <v>0</v>
      </c>
      <c r="E10" s="7">
        <v>42378730</v>
      </c>
      <c r="F10" s="26">
        <v>43375730</v>
      </c>
      <c r="G10" s="26">
        <v>4708974</v>
      </c>
      <c r="H10" s="26">
        <v>3315055</v>
      </c>
      <c r="I10" s="26">
        <v>3658243</v>
      </c>
      <c r="J10" s="26">
        <v>11682272</v>
      </c>
      <c r="K10" s="26">
        <v>3549489</v>
      </c>
      <c r="L10" s="26">
        <v>3593720</v>
      </c>
      <c r="M10" s="26">
        <v>3635755</v>
      </c>
      <c r="N10" s="26">
        <v>10778964</v>
      </c>
      <c r="O10" s="26">
        <v>3645627</v>
      </c>
      <c r="P10" s="26">
        <v>3603927</v>
      </c>
      <c r="Q10" s="26">
        <v>3643636</v>
      </c>
      <c r="R10" s="26">
        <v>10893190</v>
      </c>
      <c r="S10" s="26">
        <v>3608057</v>
      </c>
      <c r="T10" s="26">
        <v>3583552</v>
      </c>
      <c r="U10" s="26">
        <v>4266236</v>
      </c>
      <c r="V10" s="26">
        <v>11457845</v>
      </c>
      <c r="W10" s="26">
        <v>44812271</v>
      </c>
      <c r="X10" s="26">
        <v>42378730</v>
      </c>
      <c r="Y10" s="26">
        <v>2433541</v>
      </c>
      <c r="Z10" s="27">
        <v>5.74</v>
      </c>
      <c r="AA10" s="28">
        <v>43375730</v>
      </c>
    </row>
    <row r="11" spans="1:27" ht="13.5">
      <c r="A11" s="25" t="s">
        <v>38</v>
      </c>
      <c r="B11" s="29"/>
      <c r="C11" s="6">
        <v>375478</v>
      </c>
      <c r="D11" s="6">
        <v>0</v>
      </c>
      <c r="E11" s="7">
        <v>395530</v>
      </c>
      <c r="F11" s="8">
        <v>395530</v>
      </c>
      <c r="G11" s="8">
        <v>26635</v>
      </c>
      <c r="H11" s="8">
        <v>26858</v>
      </c>
      <c r="I11" s="8">
        <v>26034</v>
      </c>
      <c r="J11" s="8">
        <v>79527</v>
      </c>
      <c r="K11" s="8">
        <v>25273</v>
      </c>
      <c r="L11" s="8">
        <v>24749</v>
      </c>
      <c r="M11" s="8">
        <v>24659</v>
      </c>
      <c r="N11" s="8">
        <v>74681</v>
      </c>
      <c r="O11" s="8">
        <v>25046</v>
      </c>
      <c r="P11" s="8">
        <v>23637</v>
      </c>
      <c r="Q11" s="8">
        <v>24086</v>
      </c>
      <c r="R11" s="8">
        <v>72769</v>
      </c>
      <c r="S11" s="8">
        <v>24252</v>
      </c>
      <c r="T11" s="8">
        <v>24214</v>
      </c>
      <c r="U11" s="8">
        <v>26082</v>
      </c>
      <c r="V11" s="8">
        <v>74548</v>
      </c>
      <c r="W11" s="8">
        <v>301525</v>
      </c>
      <c r="X11" s="8">
        <v>395530</v>
      </c>
      <c r="Y11" s="8">
        <v>-94005</v>
      </c>
      <c r="Z11" s="2">
        <v>-23.77</v>
      </c>
      <c r="AA11" s="6">
        <v>395530</v>
      </c>
    </row>
    <row r="12" spans="1:27" ht="13.5">
      <c r="A12" s="25" t="s">
        <v>39</v>
      </c>
      <c r="B12" s="29"/>
      <c r="C12" s="6">
        <v>2272512</v>
      </c>
      <c r="D12" s="6">
        <v>0</v>
      </c>
      <c r="E12" s="7">
        <v>2288900</v>
      </c>
      <c r="F12" s="8">
        <v>2345300</v>
      </c>
      <c r="G12" s="8">
        <v>99573</v>
      </c>
      <c r="H12" s="8">
        <v>94712</v>
      </c>
      <c r="I12" s="8">
        <v>107882</v>
      </c>
      <c r="J12" s="8">
        <v>302167</v>
      </c>
      <c r="K12" s="8">
        <v>1057936</v>
      </c>
      <c r="L12" s="8">
        <v>289202</v>
      </c>
      <c r="M12" s="8">
        <v>108667</v>
      </c>
      <c r="N12" s="8">
        <v>1455805</v>
      </c>
      <c r="O12" s="8">
        <v>98992</v>
      </c>
      <c r="P12" s="8">
        <v>118615</v>
      </c>
      <c r="Q12" s="8">
        <v>106530</v>
      </c>
      <c r="R12" s="8">
        <v>324137</v>
      </c>
      <c r="S12" s="8">
        <v>85319</v>
      </c>
      <c r="T12" s="8">
        <v>91227</v>
      </c>
      <c r="U12" s="8">
        <v>121930</v>
      </c>
      <c r="V12" s="8">
        <v>298476</v>
      </c>
      <c r="W12" s="8">
        <v>2380585</v>
      </c>
      <c r="X12" s="8">
        <v>2288900</v>
      </c>
      <c r="Y12" s="8">
        <v>91685</v>
      </c>
      <c r="Z12" s="2">
        <v>4.01</v>
      </c>
      <c r="AA12" s="6">
        <v>2345300</v>
      </c>
    </row>
    <row r="13" spans="1:27" ht="13.5">
      <c r="A13" s="23" t="s">
        <v>40</v>
      </c>
      <c r="B13" s="29"/>
      <c r="C13" s="6">
        <v>22385592</v>
      </c>
      <c r="D13" s="6">
        <v>0</v>
      </c>
      <c r="E13" s="7">
        <v>18732000</v>
      </c>
      <c r="F13" s="8">
        <v>18732000</v>
      </c>
      <c r="G13" s="8">
        <v>1723178</v>
      </c>
      <c r="H13" s="8">
        <v>1967854</v>
      </c>
      <c r="I13" s="8">
        <v>1938274</v>
      </c>
      <c r="J13" s="8">
        <v>5629306</v>
      </c>
      <c r="K13" s="8">
        <v>1828768</v>
      </c>
      <c r="L13" s="8">
        <v>2381515</v>
      </c>
      <c r="M13" s="8">
        <v>1545529</v>
      </c>
      <c r="N13" s="8">
        <v>5755812</v>
      </c>
      <c r="O13" s="8">
        <v>1660757</v>
      </c>
      <c r="P13" s="8">
        <v>2763719</v>
      </c>
      <c r="Q13" s="8">
        <v>1718330</v>
      </c>
      <c r="R13" s="8">
        <v>6142806</v>
      </c>
      <c r="S13" s="8">
        <v>2631895</v>
      </c>
      <c r="T13" s="8">
        <v>1411892</v>
      </c>
      <c r="U13" s="8">
        <v>2355856</v>
      </c>
      <c r="V13" s="8">
        <v>6399643</v>
      </c>
      <c r="W13" s="8">
        <v>23927567</v>
      </c>
      <c r="X13" s="8">
        <v>18731999</v>
      </c>
      <c r="Y13" s="8">
        <v>5195568</v>
      </c>
      <c r="Z13" s="2">
        <v>27.74</v>
      </c>
      <c r="AA13" s="6">
        <v>18732000</v>
      </c>
    </row>
    <row r="14" spans="1:27" ht="13.5">
      <c r="A14" s="23" t="s">
        <v>41</v>
      </c>
      <c r="B14" s="29"/>
      <c r="C14" s="6">
        <v>3931893</v>
      </c>
      <c r="D14" s="6">
        <v>0</v>
      </c>
      <c r="E14" s="7">
        <v>4392430</v>
      </c>
      <c r="F14" s="8">
        <v>4392430</v>
      </c>
      <c r="G14" s="8">
        <v>-548172</v>
      </c>
      <c r="H14" s="8">
        <v>372089</v>
      </c>
      <c r="I14" s="8">
        <v>1222847</v>
      </c>
      <c r="J14" s="8">
        <v>1046764</v>
      </c>
      <c r="K14" s="8">
        <v>-521609</v>
      </c>
      <c r="L14" s="8">
        <v>293526</v>
      </c>
      <c r="M14" s="8">
        <v>1167331</v>
      </c>
      <c r="N14" s="8">
        <v>939248</v>
      </c>
      <c r="O14" s="8">
        <v>254676</v>
      </c>
      <c r="P14" s="8">
        <v>272436</v>
      </c>
      <c r="Q14" s="8">
        <v>260241</v>
      </c>
      <c r="R14" s="8">
        <v>787353</v>
      </c>
      <c r="S14" s="8">
        <v>269220</v>
      </c>
      <c r="T14" s="8">
        <v>263068</v>
      </c>
      <c r="U14" s="8">
        <v>329211</v>
      </c>
      <c r="V14" s="8">
        <v>861499</v>
      </c>
      <c r="W14" s="8">
        <v>3634864</v>
      </c>
      <c r="X14" s="8">
        <v>4392430</v>
      </c>
      <c r="Y14" s="8">
        <v>-757566</v>
      </c>
      <c r="Z14" s="2">
        <v>-17.25</v>
      </c>
      <c r="AA14" s="6">
        <v>4392430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60966463</v>
      </c>
      <c r="D16" s="6">
        <v>0</v>
      </c>
      <c r="E16" s="7">
        <v>17515480</v>
      </c>
      <c r="F16" s="8">
        <v>49032580</v>
      </c>
      <c r="G16" s="8">
        <v>1704104</v>
      </c>
      <c r="H16" s="8">
        <v>1249916</v>
      </c>
      <c r="I16" s="8">
        <v>1605291</v>
      </c>
      <c r="J16" s="8">
        <v>4559311</v>
      </c>
      <c r="K16" s="8">
        <v>1092735</v>
      </c>
      <c r="L16" s="8">
        <v>1036825</v>
      </c>
      <c r="M16" s="8">
        <v>788273</v>
      </c>
      <c r="N16" s="8">
        <v>2917833</v>
      </c>
      <c r="O16" s="8">
        <v>1204288</v>
      </c>
      <c r="P16" s="8">
        <v>922078</v>
      </c>
      <c r="Q16" s="8">
        <v>1445365</v>
      </c>
      <c r="R16" s="8">
        <v>3571731</v>
      </c>
      <c r="S16" s="8">
        <v>960259</v>
      </c>
      <c r="T16" s="8">
        <v>376170</v>
      </c>
      <c r="U16" s="8">
        <v>1321897</v>
      </c>
      <c r="V16" s="8">
        <v>2658326</v>
      </c>
      <c r="W16" s="8">
        <v>13707201</v>
      </c>
      <c r="X16" s="8">
        <v>17515480</v>
      </c>
      <c r="Y16" s="8">
        <v>-3808279</v>
      </c>
      <c r="Z16" s="2">
        <v>-21.74</v>
      </c>
      <c r="AA16" s="6">
        <v>49032580</v>
      </c>
    </row>
    <row r="17" spans="1:27" ht="13.5">
      <c r="A17" s="23" t="s">
        <v>44</v>
      </c>
      <c r="B17" s="29"/>
      <c r="C17" s="6">
        <v>2088827</v>
      </c>
      <c r="D17" s="6">
        <v>0</v>
      </c>
      <c r="E17" s="7">
        <v>2601470</v>
      </c>
      <c r="F17" s="8">
        <v>2601470</v>
      </c>
      <c r="G17" s="8">
        <v>200293</v>
      </c>
      <c r="H17" s="8">
        <v>203738</v>
      </c>
      <c r="I17" s="8">
        <v>207712</v>
      </c>
      <c r="J17" s="8">
        <v>611743</v>
      </c>
      <c r="K17" s="8">
        <v>193298</v>
      </c>
      <c r="L17" s="8">
        <v>198723</v>
      </c>
      <c r="M17" s="8">
        <v>639</v>
      </c>
      <c r="N17" s="8">
        <v>392660</v>
      </c>
      <c r="O17" s="8">
        <v>274403</v>
      </c>
      <c r="P17" s="8">
        <v>236650</v>
      </c>
      <c r="Q17" s="8">
        <v>245787</v>
      </c>
      <c r="R17" s="8">
        <v>756840</v>
      </c>
      <c r="S17" s="8">
        <v>98767</v>
      </c>
      <c r="T17" s="8">
        <v>275393</v>
      </c>
      <c r="U17" s="8">
        <v>253958</v>
      </c>
      <c r="V17" s="8">
        <v>628118</v>
      </c>
      <c r="W17" s="8">
        <v>2389361</v>
      </c>
      <c r="X17" s="8">
        <v>2601470</v>
      </c>
      <c r="Y17" s="8">
        <v>-212109</v>
      </c>
      <c r="Z17" s="2">
        <v>-8.15</v>
      </c>
      <c r="AA17" s="6">
        <v>2601470</v>
      </c>
    </row>
    <row r="18" spans="1:27" ht="13.5">
      <c r="A18" s="25" t="s">
        <v>45</v>
      </c>
      <c r="B18" s="24"/>
      <c r="C18" s="6">
        <v>6961369</v>
      </c>
      <c r="D18" s="6">
        <v>0</v>
      </c>
      <c r="E18" s="7">
        <v>6586340</v>
      </c>
      <c r="F18" s="8">
        <v>6586340</v>
      </c>
      <c r="G18" s="8">
        <v>722721</v>
      </c>
      <c r="H18" s="8">
        <v>1290</v>
      </c>
      <c r="I18" s="8">
        <v>1613361</v>
      </c>
      <c r="J18" s="8">
        <v>2337372</v>
      </c>
      <c r="K18" s="8">
        <v>531120</v>
      </c>
      <c r="L18" s="8">
        <v>32908</v>
      </c>
      <c r="M18" s="8">
        <v>-265789</v>
      </c>
      <c r="N18" s="8">
        <v>298239</v>
      </c>
      <c r="O18" s="8">
        <v>1867124</v>
      </c>
      <c r="P18" s="8">
        <v>399990</v>
      </c>
      <c r="Q18" s="8">
        <v>558013</v>
      </c>
      <c r="R18" s="8">
        <v>2825127</v>
      </c>
      <c r="S18" s="8">
        <v>1085316</v>
      </c>
      <c r="T18" s="8">
        <v>588924</v>
      </c>
      <c r="U18" s="8">
        <v>264276</v>
      </c>
      <c r="V18" s="8">
        <v>1938516</v>
      </c>
      <c r="W18" s="8">
        <v>7399254</v>
      </c>
      <c r="X18" s="8">
        <v>6586340</v>
      </c>
      <c r="Y18" s="8">
        <v>812914</v>
      </c>
      <c r="Z18" s="2">
        <v>12.34</v>
      </c>
      <c r="AA18" s="6">
        <v>6586340</v>
      </c>
    </row>
    <row r="19" spans="1:27" ht="13.5">
      <c r="A19" s="23" t="s">
        <v>46</v>
      </c>
      <c r="B19" s="29"/>
      <c r="C19" s="6">
        <v>290629406</v>
      </c>
      <c r="D19" s="6">
        <v>0</v>
      </c>
      <c r="E19" s="7">
        <v>236511591</v>
      </c>
      <c r="F19" s="8">
        <v>254132910</v>
      </c>
      <c r="G19" s="8">
        <v>0</v>
      </c>
      <c r="H19" s="8">
        <v>37839945</v>
      </c>
      <c r="I19" s="8">
        <v>12438077</v>
      </c>
      <c r="J19" s="8">
        <v>50278022</v>
      </c>
      <c r="K19" s="8">
        <v>570315</v>
      </c>
      <c r="L19" s="8">
        <v>979083</v>
      </c>
      <c r="M19" s="8">
        <v>31399084</v>
      </c>
      <c r="N19" s="8">
        <v>32948482</v>
      </c>
      <c r="O19" s="8">
        <v>27371329</v>
      </c>
      <c r="P19" s="8">
        <v>0</v>
      </c>
      <c r="Q19" s="8">
        <v>40952469</v>
      </c>
      <c r="R19" s="8">
        <v>68323798</v>
      </c>
      <c r="S19" s="8">
        <v>597392</v>
      </c>
      <c r="T19" s="8">
        <v>566824</v>
      </c>
      <c r="U19" s="8">
        <v>211862</v>
      </c>
      <c r="V19" s="8">
        <v>1376078</v>
      </c>
      <c r="W19" s="8">
        <v>152926380</v>
      </c>
      <c r="X19" s="8">
        <v>236511591</v>
      </c>
      <c r="Y19" s="8">
        <v>-83585211</v>
      </c>
      <c r="Z19" s="2">
        <v>-35.34</v>
      </c>
      <c r="AA19" s="6">
        <v>254132910</v>
      </c>
    </row>
    <row r="20" spans="1:27" ht="13.5">
      <c r="A20" s="23" t="s">
        <v>47</v>
      </c>
      <c r="B20" s="29"/>
      <c r="C20" s="6">
        <v>52891558</v>
      </c>
      <c r="D20" s="6">
        <v>0</v>
      </c>
      <c r="E20" s="7">
        <v>23148286</v>
      </c>
      <c r="F20" s="26">
        <v>32858192</v>
      </c>
      <c r="G20" s="26">
        <v>1171517</v>
      </c>
      <c r="H20" s="26">
        <v>594774</v>
      </c>
      <c r="I20" s="26">
        <v>2037674</v>
      </c>
      <c r="J20" s="26">
        <v>3803965</v>
      </c>
      <c r="K20" s="26">
        <v>1568758</v>
      </c>
      <c r="L20" s="26">
        <v>1065724</v>
      </c>
      <c r="M20" s="26">
        <v>1473237</v>
      </c>
      <c r="N20" s="26">
        <v>4107719</v>
      </c>
      <c r="O20" s="26">
        <v>8367508</v>
      </c>
      <c r="P20" s="26">
        <v>3244685</v>
      </c>
      <c r="Q20" s="26">
        <v>2608347</v>
      </c>
      <c r="R20" s="26">
        <v>14220540</v>
      </c>
      <c r="S20" s="26">
        <v>3797051</v>
      </c>
      <c r="T20" s="26">
        <v>3929327</v>
      </c>
      <c r="U20" s="26">
        <v>9364419</v>
      </c>
      <c r="V20" s="26">
        <v>17090797</v>
      </c>
      <c r="W20" s="26">
        <v>39223021</v>
      </c>
      <c r="X20" s="26">
        <v>15398436</v>
      </c>
      <c r="Y20" s="26">
        <v>23824585</v>
      </c>
      <c r="Z20" s="27">
        <v>154.72</v>
      </c>
      <c r="AA20" s="28">
        <v>32858192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1241482922</v>
      </c>
      <c r="D22" s="33">
        <f>SUM(D5:D21)</f>
        <v>0</v>
      </c>
      <c r="E22" s="34">
        <f t="shared" si="0"/>
        <v>1156994737</v>
      </c>
      <c r="F22" s="35">
        <f t="shared" si="0"/>
        <v>1217776622</v>
      </c>
      <c r="G22" s="35">
        <f t="shared" si="0"/>
        <v>80581869</v>
      </c>
      <c r="H22" s="35">
        <f t="shared" si="0"/>
        <v>102729655</v>
      </c>
      <c r="I22" s="35">
        <f t="shared" si="0"/>
        <v>94685807</v>
      </c>
      <c r="J22" s="35">
        <f t="shared" si="0"/>
        <v>277997331</v>
      </c>
      <c r="K22" s="35">
        <f t="shared" si="0"/>
        <v>75942187</v>
      </c>
      <c r="L22" s="35">
        <f t="shared" si="0"/>
        <v>78502056</v>
      </c>
      <c r="M22" s="35">
        <f t="shared" si="0"/>
        <v>107495305</v>
      </c>
      <c r="N22" s="35">
        <f t="shared" si="0"/>
        <v>261939548</v>
      </c>
      <c r="O22" s="35">
        <f t="shared" si="0"/>
        <v>112347309</v>
      </c>
      <c r="P22" s="35">
        <f t="shared" si="0"/>
        <v>83843812</v>
      </c>
      <c r="Q22" s="35">
        <f t="shared" si="0"/>
        <v>115709063</v>
      </c>
      <c r="R22" s="35">
        <f t="shared" si="0"/>
        <v>311900184</v>
      </c>
      <c r="S22" s="35">
        <f t="shared" si="0"/>
        <v>82389730</v>
      </c>
      <c r="T22" s="35">
        <f t="shared" si="0"/>
        <v>67378629</v>
      </c>
      <c r="U22" s="35">
        <f t="shared" si="0"/>
        <v>88496724</v>
      </c>
      <c r="V22" s="35">
        <f t="shared" si="0"/>
        <v>238265083</v>
      </c>
      <c r="W22" s="35">
        <f t="shared" si="0"/>
        <v>1090102146</v>
      </c>
      <c r="X22" s="35">
        <f t="shared" si="0"/>
        <v>1149244886</v>
      </c>
      <c r="Y22" s="35">
        <f t="shared" si="0"/>
        <v>-59142740</v>
      </c>
      <c r="Z22" s="36">
        <f>+IF(X22&lt;&gt;0,+(Y22/X22)*100,0)</f>
        <v>-5.1462260759627165</v>
      </c>
      <c r="AA22" s="33">
        <f>SUM(AA5:AA21)</f>
        <v>1217776622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311839316</v>
      </c>
      <c r="D25" s="6">
        <v>0</v>
      </c>
      <c r="E25" s="7">
        <v>308228907</v>
      </c>
      <c r="F25" s="8">
        <v>320305890</v>
      </c>
      <c r="G25" s="8">
        <v>21632106</v>
      </c>
      <c r="H25" s="8">
        <v>25397724</v>
      </c>
      <c r="I25" s="8">
        <v>25296330</v>
      </c>
      <c r="J25" s="8">
        <v>72326160</v>
      </c>
      <c r="K25" s="8">
        <v>25311275</v>
      </c>
      <c r="L25" s="8">
        <v>39623582</v>
      </c>
      <c r="M25" s="8">
        <v>25576214</v>
      </c>
      <c r="N25" s="8">
        <v>90511071</v>
      </c>
      <c r="O25" s="8">
        <v>26951743</v>
      </c>
      <c r="P25" s="8">
        <v>26400093</v>
      </c>
      <c r="Q25" s="8">
        <v>25984858</v>
      </c>
      <c r="R25" s="8">
        <v>79336694</v>
      </c>
      <c r="S25" s="8">
        <v>25406139</v>
      </c>
      <c r="T25" s="8">
        <v>25828185</v>
      </c>
      <c r="U25" s="8">
        <v>27845052</v>
      </c>
      <c r="V25" s="8">
        <v>79079376</v>
      </c>
      <c r="W25" s="8">
        <v>321253301</v>
      </c>
      <c r="X25" s="8">
        <v>308228903</v>
      </c>
      <c r="Y25" s="8">
        <v>13024398</v>
      </c>
      <c r="Z25" s="2">
        <v>4.23</v>
      </c>
      <c r="AA25" s="6">
        <v>320305890</v>
      </c>
    </row>
    <row r="26" spans="1:27" ht="13.5">
      <c r="A26" s="25" t="s">
        <v>52</v>
      </c>
      <c r="B26" s="24"/>
      <c r="C26" s="6">
        <v>15567736</v>
      </c>
      <c r="D26" s="6">
        <v>0</v>
      </c>
      <c r="E26" s="7">
        <v>18138774</v>
      </c>
      <c r="F26" s="8">
        <v>18138774</v>
      </c>
      <c r="G26" s="8">
        <v>1314525</v>
      </c>
      <c r="H26" s="8">
        <v>1314525</v>
      </c>
      <c r="I26" s="8">
        <v>1314525</v>
      </c>
      <c r="J26" s="8">
        <v>3943575</v>
      </c>
      <c r="K26" s="8">
        <v>1314525</v>
      </c>
      <c r="L26" s="8">
        <v>1313185</v>
      </c>
      <c r="M26" s="8">
        <v>1315865</v>
      </c>
      <c r="N26" s="8">
        <v>3943575</v>
      </c>
      <c r="O26" s="8">
        <v>1314378</v>
      </c>
      <c r="P26" s="8">
        <v>1314378</v>
      </c>
      <c r="Q26" s="8">
        <v>1314378</v>
      </c>
      <c r="R26" s="8">
        <v>3943134</v>
      </c>
      <c r="S26" s="8">
        <v>2052828</v>
      </c>
      <c r="T26" s="8">
        <v>1388223</v>
      </c>
      <c r="U26" s="8">
        <v>1388222</v>
      </c>
      <c r="V26" s="8">
        <v>4829273</v>
      </c>
      <c r="W26" s="8">
        <v>16659557</v>
      </c>
      <c r="X26" s="8">
        <v>18138774</v>
      </c>
      <c r="Y26" s="8">
        <v>-1479217</v>
      </c>
      <c r="Z26" s="2">
        <v>-8.15</v>
      </c>
      <c r="AA26" s="6">
        <v>18138774</v>
      </c>
    </row>
    <row r="27" spans="1:27" ht="13.5">
      <c r="A27" s="25" t="s">
        <v>53</v>
      </c>
      <c r="B27" s="24"/>
      <c r="C27" s="6">
        <v>69604195</v>
      </c>
      <c r="D27" s="6">
        <v>0</v>
      </c>
      <c r="E27" s="7">
        <v>20000000</v>
      </c>
      <c r="F27" s="8">
        <v>51517100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20000000</v>
      </c>
      <c r="Y27" s="8">
        <v>-20000000</v>
      </c>
      <c r="Z27" s="2">
        <v>-100</v>
      </c>
      <c r="AA27" s="6">
        <v>51517100</v>
      </c>
    </row>
    <row r="28" spans="1:27" ht="13.5">
      <c r="A28" s="25" t="s">
        <v>54</v>
      </c>
      <c r="B28" s="24"/>
      <c r="C28" s="6">
        <v>110052755</v>
      </c>
      <c r="D28" s="6">
        <v>0</v>
      </c>
      <c r="E28" s="7">
        <v>111411587</v>
      </c>
      <c r="F28" s="8">
        <v>114789631</v>
      </c>
      <c r="G28" s="8">
        <v>0</v>
      </c>
      <c r="H28" s="8">
        <v>0</v>
      </c>
      <c r="I28" s="8">
        <v>27397789</v>
      </c>
      <c r="J28" s="8">
        <v>27397789</v>
      </c>
      <c r="K28" s="8">
        <v>9422854</v>
      </c>
      <c r="L28" s="8">
        <v>8945744</v>
      </c>
      <c r="M28" s="8">
        <v>9243965</v>
      </c>
      <c r="N28" s="8">
        <v>27612563</v>
      </c>
      <c r="O28" s="8">
        <v>9243992</v>
      </c>
      <c r="P28" s="8">
        <v>8349313</v>
      </c>
      <c r="Q28" s="8">
        <v>9244011</v>
      </c>
      <c r="R28" s="8">
        <v>26837316</v>
      </c>
      <c r="S28" s="8">
        <v>8945786</v>
      </c>
      <c r="T28" s="8">
        <v>9244144</v>
      </c>
      <c r="U28" s="8">
        <v>0</v>
      </c>
      <c r="V28" s="8">
        <v>18189930</v>
      </c>
      <c r="W28" s="8">
        <v>100037598</v>
      </c>
      <c r="X28" s="8">
        <v>111411588</v>
      </c>
      <c r="Y28" s="8">
        <v>-11373990</v>
      </c>
      <c r="Z28" s="2">
        <v>-10.21</v>
      </c>
      <c r="AA28" s="6">
        <v>114789631</v>
      </c>
    </row>
    <row r="29" spans="1:27" ht="13.5">
      <c r="A29" s="25" t="s">
        <v>55</v>
      </c>
      <c r="B29" s="24"/>
      <c r="C29" s="6">
        <v>51159815</v>
      </c>
      <c r="D29" s="6">
        <v>0</v>
      </c>
      <c r="E29" s="7">
        <v>47984398</v>
      </c>
      <c r="F29" s="8">
        <v>46688408</v>
      </c>
      <c r="G29" s="8">
        <v>0</v>
      </c>
      <c r="H29" s="8">
        <v>0</v>
      </c>
      <c r="I29" s="8">
        <v>31298</v>
      </c>
      <c r="J29" s="8">
        <v>31298</v>
      </c>
      <c r="K29" s="8">
        <v>0</v>
      </c>
      <c r="L29" s="8">
        <v>0</v>
      </c>
      <c r="M29" s="8">
        <v>24282054</v>
      </c>
      <c r="N29" s="8">
        <v>24282054</v>
      </c>
      <c r="O29" s="8">
        <v>0</v>
      </c>
      <c r="P29" s="8">
        <v>0</v>
      </c>
      <c r="Q29" s="8">
        <v>16021</v>
      </c>
      <c r="R29" s="8">
        <v>16021</v>
      </c>
      <c r="S29" s="8">
        <v>0</v>
      </c>
      <c r="T29" s="8">
        <v>0</v>
      </c>
      <c r="U29" s="8">
        <v>22971100</v>
      </c>
      <c r="V29" s="8">
        <v>22971100</v>
      </c>
      <c r="W29" s="8">
        <v>47300473</v>
      </c>
      <c r="X29" s="8">
        <v>47984398</v>
      </c>
      <c r="Y29" s="8">
        <v>-683925</v>
      </c>
      <c r="Z29" s="2">
        <v>-1.43</v>
      </c>
      <c r="AA29" s="6">
        <v>46688408</v>
      </c>
    </row>
    <row r="30" spans="1:27" ht="13.5">
      <c r="A30" s="25" t="s">
        <v>56</v>
      </c>
      <c r="B30" s="24"/>
      <c r="C30" s="6">
        <v>287736248</v>
      </c>
      <c r="D30" s="6">
        <v>0</v>
      </c>
      <c r="E30" s="7">
        <v>324001640</v>
      </c>
      <c r="F30" s="8">
        <v>317964640</v>
      </c>
      <c r="G30" s="8">
        <v>22887</v>
      </c>
      <c r="H30" s="8">
        <v>39488046</v>
      </c>
      <c r="I30" s="8">
        <v>36858673</v>
      </c>
      <c r="J30" s="8">
        <v>76369606</v>
      </c>
      <c r="K30" s="8">
        <v>22229239</v>
      </c>
      <c r="L30" s="8">
        <v>22940957</v>
      </c>
      <c r="M30" s="8">
        <v>21387962</v>
      </c>
      <c r="N30" s="8">
        <v>66558158</v>
      </c>
      <c r="O30" s="8">
        <v>21890604</v>
      </c>
      <c r="P30" s="8">
        <v>22198848</v>
      </c>
      <c r="Q30" s="8">
        <v>20518869</v>
      </c>
      <c r="R30" s="8">
        <v>64608321</v>
      </c>
      <c r="S30" s="8">
        <v>22839741</v>
      </c>
      <c r="T30" s="8">
        <v>21208613</v>
      </c>
      <c r="U30" s="8">
        <v>58816823</v>
      </c>
      <c r="V30" s="8">
        <v>102865177</v>
      </c>
      <c r="W30" s="8">
        <v>310401262</v>
      </c>
      <c r="X30" s="8">
        <v>324001639</v>
      </c>
      <c r="Y30" s="8">
        <v>-13600377</v>
      </c>
      <c r="Z30" s="2">
        <v>-4.2</v>
      </c>
      <c r="AA30" s="6">
        <v>317964640</v>
      </c>
    </row>
    <row r="31" spans="1:27" ht="13.5">
      <c r="A31" s="25" t="s">
        <v>57</v>
      </c>
      <c r="B31" s="24"/>
      <c r="C31" s="6">
        <v>227383</v>
      </c>
      <c r="D31" s="6">
        <v>0</v>
      </c>
      <c r="E31" s="7">
        <v>267820</v>
      </c>
      <c r="F31" s="8">
        <v>237820</v>
      </c>
      <c r="G31" s="8">
        <v>6148</v>
      </c>
      <c r="H31" s="8">
        <v>19827</v>
      </c>
      <c r="I31" s="8">
        <v>22860</v>
      </c>
      <c r="J31" s="8">
        <v>48835</v>
      </c>
      <c r="K31" s="8">
        <v>12814</v>
      </c>
      <c r="L31" s="8">
        <v>14439</v>
      </c>
      <c r="M31" s="8">
        <v>11993</v>
      </c>
      <c r="N31" s="8">
        <v>39246</v>
      </c>
      <c r="O31" s="8">
        <v>15871</v>
      </c>
      <c r="P31" s="8">
        <v>11980</v>
      </c>
      <c r="Q31" s="8">
        <v>13439</v>
      </c>
      <c r="R31" s="8">
        <v>41290</v>
      </c>
      <c r="S31" s="8">
        <v>11788</v>
      </c>
      <c r="T31" s="8">
        <v>10340</v>
      </c>
      <c r="U31" s="8">
        <v>34538</v>
      </c>
      <c r="V31" s="8">
        <v>56666</v>
      </c>
      <c r="W31" s="8">
        <v>186037</v>
      </c>
      <c r="X31" s="8">
        <v>267820</v>
      </c>
      <c r="Y31" s="8">
        <v>-81783</v>
      </c>
      <c r="Z31" s="2">
        <v>-30.54</v>
      </c>
      <c r="AA31" s="6">
        <v>237820</v>
      </c>
    </row>
    <row r="32" spans="1:27" ht="13.5">
      <c r="A32" s="25" t="s">
        <v>58</v>
      </c>
      <c r="B32" s="24"/>
      <c r="C32" s="6">
        <v>234571488</v>
      </c>
      <c r="D32" s="6">
        <v>0</v>
      </c>
      <c r="E32" s="7">
        <v>181671705</v>
      </c>
      <c r="F32" s="8">
        <v>180540073</v>
      </c>
      <c r="G32" s="8">
        <v>444352</v>
      </c>
      <c r="H32" s="8">
        <v>6527231</v>
      </c>
      <c r="I32" s="8">
        <v>9703851</v>
      </c>
      <c r="J32" s="8">
        <v>16675434</v>
      </c>
      <c r="K32" s="8">
        <v>10832825</v>
      </c>
      <c r="L32" s="8">
        <v>7504579</v>
      </c>
      <c r="M32" s="8">
        <v>24136610</v>
      </c>
      <c r="N32" s="8">
        <v>42474014</v>
      </c>
      <c r="O32" s="8">
        <v>-3433615</v>
      </c>
      <c r="P32" s="8">
        <v>11316908</v>
      </c>
      <c r="Q32" s="8">
        <v>32669032</v>
      </c>
      <c r="R32" s="8">
        <v>40552325</v>
      </c>
      <c r="S32" s="8">
        <v>9567990</v>
      </c>
      <c r="T32" s="8">
        <v>14526220</v>
      </c>
      <c r="U32" s="8">
        <v>26052669</v>
      </c>
      <c r="V32" s="8">
        <v>50146879</v>
      </c>
      <c r="W32" s="8">
        <v>149848652</v>
      </c>
      <c r="X32" s="8">
        <v>181671705</v>
      </c>
      <c r="Y32" s="8">
        <v>-31823053</v>
      </c>
      <c r="Z32" s="2">
        <v>-17.52</v>
      </c>
      <c r="AA32" s="6">
        <v>180540073</v>
      </c>
    </row>
    <row r="33" spans="1:27" ht="13.5">
      <c r="A33" s="25" t="s">
        <v>59</v>
      </c>
      <c r="B33" s="24"/>
      <c r="C33" s="6">
        <v>2368266</v>
      </c>
      <c r="D33" s="6">
        <v>0</v>
      </c>
      <c r="E33" s="7">
        <v>3043000</v>
      </c>
      <c r="F33" s="8">
        <v>3043000</v>
      </c>
      <c r="G33" s="8">
        <v>31944</v>
      </c>
      <c r="H33" s="8">
        <v>219979</v>
      </c>
      <c r="I33" s="8">
        <v>321019</v>
      </c>
      <c r="J33" s="8">
        <v>572942</v>
      </c>
      <c r="K33" s="8">
        <v>167318</v>
      </c>
      <c r="L33" s="8">
        <v>32658</v>
      </c>
      <c r="M33" s="8">
        <v>688544</v>
      </c>
      <c r="N33" s="8">
        <v>888520</v>
      </c>
      <c r="O33" s="8">
        <v>68032</v>
      </c>
      <c r="P33" s="8">
        <v>197499</v>
      </c>
      <c r="Q33" s="8">
        <v>107188</v>
      </c>
      <c r="R33" s="8">
        <v>372719</v>
      </c>
      <c r="S33" s="8">
        <v>62750</v>
      </c>
      <c r="T33" s="8">
        <v>748</v>
      </c>
      <c r="U33" s="8">
        <v>637772</v>
      </c>
      <c r="V33" s="8">
        <v>701270</v>
      </c>
      <c r="W33" s="8">
        <v>2535451</v>
      </c>
      <c r="X33" s="8">
        <v>3043000</v>
      </c>
      <c r="Y33" s="8">
        <v>-507549</v>
      </c>
      <c r="Z33" s="2">
        <v>-16.68</v>
      </c>
      <c r="AA33" s="6">
        <v>3043000</v>
      </c>
    </row>
    <row r="34" spans="1:27" ht="13.5">
      <c r="A34" s="25" t="s">
        <v>60</v>
      </c>
      <c r="B34" s="24"/>
      <c r="C34" s="6">
        <v>179864598</v>
      </c>
      <c r="D34" s="6">
        <v>0</v>
      </c>
      <c r="E34" s="7">
        <v>201247802</v>
      </c>
      <c r="F34" s="8">
        <v>225765475</v>
      </c>
      <c r="G34" s="8">
        <v>8537980</v>
      </c>
      <c r="H34" s="8">
        <v>17419530</v>
      </c>
      <c r="I34" s="8">
        <v>16283430</v>
      </c>
      <c r="J34" s="8">
        <v>42240940</v>
      </c>
      <c r="K34" s="8">
        <v>14642685</v>
      </c>
      <c r="L34" s="8">
        <v>13283347</v>
      </c>
      <c r="M34" s="8">
        <v>12431650</v>
      </c>
      <c r="N34" s="8">
        <v>40357682</v>
      </c>
      <c r="O34" s="8">
        <v>11809730</v>
      </c>
      <c r="P34" s="8">
        <v>11123035</v>
      </c>
      <c r="Q34" s="8">
        <v>15573296</v>
      </c>
      <c r="R34" s="8">
        <v>38506061</v>
      </c>
      <c r="S34" s="8">
        <v>13602484</v>
      </c>
      <c r="T34" s="8">
        <v>18084138</v>
      </c>
      <c r="U34" s="8">
        <v>26317987</v>
      </c>
      <c r="V34" s="8">
        <v>58004609</v>
      </c>
      <c r="W34" s="8">
        <v>179109292</v>
      </c>
      <c r="X34" s="8">
        <v>201247802</v>
      </c>
      <c r="Y34" s="8">
        <v>-22138510</v>
      </c>
      <c r="Z34" s="2">
        <v>-11</v>
      </c>
      <c r="AA34" s="6">
        <v>225765475</v>
      </c>
    </row>
    <row r="35" spans="1:27" ht="13.5">
      <c r="A35" s="23" t="s">
        <v>61</v>
      </c>
      <c r="B35" s="29"/>
      <c r="C35" s="6">
        <v>99087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1263090887</v>
      </c>
      <c r="D36" s="33">
        <f>SUM(D25:D35)</f>
        <v>0</v>
      </c>
      <c r="E36" s="34">
        <f t="shared" si="1"/>
        <v>1215995633</v>
      </c>
      <c r="F36" s="35">
        <f t="shared" si="1"/>
        <v>1278990811</v>
      </c>
      <c r="G36" s="35">
        <f t="shared" si="1"/>
        <v>31989942</v>
      </c>
      <c r="H36" s="35">
        <f t="shared" si="1"/>
        <v>90386862</v>
      </c>
      <c r="I36" s="35">
        <f t="shared" si="1"/>
        <v>117229775</v>
      </c>
      <c r="J36" s="35">
        <f t="shared" si="1"/>
        <v>239606579</v>
      </c>
      <c r="K36" s="35">
        <f t="shared" si="1"/>
        <v>83933535</v>
      </c>
      <c r="L36" s="35">
        <f t="shared" si="1"/>
        <v>93658491</v>
      </c>
      <c r="M36" s="35">
        <f t="shared" si="1"/>
        <v>119074857</v>
      </c>
      <c r="N36" s="35">
        <f t="shared" si="1"/>
        <v>296666883</v>
      </c>
      <c r="O36" s="35">
        <f t="shared" si="1"/>
        <v>67860735</v>
      </c>
      <c r="P36" s="35">
        <f t="shared" si="1"/>
        <v>80912054</v>
      </c>
      <c r="Q36" s="35">
        <f t="shared" si="1"/>
        <v>105441092</v>
      </c>
      <c r="R36" s="35">
        <f t="shared" si="1"/>
        <v>254213881</v>
      </c>
      <c r="S36" s="35">
        <f t="shared" si="1"/>
        <v>82489506</v>
      </c>
      <c r="T36" s="35">
        <f t="shared" si="1"/>
        <v>90290611</v>
      </c>
      <c r="U36" s="35">
        <f t="shared" si="1"/>
        <v>164064163</v>
      </c>
      <c r="V36" s="35">
        <f t="shared" si="1"/>
        <v>336844280</v>
      </c>
      <c r="W36" s="35">
        <f t="shared" si="1"/>
        <v>1127331623</v>
      </c>
      <c r="X36" s="35">
        <f t="shared" si="1"/>
        <v>1215995629</v>
      </c>
      <c r="Y36" s="35">
        <f t="shared" si="1"/>
        <v>-88664006</v>
      </c>
      <c r="Z36" s="36">
        <f>+IF(X36&lt;&gt;0,+(Y36/X36)*100,0)</f>
        <v>-7.291474071573329</v>
      </c>
      <c r="AA36" s="33">
        <f>SUM(AA25:AA35)</f>
        <v>1278990811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-21607965</v>
      </c>
      <c r="D38" s="46">
        <f>+D22-D36</f>
        <v>0</v>
      </c>
      <c r="E38" s="47">
        <f t="shared" si="2"/>
        <v>-59000896</v>
      </c>
      <c r="F38" s="48">
        <f t="shared" si="2"/>
        <v>-61214189</v>
      </c>
      <c r="G38" s="48">
        <f t="shared" si="2"/>
        <v>48591927</v>
      </c>
      <c r="H38" s="48">
        <f t="shared" si="2"/>
        <v>12342793</v>
      </c>
      <c r="I38" s="48">
        <f t="shared" si="2"/>
        <v>-22543968</v>
      </c>
      <c r="J38" s="48">
        <f t="shared" si="2"/>
        <v>38390752</v>
      </c>
      <c r="K38" s="48">
        <f t="shared" si="2"/>
        <v>-7991348</v>
      </c>
      <c r="L38" s="48">
        <f t="shared" si="2"/>
        <v>-15156435</v>
      </c>
      <c r="M38" s="48">
        <f t="shared" si="2"/>
        <v>-11579552</v>
      </c>
      <c r="N38" s="48">
        <f t="shared" si="2"/>
        <v>-34727335</v>
      </c>
      <c r="O38" s="48">
        <f t="shared" si="2"/>
        <v>44486574</v>
      </c>
      <c r="P38" s="48">
        <f t="shared" si="2"/>
        <v>2931758</v>
      </c>
      <c r="Q38" s="48">
        <f t="shared" si="2"/>
        <v>10267971</v>
      </c>
      <c r="R38" s="48">
        <f t="shared" si="2"/>
        <v>57686303</v>
      </c>
      <c r="S38" s="48">
        <f t="shared" si="2"/>
        <v>-99776</v>
      </c>
      <c r="T38" s="48">
        <f t="shared" si="2"/>
        <v>-22911982</v>
      </c>
      <c r="U38" s="48">
        <f t="shared" si="2"/>
        <v>-75567439</v>
      </c>
      <c r="V38" s="48">
        <f t="shared" si="2"/>
        <v>-98579197</v>
      </c>
      <c r="W38" s="48">
        <f t="shared" si="2"/>
        <v>-37229477</v>
      </c>
      <c r="X38" s="48">
        <f>IF(F22=F36,0,X22-X36)</f>
        <v>-66750743</v>
      </c>
      <c r="Y38" s="48">
        <f t="shared" si="2"/>
        <v>29521266</v>
      </c>
      <c r="Z38" s="49">
        <f>+IF(X38&lt;&gt;0,+(Y38/X38)*100,0)</f>
        <v>-44.226123445547266</v>
      </c>
      <c r="AA38" s="46">
        <f>+AA22-AA36</f>
        <v>-61214189</v>
      </c>
    </row>
    <row r="39" spans="1:27" ht="13.5">
      <c r="A39" s="23" t="s">
        <v>64</v>
      </c>
      <c r="B39" s="29"/>
      <c r="C39" s="6">
        <v>273073807</v>
      </c>
      <c r="D39" s="6">
        <v>0</v>
      </c>
      <c r="E39" s="7">
        <v>118339554</v>
      </c>
      <c r="F39" s="8">
        <v>152007031</v>
      </c>
      <c r="G39" s="8">
        <v>0</v>
      </c>
      <c r="H39" s="8">
        <v>0</v>
      </c>
      <c r="I39" s="8">
        <v>24632955</v>
      </c>
      <c r="J39" s="8">
        <v>24632955</v>
      </c>
      <c r="K39" s="8">
        <v>0</v>
      </c>
      <c r="L39" s="8">
        <v>0</v>
      </c>
      <c r="M39" s="8">
        <v>28968871</v>
      </c>
      <c r="N39" s="8">
        <v>28968871</v>
      </c>
      <c r="O39" s="8">
        <v>31495</v>
      </c>
      <c r="P39" s="8">
        <v>0</v>
      </c>
      <c r="Q39" s="8">
        <v>18125139</v>
      </c>
      <c r="R39" s="8">
        <v>18156634</v>
      </c>
      <c r="S39" s="8">
        <v>0</v>
      </c>
      <c r="T39" s="8">
        <v>0</v>
      </c>
      <c r="U39" s="8">
        <v>0</v>
      </c>
      <c r="V39" s="8">
        <v>0</v>
      </c>
      <c r="W39" s="8">
        <v>71758460</v>
      </c>
      <c r="X39" s="8">
        <v>118339554</v>
      </c>
      <c r="Y39" s="8">
        <v>-46581094</v>
      </c>
      <c r="Z39" s="2">
        <v>-39.36</v>
      </c>
      <c r="AA39" s="6">
        <v>152007031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7749850</v>
      </c>
      <c r="Y40" s="26">
        <v>-7749850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251465842</v>
      </c>
      <c r="D42" s="55">
        <f>SUM(D38:D41)</f>
        <v>0</v>
      </c>
      <c r="E42" s="56">
        <f t="shared" si="3"/>
        <v>59338658</v>
      </c>
      <c r="F42" s="57">
        <f t="shared" si="3"/>
        <v>90792842</v>
      </c>
      <c r="G42" s="57">
        <f t="shared" si="3"/>
        <v>48591927</v>
      </c>
      <c r="H42" s="57">
        <f t="shared" si="3"/>
        <v>12342793</v>
      </c>
      <c r="I42" s="57">
        <f t="shared" si="3"/>
        <v>2088987</v>
      </c>
      <c r="J42" s="57">
        <f t="shared" si="3"/>
        <v>63023707</v>
      </c>
      <c r="K42" s="57">
        <f t="shared" si="3"/>
        <v>-7991348</v>
      </c>
      <c r="L42" s="57">
        <f t="shared" si="3"/>
        <v>-15156435</v>
      </c>
      <c r="M42" s="57">
        <f t="shared" si="3"/>
        <v>17389319</v>
      </c>
      <c r="N42" s="57">
        <f t="shared" si="3"/>
        <v>-5758464</v>
      </c>
      <c r="O42" s="57">
        <f t="shared" si="3"/>
        <v>44518069</v>
      </c>
      <c r="P42" s="57">
        <f t="shared" si="3"/>
        <v>2931758</v>
      </c>
      <c r="Q42" s="57">
        <f t="shared" si="3"/>
        <v>28393110</v>
      </c>
      <c r="R42" s="57">
        <f t="shared" si="3"/>
        <v>75842937</v>
      </c>
      <c r="S42" s="57">
        <f t="shared" si="3"/>
        <v>-99776</v>
      </c>
      <c r="T42" s="57">
        <f t="shared" si="3"/>
        <v>-22911982</v>
      </c>
      <c r="U42" s="57">
        <f t="shared" si="3"/>
        <v>-75567439</v>
      </c>
      <c r="V42" s="57">
        <f t="shared" si="3"/>
        <v>-98579197</v>
      </c>
      <c r="W42" s="57">
        <f t="shared" si="3"/>
        <v>34528983</v>
      </c>
      <c r="X42" s="57">
        <f t="shared" si="3"/>
        <v>59338661</v>
      </c>
      <c r="Y42" s="57">
        <f t="shared" si="3"/>
        <v>-24809678</v>
      </c>
      <c r="Z42" s="58">
        <f>+IF(X42&lt;&gt;0,+(Y42/X42)*100,0)</f>
        <v>-41.810309807968196</v>
      </c>
      <c r="AA42" s="55">
        <f>SUM(AA38:AA41)</f>
        <v>90792842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251465842</v>
      </c>
      <c r="D44" s="63">
        <f>+D42-D43</f>
        <v>0</v>
      </c>
      <c r="E44" s="64">
        <f t="shared" si="4"/>
        <v>59338658</v>
      </c>
      <c r="F44" s="65">
        <f t="shared" si="4"/>
        <v>90792842</v>
      </c>
      <c r="G44" s="65">
        <f t="shared" si="4"/>
        <v>48591927</v>
      </c>
      <c r="H44" s="65">
        <f t="shared" si="4"/>
        <v>12342793</v>
      </c>
      <c r="I44" s="65">
        <f t="shared" si="4"/>
        <v>2088987</v>
      </c>
      <c r="J44" s="65">
        <f t="shared" si="4"/>
        <v>63023707</v>
      </c>
      <c r="K44" s="65">
        <f t="shared" si="4"/>
        <v>-7991348</v>
      </c>
      <c r="L44" s="65">
        <f t="shared" si="4"/>
        <v>-15156435</v>
      </c>
      <c r="M44" s="65">
        <f t="shared" si="4"/>
        <v>17389319</v>
      </c>
      <c r="N44" s="65">
        <f t="shared" si="4"/>
        <v>-5758464</v>
      </c>
      <c r="O44" s="65">
        <f t="shared" si="4"/>
        <v>44518069</v>
      </c>
      <c r="P44" s="65">
        <f t="shared" si="4"/>
        <v>2931758</v>
      </c>
      <c r="Q44" s="65">
        <f t="shared" si="4"/>
        <v>28393110</v>
      </c>
      <c r="R44" s="65">
        <f t="shared" si="4"/>
        <v>75842937</v>
      </c>
      <c r="S44" s="65">
        <f t="shared" si="4"/>
        <v>-99776</v>
      </c>
      <c r="T44" s="65">
        <f t="shared" si="4"/>
        <v>-22911982</v>
      </c>
      <c r="U44" s="65">
        <f t="shared" si="4"/>
        <v>-75567439</v>
      </c>
      <c r="V44" s="65">
        <f t="shared" si="4"/>
        <v>-98579197</v>
      </c>
      <c r="W44" s="65">
        <f t="shared" si="4"/>
        <v>34528983</v>
      </c>
      <c r="X44" s="65">
        <f t="shared" si="4"/>
        <v>59338661</v>
      </c>
      <c r="Y44" s="65">
        <f t="shared" si="4"/>
        <v>-24809678</v>
      </c>
      <c r="Z44" s="66">
        <f>+IF(X44&lt;&gt;0,+(Y44/X44)*100,0)</f>
        <v>-41.810309807968196</v>
      </c>
      <c r="AA44" s="63">
        <f>+AA42-AA43</f>
        <v>90792842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-7749062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-7749062</v>
      </c>
    </row>
    <row r="46" spans="1:27" ht="13.5">
      <c r="A46" s="62" t="s">
        <v>71</v>
      </c>
      <c r="B46" s="29"/>
      <c r="C46" s="55">
        <f aca="true" t="shared" si="5" ref="C46:Y46">SUM(C44:C45)</f>
        <v>251465842</v>
      </c>
      <c r="D46" s="55">
        <f>SUM(D44:D45)</f>
        <v>0</v>
      </c>
      <c r="E46" s="56">
        <f t="shared" si="5"/>
        <v>59338658</v>
      </c>
      <c r="F46" s="57">
        <f t="shared" si="5"/>
        <v>83043780</v>
      </c>
      <c r="G46" s="57">
        <f t="shared" si="5"/>
        <v>48591927</v>
      </c>
      <c r="H46" s="57">
        <f t="shared" si="5"/>
        <v>12342793</v>
      </c>
      <c r="I46" s="57">
        <f t="shared" si="5"/>
        <v>2088987</v>
      </c>
      <c r="J46" s="57">
        <f t="shared" si="5"/>
        <v>63023707</v>
      </c>
      <c r="K46" s="57">
        <f t="shared" si="5"/>
        <v>-7991348</v>
      </c>
      <c r="L46" s="57">
        <f t="shared" si="5"/>
        <v>-15156435</v>
      </c>
      <c r="M46" s="57">
        <f t="shared" si="5"/>
        <v>17389319</v>
      </c>
      <c r="N46" s="57">
        <f t="shared" si="5"/>
        <v>-5758464</v>
      </c>
      <c r="O46" s="57">
        <f t="shared" si="5"/>
        <v>44518069</v>
      </c>
      <c r="P46" s="57">
        <f t="shared" si="5"/>
        <v>2931758</v>
      </c>
      <c r="Q46" s="57">
        <f t="shared" si="5"/>
        <v>28393110</v>
      </c>
      <c r="R46" s="57">
        <f t="shared" si="5"/>
        <v>75842937</v>
      </c>
      <c r="S46" s="57">
        <f t="shared" si="5"/>
        <v>-99776</v>
      </c>
      <c r="T46" s="57">
        <f t="shared" si="5"/>
        <v>-22911982</v>
      </c>
      <c r="U46" s="57">
        <f t="shared" si="5"/>
        <v>-75567439</v>
      </c>
      <c r="V46" s="57">
        <f t="shared" si="5"/>
        <v>-98579197</v>
      </c>
      <c r="W46" s="57">
        <f t="shared" si="5"/>
        <v>34528983</v>
      </c>
      <c r="X46" s="57">
        <f t="shared" si="5"/>
        <v>59338661</v>
      </c>
      <c r="Y46" s="57">
        <f t="shared" si="5"/>
        <v>-24809678</v>
      </c>
      <c r="Z46" s="58">
        <f>+IF(X46&lt;&gt;0,+(Y46/X46)*100,0)</f>
        <v>-41.810309807968196</v>
      </c>
      <c r="AA46" s="55">
        <f>SUM(AA44:AA45)</f>
        <v>83043780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251465842</v>
      </c>
      <c r="D48" s="71">
        <f>SUM(D46:D47)</f>
        <v>0</v>
      </c>
      <c r="E48" s="72">
        <f t="shared" si="6"/>
        <v>59338658</v>
      </c>
      <c r="F48" s="73">
        <f t="shared" si="6"/>
        <v>83043780</v>
      </c>
      <c r="G48" s="73">
        <f t="shared" si="6"/>
        <v>48591927</v>
      </c>
      <c r="H48" s="74">
        <f t="shared" si="6"/>
        <v>12342793</v>
      </c>
      <c r="I48" s="74">
        <f t="shared" si="6"/>
        <v>2088987</v>
      </c>
      <c r="J48" s="74">
        <f t="shared" si="6"/>
        <v>63023707</v>
      </c>
      <c r="K48" s="74">
        <f t="shared" si="6"/>
        <v>-7991348</v>
      </c>
      <c r="L48" s="74">
        <f t="shared" si="6"/>
        <v>-15156435</v>
      </c>
      <c r="M48" s="73">
        <f t="shared" si="6"/>
        <v>17389319</v>
      </c>
      <c r="N48" s="73">
        <f t="shared" si="6"/>
        <v>-5758464</v>
      </c>
      <c r="O48" s="74">
        <f t="shared" si="6"/>
        <v>44518069</v>
      </c>
      <c r="P48" s="74">
        <f t="shared" si="6"/>
        <v>2931758</v>
      </c>
      <c r="Q48" s="74">
        <f t="shared" si="6"/>
        <v>28393110</v>
      </c>
      <c r="R48" s="74">
        <f t="shared" si="6"/>
        <v>75842937</v>
      </c>
      <c r="S48" s="74">
        <f t="shared" si="6"/>
        <v>-99776</v>
      </c>
      <c r="T48" s="73">
        <f t="shared" si="6"/>
        <v>-22911982</v>
      </c>
      <c r="U48" s="73">
        <f t="shared" si="6"/>
        <v>-75567439</v>
      </c>
      <c r="V48" s="74">
        <f t="shared" si="6"/>
        <v>-98579197</v>
      </c>
      <c r="W48" s="74">
        <f t="shared" si="6"/>
        <v>34528983</v>
      </c>
      <c r="X48" s="74">
        <f t="shared" si="6"/>
        <v>59338661</v>
      </c>
      <c r="Y48" s="74">
        <f t="shared" si="6"/>
        <v>-24809678</v>
      </c>
      <c r="Z48" s="75">
        <f>+IF(X48&lt;&gt;0,+(Y48/X48)*100,0)</f>
        <v>-41.810309807968196</v>
      </c>
      <c r="AA48" s="76">
        <f>SUM(AA46:AA47)</f>
        <v>83043780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192976982</v>
      </c>
      <c r="D5" s="6">
        <v>0</v>
      </c>
      <c r="E5" s="7">
        <v>180514208</v>
      </c>
      <c r="F5" s="8">
        <v>180514208</v>
      </c>
      <c r="G5" s="8">
        <v>25183506</v>
      </c>
      <c r="H5" s="8">
        <v>1181997</v>
      </c>
      <c r="I5" s="8">
        <v>17883500</v>
      </c>
      <c r="J5" s="8">
        <v>44249003</v>
      </c>
      <c r="K5" s="8">
        <v>17923227</v>
      </c>
      <c r="L5" s="8">
        <v>17958706</v>
      </c>
      <c r="M5" s="8">
        <v>17775414</v>
      </c>
      <c r="N5" s="8">
        <v>53657347</v>
      </c>
      <c r="O5" s="8">
        <v>17811994</v>
      </c>
      <c r="P5" s="8">
        <v>17816550</v>
      </c>
      <c r="Q5" s="8">
        <v>17821980</v>
      </c>
      <c r="R5" s="8">
        <v>53450524</v>
      </c>
      <c r="S5" s="8">
        <v>17840862</v>
      </c>
      <c r="T5" s="8">
        <v>17862188</v>
      </c>
      <c r="U5" s="8">
        <v>17890436</v>
      </c>
      <c r="V5" s="8">
        <v>53593486</v>
      </c>
      <c r="W5" s="8">
        <v>204950360</v>
      </c>
      <c r="X5" s="8">
        <v>180514209</v>
      </c>
      <c r="Y5" s="8">
        <v>24436151</v>
      </c>
      <c r="Z5" s="2">
        <v>13.54</v>
      </c>
      <c r="AA5" s="6">
        <v>180514208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436447921</v>
      </c>
      <c r="D7" s="6">
        <v>0</v>
      </c>
      <c r="E7" s="7">
        <v>664906014</v>
      </c>
      <c r="F7" s="8">
        <v>664906014</v>
      </c>
      <c r="G7" s="8">
        <v>29779269</v>
      </c>
      <c r="H7" s="8">
        <v>40610732</v>
      </c>
      <c r="I7" s="8">
        <v>44988748</v>
      </c>
      <c r="J7" s="8">
        <v>115378749</v>
      </c>
      <c r="K7" s="8">
        <v>38594874</v>
      </c>
      <c r="L7" s="8">
        <v>37269908</v>
      </c>
      <c r="M7" s="8">
        <v>32415821</v>
      </c>
      <c r="N7" s="8">
        <v>108280603</v>
      </c>
      <c r="O7" s="8">
        <v>33886177</v>
      </c>
      <c r="P7" s="8">
        <v>35741303</v>
      </c>
      <c r="Q7" s="8">
        <v>34230124</v>
      </c>
      <c r="R7" s="8">
        <v>103857604</v>
      </c>
      <c r="S7" s="8">
        <v>37294891</v>
      </c>
      <c r="T7" s="8">
        <v>38601317</v>
      </c>
      <c r="U7" s="8">
        <v>30936802</v>
      </c>
      <c r="V7" s="8">
        <v>106833010</v>
      </c>
      <c r="W7" s="8">
        <v>434349966</v>
      </c>
      <c r="X7" s="8">
        <v>664906014</v>
      </c>
      <c r="Y7" s="8">
        <v>-230556048</v>
      </c>
      <c r="Z7" s="2">
        <v>-34.67</v>
      </c>
      <c r="AA7" s="6">
        <v>664906014</v>
      </c>
    </row>
    <row r="8" spans="1:27" ht="13.5">
      <c r="A8" s="25" t="s">
        <v>35</v>
      </c>
      <c r="B8" s="24"/>
      <c r="C8" s="6">
        <v>232102505</v>
      </c>
      <c r="D8" s="6">
        <v>0</v>
      </c>
      <c r="E8" s="7">
        <v>196047370</v>
      </c>
      <c r="F8" s="8">
        <v>196047370</v>
      </c>
      <c r="G8" s="8">
        <v>26699793</v>
      </c>
      <c r="H8" s="8">
        <v>22277744</v>
      </c>
      <c r="I8" s="8">
        <v>29435483</v>
      </c>
      <c r="J8" s="8">
        <v>78413020</v>
      </c>
      <c r="K8" s="8">
        <v>37829055</v>
      </c>
      <c r="L8" s="8">
        <v>29274920</v>
      </c>
      <c r="M8" s="8">
        <v>31958310</v>
      </c>
      <c r="N8" s="8">
        <v>99062285</v>
      </c>
      <c r="O8" s="8">
        <v>31342364</v>
      </c>
      <c r="P8" s="8">
        <v>20308446</v>
      </c>
      <c r="Q8" s="8">
        <v>29105467</v>
      </c>
      <c r="R8" s="8">
        <v>80756277</v>
      </c>
      <c r="S8" s="8">
        <v>27784136</v>
      </c>
      <c r="T8" s="8">
        <v>32008358</v>
      </c>
      <c r="U8" s="8">
        <v>28141064</v>
      </c>
      <c r="V8" s="8">
        <v>87933558</v>
      </c>
      <c r="W8" s="8">
        <v>346165140</v>
      </c>
      <c r="X8" s="8">
        <v>196047370</v>
      </c>
      <c r="Y8" s="8">
        <v>150117770</v>
      </c>
      <c r="Z8" s="2">
        <v>76.57</v>
      </c>
      <c r="AA8" s="6">
        <v>196047370</v>
      </c>
    </row>
    <row r="9" spans="1:27" ht="13.5">
      <c r="A9" s="25" t="s">
        <v>36</v>
      </c>
      <c r="B9" s="24"/>
      <c r="C9" s="6">
        <v>115035234</v>
      </c>
      <c r="D9" s="6">
        <v>0</v>
      </c>
      <c r="E9" s="7">
        <v>115345783</v>
      </c>
      <c r="F9" s="8">
        <v>115345783</v>
      </c>
      <c r="G9" s="8">
        <v>12122206</v>
      </c>
      <c r="H9" s="8">
        <v>12280209</v>
      </c>
      <c r="I9" s="8">
        <v>11416202</v>
      </c>
      <c r="J9" s="8">
        <v>35818617</v>
      </c>
      <c r="K9" s="8">
        <v>11451328</v>
      </c>
      <c r="L9" s="8">
        <v>11487083</v>
      </c>
      <c r="M9" s="8">
        <v>11526491</v>
      </c>
      <c r="N9" s="8">
        <v>34464902</v>
      </c>
      <c r="O9" s="8">
        <v>11552832</v>
      </c>
      <c r="P9" s="8">
        <v>11578893</v>
      </c>
      <c r="Q9" s="8">
        <v>11607778</v>
      </c>
      <c r="R9" s="8">
        <v>34739503</v>
      </c>
      <c r="S9" s="8">
        <v>11637346</v>
      </c>
      <c r="T9" s="8">
        <v>11667730</v>
      </c>
      <c r="U9" s="8">
        <v>11678908</v>
      </c>
      <c r="V9" s="8">
        <v>34983984</v>
      </c>
      <c r="W9" s="8">
        <v>140007006</v>
      </c>
      <c r="X9" s="8">
        <v>115345783</v>
      </c>
      <c r="Y9" s="8">
        <v>24661223</v>
      </c>
      <c r="Z9" s="2">
        <v>21.38</v>
      </c>
      <c r="AA9" s="6">
        <v>115345783</v>
      </c>
    </row>
    <row r="10" spans="1:27" ht="13.5">
      <c r="A10" s="25" t="s">
        <v>37</v>
      </c>
      <c r="B10" s="24"/>
      <c r="C10" s="6">
        <v>71103711</v>
      </c>
      <c r="D10" s="6">
        <v>0</v>
      </c>
      <c r="E10" s="7">
        <v>64911556</v>
      </c>
      <c r="F10" s="26">
        <v>64911556</v>
      </c>
      <c r="G10" s="26">
        <v>7599141</v>
      </c>
      <c r="H10" s="26">
        <v>7676139</v>
      </c>
      <c r="I10" s="26">
        <v>7041962</v>
      </c>
      <c r="J10" s="26">
        <v>22317242</v>
      </c>
      <c r="K10" s="26">
        <v>7065686</v>
      </c>
      <c r="L10" s="26">
        <v>7088803</v>
      </c>
      <c r="M10" s="26">
        <v>7115391</v>
      </c>
      <c r="N10" s="26">
        <v>21269880</v>
      </c>
      <c r="O10" s="26">
        <v>7138084</v>
      </c>
      <c r="P10" s="26">
        <v>7160386</v>
      </c>
      <c r="Q10" s="26">
        <v>7180677</v>
      </c>
      <c r="R10" s="26">
        <v>21479147</v>
      </c>
      <c r="S10" s="26">
        <v>7202014</v>
      </c>
      <c r="T10" s="26">
        <v>7223020</v>
      </c>
      <c r="U10" s="26">
        <v>7246109</v>
      </c>
      <c r="V10" s="26">
        <v>21671143</v>
      </c>
      <c r="W10" s="26">
        <v>86737412</v>
      </c>
      <c r="X10" s="26">
        <v>64911556</v>
      </c>
      <c r="Y10" s="26">
        <v>21825856</v>
      </c>
      <c r="Z10" s="27">
        <v>33.62</v>
      </c>
      <c r="AA10" s="28">
        <v>64911556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10303659</v>
      </c>
      <c r="D12" s="6">
        <v>0</v>
      </c>
      <c r="E12" s="7">
        <v>8068000</v>
      </c>
      <c r="F12" s="8">
        <v>8068249</v>
      </c>
      <c r="G12" s="8">
        <v>941758</v>
      </c>
      <c r="H12" s="8">
        <v>932122</v>
      </c>
      <c r="I12" s="8">
        <v>976842</v>
      </c>
      <c r="J12" s="8">
        <v>2850722</v>
      </c>
      <c r="K12" s="8">
        <v>1016683</v>
      </c>
      <c r="L12" s="8">
        <v>980996</v>
      </c>
      <c r="M12" s="8">
        <v>982579</v>
      </c>
      <c r="N12" s="8">
        <v>2980258</v>
      </c>
      <c r="O12" s="8">
        <v>1017588</v>
      </c>
      <c r="P12" s="8">
        <v>10174001</v>
      </c>
      <c r="Q12" s="8">
        <v>1008337</v>
      </c>
      <c r="R12" s="8">
        <v>12199926</v>
      </c>
      <c r="S12" s="8">
        <v>962130</v>
      </c>
      <c r="T12" s="8">
        <v>953583</v>
      </c>
      <c r="U12" s="8">
        <v>956733</v>
      </c>
      <c r="V12" s="8">
        <v>2872446</v>
      </c>
      <c r="W12" s="8">
        <v>20903352</v>
      </c>
      <c r="X12" s="8">
        <v>8068249</v>
      </c>
      <c r="Y12" s="8">
        <v>12835103</v>
      </c>
      <c r="Z12" s="2">
        <v>159.08</v>
      </c>
      <c r="AA12" s="6">
        <v>8068249</v>
      </c>
    </row>
    <row r="13" spans="1:27" ht="13.5">
      <c r="A13" s="23" t="s">
        <v>40</v>
      </c>
      <c r="B13" s="29"/>
      <c r="C13" s="6">
        <v>6302888</v>
      </c>
      <c r="D13" s="6">
        <v>0</v>
      </c>
      <c r="E13" s="7">
        <v>22000000</v>
      </c>
      <c r="F13" s="8">
        <v>0</v>
      </c>
      <c r="G13" s="8">
        <v>0</v>
      </c>
      <c r="H13" s="8">
        <v>12485</v>
      </c>
      <c r="I13" s="8">
        <v>11440181</v>
      </c>
      <c r="J13" s="8">
        <v>11452666</v>
      </c>
      <c r="K13" s="8">
        <v>112143</v>
      </c>
      <c r="L13" s="8">
        <v>37138</v>
      </c>
      <c r="M13" s="8">
        <v>40281</v>
      </c>
      <c r="N13" s="8">
        <v>189562</v>
      </c>
      <c r="O13" s="8">
        <v>93061</v>
      </c>
      <c r="P13" s="8">
        <v>0</v>
      </c>
      <c r="Q13" s="8">
        <v>133938</v>
      </c>
      <c r="R13" s="8">
        <v>226999</v>
      </c>
      <c r="S13" s="8">
        <v>51861</v>
      </c>
      <c r="T13" s="8">
        <v>93152</v>
      </c>
      <c r="U13" s="8">
        <v>98889</v>
      </c>
      <c r="V13" s="8">
        <v>243902</v>
      </c>
      <c r="W13" s="8">
        <v>12113129</v>
      </c>
      <c r="X13" s="8"/>
      <c r="Y13" s="8">
        <v>12113129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122738450</v>
      </c>
      <c r="D14" s="6">
        <v>0</v>
      </c>
      <c r="E14" s="7">
        <v>86118515</v>
      </c>
      <c r="F14" s="8">
        <v>86118515</v>
      </c>
      <c r="G14" s="8">
        <v>11730381</v>
      </c>
      <c r="H14" s="8">
        <v>12197251</v>
      </c>
      <c r="I14" s="8">
        <v>7273350</v>
      </c>
      <c r="J14" s="8">
        <v>31200982</v>
      </c>
      <c r="K14" s="8">
        <v>7480549</v>
      </c>
      <c r="L14" s="8">
        <v>7772818</v>
      </c>
      <c r="M14" s="8">
        <v>7840923</v>
      </c>
      <c r="N14" s="8">
        <v>23094290</v>
      </c>
      <c r="O14" s="8">
        <v>8248544</v>
      </c>
      <c r="P14" s="8">
        <v>5634936</v>
      </c>
      <c r="Q14" s="8">
        <v>8349080</v>
      </c>
      <c r="R14" s="8">
        <v>22232560</v>
      </c>
      <c r="S14" s="8">
        <v>8640503</v>
      </c>
      <c r="T14" s="8">
        <v>8728522</v>
      </c>
      <c r="U14" s="8">
        <v>8877023</v>
      </c>
      <c r="V14" s="8">
        <v>26246048</v>
      </c>
      <c r="W14" s="8">
        <v>102773880</v>
      </c>
      <c r="X14" s="8">
        <v>86118515</v>
      </c>
      <c r="Y14" s="8">
        <v>16655365</v>
      </c>
      <c r="Z14" s="2">
        <v>19.34</v>
      </c>
      <c r="AA14" s="6">
        <v>86118515</v>
      </c>
    </row>
    <row r="15" spans="1:27" ht="13.5">
      <c r="A15" s="23" t="s">
        <v>42</v>
      </c>
      <c r="B15" s="29"/>
      <c r="C15" s="6">
        <v>15648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3915269</v>
      </c>
      <c r="D16" s="6">
        <v>0</v>
      </c>
      <c r="E16" s="7">
        <v>6892000</v>
      </c>
      <c r="F16" s="8">
        <v>6891925</v>
      </c>
      <c r="G16" s="8">
        <v>502226</v>
      </c>
      <c r="H16" s="8">
        <v>401947</v>
      </c>
      <c r="I16" s="8">
        <v>394789</v>
      </c>
      <c r="J16" s="8">
        <v>1298962</v>
      </c>
      <c r="K16" s="8">
        <v>168599</v>
      </c>
      <c r="L16" s="8">
        <v>135146</v>
      </c>
      <c r="M16" s="8">
        <v>217759</v>
      </c>
      <c r="N16" s="8">
        <v>521504</v>
      </c>
      <c r="O16" s="8">
        <v>105743</v>
      </c>
      <c r="P16" s="8">
        <v>267817</v>
      </c>
      <c r="Q16" s="8">
        <v>887719</v>
      </c>
      <c r="R16" s="8">
        <v>1261279</v>
      </c>
      <c r="S16" s="8">
        <v>136080</v>
      </c>
      <c r="T16" s="8">
        <v>158925</v>
      </c>
      <c r="U16" s="8">
        <v>206807</v>
      </c>
      <c r="V16" s="8">
        <v>501812</v>
      </c>
      <c r="W16" s="8">
        <v>3583557</v>
      </c>
      <c r="X16" s="8">
        <v>6891925</v>
      </c>
      <c r="Y16" s="8">
        <v>-3308368</v>
      </c>
      <c r="Z16" s="2">
        <v>-48</v>
      </c>
      <c r="AA16" s="6">
        <v>6891925</v>
      </c>
    </row>
    <row r="17" spans="1:27" ht="13.5">
      <c r="A17" s="23" t="s">
        <v>44</v>
      </c>
      <c r="B17" s="29"/>
      <c r="C17" s="6">
        <v>37730</v>
      </c>
      <c r="D17" s="6">
        <v>0</v>
      </c>
      <c r="E17" s="7">
        <v>0</v>
      </c>
      <c r="F17" s="8">
        <v>0</v>
      </c>
      <c r="G17" s="8">
        <v>4518</v>
      </c>
      <c r="H17" s="8">
        <v>4474</v>
      </c>
      <c r="I17" s="8">
        <v>1623</v>
      </c>
      <c r="J17" s="8">
        <v>10615</v>
      </c>
      <c r="K17" s="8">
        <v>6536</v>
      </c>
      <c r="L17" s="8">
        <v>5790</v>
      </c>
      <c r="M17" s="8">
        <v>132</v>
      </c>
      <c r="N17" s="8">
        <v>12458</v>
      </c>
      <c r="O17" s="8">
        <v>2807</v>
      </c>
      <c r="P17" s="8">
        <v>7456</v>
      </c>
      <c r="Q17" s="8">
        <v>5526</v>
      </c>
      <c r="R17" s="8">
        <v>15789</v>
      </c>
      <c r="S17" s="8">
        <v>3202</v>
      </c>
      <c r="T17" s="8">
        <v>2193</v>
      </c>
      <c r="U17" s="8">
        <v>4649</v>
      </c>
      <c r="V17" s="8">
        <v>10044</v>
      </c>
      <c r="W17" s="8">
        <v>48906</v>
      </c>
      <c r="X17" s="8"/>
      <c r="Y17" s="8">
        <v>48906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2474664</v>
      </c>
      <c r="P18" s="8">
        <v>6887</v>
      </c>
      <c r="Q18" s="8">
        <v>0</v>
      </c>
      <c r="R18" s="8">
        <v>2481551</v>
      </c>
      <c r="S18" s="8">
        <v>0</v>
      </c>
      <c r="T18" s="8">
        <v>0</v>
      </c>
      <c r="U18" s="8">
        <v>0</v>
      </c>
      <c r="V18" s="8">
        <v>0</v>
      </c>
      <c r="W18" s="8">
        <v>2481551</v>
      </c>
      <c r="X18" s="8"/>
      <c r="Y18" s="8">
        <v>2481551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428512177</v>
      </c>
      <c r="D19" s="6">
        <v>0</v>
      </c>
      <c r="E19" s="7">
        <v>417931000</v>
      </c>
      <c r="F19" s="8">
        <v>417931000</v>
      </c>
      <c r="G19" s="8">
        <v>166273000</v>
      </c>
      <c r="H19" s="8">
        <v>1389000</v>
      </c>
      <c r="I19" s="8">
        <v>0</v>
      </c>
      <c r="J19" s="8">
        <v>167662000</v>
      </c>
      <c r="K19" s="8">
        <v>0</v>
      </c>
      <c r="L19" s="8">
        <v>98173000</v>
      </c>
      <c r="M19" s="8">
        <v>342000</v>
      </c>
      <c r="N19" s="8">
        <v>98515000</v>
      </c>
      <c r="O19" s="8">
        <v>0</v>
      </c>
      <c r="P19" s="8">
        <v>0</v>
      </c>
      <c r="Q19" s="8">
        <v>342000</v>
      </c>
      <c r="R19" s="8">
        <v>342000</v>
      </c>
      <c r="S19" s="8">
        <v>0</v>
      </c>
      <c r="T19" s="8">
        <v>40500000</v>
      </c>
      <c r="U19" s="8">
        <v>112672000</v>
      </c>
      <c r="V19" s="8">
        <v>153172000</v>
      </c>
      <c r="W19" s="8">
        <v>419691000</v>
      </c>
      <c r="X19" s="8">
        <v>417931000</v>
      </c>
      <c r="Y19" s="8">
        <v>1760000</v>
      </c>
      <c r="Z19" s="2">
        <v>0.42</v>
      </c>
      <c r="AA19" s="6">
        <v>417931000</v>
      </c>
    </row>
    <row r="20" spans="1:27" ht="13.5">
      <c r="A20" s="23" t="s">
        <v>47</v>
      </c>
      <c r="B20" s="29"/>
      <c r="C20" s="6">
        <v>25532083</v>
      </c>
      <c r="D20" s="6">
        <v>0</v>
      </c>
      <c r="E20" s="7">
        <v>35091191</v>
      </c>
      <c r="F20" s="26">
        <v>47091329</v>
      </c>
      <c r="G20" s="26">
        <v>10295194</v>
      </c>
      <c r="H20" s="26">
        <v>5873283</v>
      </c>
      <c r="I20" s="26">
        <v>16254210</v>
      </c>
      <c r="J20" s="26">
        <v>32422687</v>
      </c>
      <c r="K20" s="26">
        <v>13562757</v>
      </c>
      <c r="L20" s="26">
        <v>16244181</v>
      </c>
      <c r="M20" s="26">
        <v>14237322</v>
      </c>
      <c r="N20" s="26">
        <v>44044260</v>
      </c>
      <c r="O20" s="26">
        <v>14755251</v>
      </c>
      <c r="P20" s="26">
        <v>15240617</v>
      </c>
      <c r="Q20" s="26">
        <v>21986582</v>
      </c>
      <c r="R20" s="26">
        <v>51982450</v>
      </c>
      <c r="S20" s="26">
        <v>15398145</v>
      </c>
      <c r="T20" s="26">
        <v>18528413</v>
      </c>
      <c r="U20" s="26">
        <v>17028457</v>
      </c>
      <c r="V20" s="26">
        <v>50955015</v>
      </c>
      <c r="W20" s="26">
        <v>179404412</v>
      </c>
      <c r="X20" s="26">
        <v>57090737</v>
      </c>
      <c r="Y20" s="26">
        <v>122313675</v>
      </c>
      <c r="Z20" s="27">
        <v>214.24</v>
      </c>
      <c r="AA20" s="28">
        <v>47091329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1645024257</v>
      </c>
      <c r="D22" s="33">
        <f>SUM(D5:D21)</f>
        <v>0</v>
      </c>
      <c r="E22" s="34">
        <f t="shared" si="0"/>
        <v>1797825637</v>
      </c>
      <c r="F22" s="35">
        <f t="shared" si="0"/>
        <v>1787825949</v>
      </c>
      <c r="G22" s="35">
        <f t="shared" si="0"/>
        <v>291130992</v>
      </c>
      <c r="H22" s="35">
        <f t="shared" si="0"/>
        <v>104837383</v>
      </c>
      <c r="I22" s="35">
        <f t="shared" si="0"/>
        <v>147106890</v>
      </c>
      <c r="J22" s="35">
        <f t="shared" si="0"/>
        <v>543075265</v>
      </c>
      <c r="K22" s="35">
        <f t="shared" si="0"/>
        <v>135211437</v>
      </c>
      <c r="L22" s="35">
        <f t="shared" si="0"/>
        <v>226428489</v>
      </c>
      <c r="M22" s="35">
        <f t="shared" si="0"/>
        <v>124452423</v>
      </c>
      <c r="N22" s="35">
        <f t="shared" si="0"/>
        <v>486092349</v>
      </c>
      <c r="O22" s="35">
        <f t="shared" si="0"/>
        <v>128429109</v>
      </c>
      <c r="P22" s="35">
        <f t="shared" si="0"/>
        <v>123937292</v>
      </c>
      <c r="Q22" s="35">
        <f t="shared" si="0"/>
        <v>132659208</v>
      </c>
      <c r="R22" s="35">
        <f t="shared" si="0"/>
        <v>385025609</v>
      </c>
      <c r="S22" s="35">
        <f t="shared" si="0"/>
        <v>126951170</v>
      </c>
      <c r="T22" s="35">
        <f t="shared" si="0"/>
        <v>176327401</v>
      </c>
      <c r="U22" s="35">
        <f t="shared" si="0"/>
        <v>235737877</v>
      </c>
      <c r="V22" s="35">
        <f t="shared" si="0"/>
        <v>539016448</v>
      </c>
      <c r="W22" s="35">
        <f t="shared" si="0"/>
        <v>1953209671</v>
      </c>
      <c r="X22" s="35">
        <f t="shared" si="0"/>
        <v>1797825358</v>
      </c>
      <c r="Y22" s="35">
        <f t="shared" si="0"/>
        <v>155384313</v>
      </c>
      <c r="Z22" s="36">
        <f>+IF(X22&lt;&gt;0,+(Y22/X22)*100,0)</f>
        <v>8.642903622900173</v>
      </c>
      <c r="AA22" s="33">
        <f>SUM(AA5:AA21)</f>
        <v>1787825949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482974006</v>
      </c>
      <c r="D25" s="6">
        <v>0</v>
      </c>
      <c r="E25" s="7">
        <v>541979991</v>
      </c>
      <c r="F25" s="8">
        <v>515062992</v>
      </c>
      <c r="G25" s="8">
        <v>42888843</v>
      </c>
      <c r="H25" s="8">
        <v>42486198</v>
      </c>
      <c r="I25" s="8">
        <v>45975918</v>
      </c>
      <c r="J25" s="8">
        <v>131350959</v>
      </c>
      <c r="K25" s="8">
        <v>45248440</v>
      </c>
      <c r="L25" s="8">
        <v>44448195</v>
      </c>
      <c r="M25" s="8">
        <v>44966900</v>
      </c>
      <c r="N25" s="8">
        <v>134663535</v>
      </c>
      <c r="O25" s="8">
        <v>43919940</v>
      </c>
      <c r="P25" s="8">
        <v>45751165</v>
      </c>
      <c r="Q25" s="8">
        <v>48153142</v>
      </c>
      <c r="R25" s="8">
        <v>137824247</v>
      </c>
      <c r="S25" s="8">
        <v>43677754</v>
      </c>
      <c r="T25" s="8">
        <v>46280319</v>
      </c>
      <c r="U25" s="8">
        <v>46632894</v>
      </c>
      <c r="V25" s="8">
        <v>136590967</v>
      </c>
      <c r="W25" s="8">
        <v>540429708</v>
      </c>
      <c r="X25" s="8">
        <v>515063000</v>
      </c>
      <c r="Y25" s="8">
        <v>25366708</v>
      </c>
      <c r="Z25" s="2">
        <v>4.92</v>
      </c>
      <c r="AA25" s="6">
        <v>515062992</v>
      </c>
    </row>
    <row r="26" spans="1:27" ht="13.5">
      <c r="A26" s="25" t="s">
        <v>52</v>
      </c>
      <c r="B26" s="24"/>
      <c r="C26" s="6">
        <v>24682338</v>
      </c>
      <c r="D26" s="6">
        <v>0</v>
      </c>
      <c r="E26" s="7">
        <v>0</v>
      </c>
      <c r="F26" s="8">
        <v>24567000</v>
      </c>
      <c r="G26" s="8">
        <v>2170244</v>
      </c>
      <c r="H26" s="8">
        <v>2182356</v>
      </c>
      <c r="I26" s="8">
        <v>2171212</v>
      </c>
      <c r="J26" s="8">
        <v>6523812</v>
      </c>
      <c r="K26" s="8">
        <v>2171212</v>
      </c>
      <c r="L26" s="8">
        <v>2171212</v>
      </c>
      <c r="M26" s="8">
        <v>2148863</v>
      </c>
      <c r="N26" s="8">
        <v>6491287</v>
      </c>
      <c r="O26" s="8">
        <v>2153601</v>
      </c>
      <c r="P26" s="8">
        <v>2153601</v>
      </c>
      <c r="Q26" s="8">
        <v>2180673</v>
      </c>
      <c r="R26" s="8">
        <v>6487875</v>
      </c>
      <c r="S26" s="8">
        <v>2156995</v>
      </c>
      <c r="T26" s="8">
        <v>2293206</v>
      </c>
      <c r="U26" s="8">
        <v>2275816</v>
      </c>
      <c r="V26" s="8">
        <v>6726017</v>
      </c>
      <c r="W26" s="8">
        <v>26228991</v>
      </c>
      <c r="X26" s="8">
        <v>26917000</v>
      </c>
      <c r="Y26" s="8">
        <v>-688009</v>
      </c>
      <c r="Z26" s="2">
        <v>-2.56</v>
      </c>
      <c r="AA26" s="6">
        <v>24567000</v>
      </c>
    </row>
    <row r="27" spans="1:27" ht="13.5">
      <c r="A27" s="25" t="s">
        <v>53</v>
      </c>
      <c r="B27" s="24"/>
      <c r="C27" s="6">
        <v>38941330</v>
      </c>
      <c r="D27" s="6">
        <v>0</v>
      </c>
      <c r="E27" s="7">
        <v>344917941</v>
      </c>
      <c r="F27" s="8">
        <v>109513086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344917941</v>
      </c>
      <c r="Y27" s="8">
        <v>-344917941</v>
      </c>
      <c r="Z27" s="2">
        <v>-100</v>
      </c>
      <c r="AA27" s="6">
        <v>109513086</v>
      </c>
    </row>
    <row r="28" spans="1:27" ht="13.5">
      <c r="A28" s="25" t="s">
        <v>54</v>
      </c>
      <c r="B28" s="24"/>
      <c r="C28" s="6">
        <v>274935538</v>
      </c>
      <c r="D28" s="6">
        <v>0</v>
      </c>
      <c r="E28" s="7">
        <v>0</v>
      </c>
      <c r="F28" s="8">
        <v>235404855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235404855</v>
      </c>
      <c r="Y28" s="8">
        <v>-235404855</v>
      </c>
      <c r="Z28" s="2">
        <v>-100</v>
      </c>
      <c r="AA28" s="6">
        <v>235404855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95751000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95751000</v>
      </c>
      <c r="Y29" s="8">
        <v>-95751000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665245239</v>
      </c>
      <c r="D30" s="6">
        <v>0</v>
      </c>
      <c r="E30" s="7">
        <v>553797093</v>
      </c>
      <c r="F30" s="8">
        <v>553797093</v>
      </c>
      <c r="G30" s="8">
        <v>97067997</v>
      </c>
      <c r="H30" s="8">
        <v>29889010</v>
      </c>
      <c r="I30" s="8">
        <v>18380119</v>
      </c>
      <c r="J30" s="8">
        <v>145337126</v>
      </c>
      <c r="K30" s="8">
        <v>15067780</v>
      </c>
      <c r="L30" s="8">
        <v>35934556</v>
      </c>
      <c r="M30" s="8">
        <v>29271179</v>
      </c>
      <c r="N30" s="8">
        <v>80273515</v>
      </c>
      <c r="O30" s="8">
        <v>15961400</v>
      </c>
      <c r="P30" s="8">
        <v>1658112</v>
      </c>
      <c r="Q30" s="8">
        <v>2326747</v>
      </c>
      <c r="R30" s="8">
        <v>19946259</v>
      </c>
      <c r="S30" s="8">
        <v>25185696</v>
      </c>
      <c r="T30" s="8">
        <v>35243297</v>
      </c>
      <c r="U30" s="8">
        <v>68342577</v>
      </c>
      <c r="V30" s="8">
        <v>128771570</v>
      </c>
      <c r="W30" s="8">
        <v>374328470</v>
      </c>
      <c r="X30" s="8">
        <v>553797093</v>
      </c>
      <c r="Y30" s="8">
        <v>-179468623</v>
      </c>
      <c r="Z30" s="2">
        <v>-32.41</v>
      </c>
      <c r="AA30" s="6">
        <v>553797093</v>
      </c>
    </row>
    <row r="31" spans="1:27" ht="13.5">
      <c r="A31" s="25" t="s">
        <v>57</v>
      </c>
      <c r="B31" s="24"/>
      <c r="C31" s="6">
        <v>37807657</v>
      </c>
      <c r="D31" s="6">
        <v>0</v>
      </c>
      <c r="E31" s="7">
        <v>159910521</v>
      </c>
      <c r="F31" s="8">
        <v>158560889</v>
      </c>
      <c r="G31" s="8">
        <v>1079853</v>
      </c>
      <c r="H31" s="8">
        <v>1404613</v>
      </c>
      <c r="I31" s="8">
        <v>1683845</v>
      </c>
      <c r="J31" s="8">
        <v>4168311</v>
      </c>
      <c r="K31" s="8">
        <v>1206056</v>
      </c>
      <c r="L31" s="8">
        <v>1514851</v>
      </c>
      <c r="M31" s="8">
        <v>9457007</v>
      </c>
      <c r="N31" s="8">
        <v>12177914</v>
      </c>
      <c r="O31" s="8">
        <v>1654623</v>
      </c>
      <c r="P31" s="8">
        <v>1027880</v>
      </c>
      <c r="Q31" s="8">
        <v>8372993</v>
      </c>
      <c r="R31" s="8">
        <v>11055496</v>
      </c>
      <c r="S31" s="8">
        <v>2540754</v>
      </c>
      <c r="T31" s="8">
        <v>3084389</v>
      </c>
      <c r="U31" s="8">
        <v>5458733</v>
      </c>
      <c r="V31" s="8">
        <v>11083876</v>
      </c>
      <c r="W31" s="8">
        <v>38485597</v>
      </c>
      <c r="X31" s="8"/>
      <c r="Y31" s="8">
        <v>38485597</v>
      </c>
      <c r="Z31" s="2">
        <v>0</v>
      </c>
      <c r="AA31" s="6">
        <v>158560889</v>
      </c>
    </row>
    <row r="32" spans="1:27" ht="13.5">
      <c r="A32" s="25" t="s">
        <v>58</v>
      </c>
      <c r="B32" s="24"/>
      <c r="C32" s="6">
        <v>120425649</v>
      </c>
      <c r="D32" s="6">
        <v>0</v>
      </c>
      <c r="E32" s="7">
        <v>8000000</v>
      </c>
      <c r="F32" s="8">
        <v>8000000</v>
      </c>
      <c r="G32" s="8">
        <v>25331</v>
      </c>
      <c r="H32" s="8">
        <v>0</v>
      </c>
      <c r="I32" s="8">
        <v>0</v>
      </c>
      <c r="J32" s="8">
        <v>25331</v>
      </c>
      <c r="K32" s="8">
        <v>765061</v>
      </c>
      <c r="L32" s="8">
        <v>2181640</v>
      </c>
      <c r="M32" s="8">
        <v>3837733</v>
      </c>
      <c r="N32" s="8">
        <v>6784434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531657</v>
      </c>
      <c r="U32" s="8">
        <v>606472</v>
      </c>
      <c r="V32" s="8">
        <v>1138129</v>
      </c>
      <c r="W32" s="8">
        <v>7947894</v>
      </c>
      <c r="X32" s="8">
        <v>8000000</v>
      </c>
      <c r="Y32" s="8">
        <v>-52106</v>
      </c>
      <c r="Z32" s="2">
        <v>-0.65</v>
      </c>
      <c r="AA32" s="6">
        <v>8000000</v>
      </c>
    </row>
    <row r="33" spans="1:27" ht="13.5">
      <c r="A33" s="25" t="s">
        <v>59</v>
      </c>
      <c r="B33" s="24"/>
      <c r="C33" s="6">
        <v>29457023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311842313</v>
      </c>
      <c r="D34" s="6">
        <v>0</v>
      </c>
      <c r="E34" s="7">
        <v>249715091</v>
      </c>
      <c r="F34" s="8">
        <v>339166034</v>
      </c>
      <c r="G34" s="8">
        <v>10895568</v>
      </c>
      <c r="H34" s="8">
        <v>20948973</v>
      </c>
      <c r="I34" s="8">
        <v>13298242</v>
      </c>
      <c r="J34" s="8">
        <v>45142783</v>
      </c>
      <c r="K34" s="8">
        <v>14488456</v>
      </c>
      <c r="L34" s="8">
        <v>14391352</v>
      </c>
      <c r="M34" s="8">
        <v>24478902</v>
      </c>
      <c r="N34" s="8">
        <v>53358710</v>
      </c>
      <c r="O34" s="8">
        <v>18217534</v>
      </c>
      <c r="P34" s="8">
        <v>25603997</v>
      </c>
      <c r="Q34" s="8">
        <v>35754767</v>
      </c>
      <c r="R34" s="8">
        <v>79576298</v>
      </c>
      <c r="S34" s="8">
        <v>25239299</v>
      </c>
      <c r="T34" s="8">
        <v>18095297</v>
      </c>
      <c r="U34" s="8">
        <v>48024571</v>
      </c>
      <c r="V34" s="8">
        <v>91359167</v>
      </c>
      <c r="W34" s="8">
        <v>269436958</v>
      </c>
      <c r="X34" s="8">
        <v>174220091</v>
      </c>
      <c r="Y34" s="8">
        <v>95216867</v>
      </c>
      <c r="Z34" s="2">
        <v>54.65</v>
      </c>
      <c r="AA34" s="6">
        <v>339166034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1986311093</v>
      </c>
      <c r="D36" s="33">
        <f>SUM(D25:D35)</f>
        <v>0</v>
      </c>
      <c r="E36" s="34">
        <f t="shared" si="1"/>
        <v>1954071637</v>
      </c>
      <c r="F36" s="35">
        <f t="shared" si="1"/>
        <v>1944071949</v>
      </c>
      <c r="G36" s="35">
        <f t="shared" si="1"/>
        <v>154127836</v>
      </c>
      <c r="H36" s="35">
        <f t="shared" si="1"/>
        <v>96911150</v>
      </c>
      <c r="I36" s="35">
        <f t="shared" si="1"/>
        <v>81509336</v>
      </c>
      <c r="J36" s="35">
        <f t="shared" si="1"/>
        <v>332548322</v>
      </c>
      <c r="K36" s="35">
        <f t="shared" si="1"/>
        <v>78947005</v>
      </c>
      <c r="L36" s="35">
        <f t="shared" si="1"/>
        <v>100641806</v>
      </c>
      <c r="M36" s="35">
        <f t="shared" si="1"/>
        <v>114160584</v>
      </c>
      <c r="N36" s="35">
        <f t="shared" si="1"/>
        <v>293749395</v>
      </c>
      <c r="O36" s="35">
        <f t="shared" si="1"/>
        <v>81907098</v>
      </c>
      <c r="P36" s="35">
        <f t="shared" si="1"/>
        <v>76194755</v>
      </c>
      <c r="Q36" s="35">
        <f t="shared" si="1"/>
        <v>96788322</v>
      </c>
      <c r="R36" s="35">
        <f t="shared" si="1"/>
        <v>254890175</v>
      </c>
      <c r="S36" s="35">
        <f t="shared" si="1"/>
        <v>98800498</v>
      </c>
      <c r="T36" s="35">
        <f t="shared" si="1"/>
        <v>105528165</v>
      </c>
      <c r="U36" s="35">
        <f t="shared" si="1"/>
        <v>171341063</v>
      </c>
      <c r="V36" s="35">
        <f t="shared" si="1"/>
        <v>375669726</v>
      </c>
      <c r="W36" s="35">
        <f t="shared" si="1"/>
        <v>1256857618</v>
      </c>
      <c r="X36" s="35">
        <f t="shared" si="1"/>
        <v>1954070980</v>
      </c>
      <c r="Y36" s="35">
        <f t="shared" si="1"/>
        <v>-697213362</v>
      </c>
      <c r="Z36" s="36">
        <f>+IF(X36&lt;&gt;0,+(Y36/X36)*100,0)</f>
        <v>-35.68004279967353</v>
      </c>
      <c r="AA36" s="33">
        <f>SUM(AA25:AA35)</f>
        <v>1944071949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-341286836</v>
      </c>
      <c r="D38" s="46">
        <f>+D22-D36</f>
        <v>0</v>
      </c>
      <c r="E38" s="47">
        <f t="shared" si="2"/>
        <v>-156246000</v>
      </c>
      <c r="F38" s="48">
        <f t="shared" si="2"/>
        <v>-156246000</v>
      </c>
      <c r="G38" s="48">
        <f t="shared" si="2"/>
        <v>137003156</v>
      </c>
      <c r="H38" s="48">
        <f t="shared" si="2"/>
        <v>7926233</v>
      </c>
      <c r="I38" s="48">
        <f t="shared" si="2"/>
        <v>65597554</v>
      </c>
      <c r="J38" s="48">
        <f t="shared" si="2"/>
        <v>210526943</v>
      </c>
      <c r="K38" s="48">
        <f t="shared" si="2"/>
        <v>56264432</v>
      </c>
      <c r="L38" s="48">
        <f t="shared" si="2"/>
        <v>125786683</v>
      </c>
      <c r="M38" s="48">
        <f t="shared" si="2"/>
        <v>10291839</v>
      </c>
      <c r="N38" s="48">
        <f t="shared" si="2"/>
        <v>192342954</v>
      </c>
      <c r="O38" s="48">
        <f t="shared" si="2"/>
        <v>46522011</v>
      </c>
      <c r="P38" s="48">
        <f t="shared" si="2"/>
        <v>47742537</v>
      </c>
      <c r="Q38" s="48">
        <f t="shared" si="2"/>
        <v>35870886</v>
      </c>
      <c r="R38" s="48">
        <f t="shared" si="2"/>
        <v>130135434</v>
      </c>
      <c r="S38" s="48">
        <f t="shared" si="2"/>
        <v>28150672</v>
      </c>
      <c r="T38" s="48">
        <f t="shared" si="2"/>
        <v>70799236</v>
      </c>
      <c r="U38" s="48">
        <f t="shared" si="2"/>
        <v>64396814</v>
      </c>
      <c r="V38" s="48">
        <f t="shared" si="2"/>
        <v>163346722</v>
      </c>
      <c r="W38" s="48">
        <f t="shared" si="2"/>
        <v>696352053</v>
      </c>
      <c r="X38" s="48">
        <f>IF(F22=F36,0,X22-X36)</f>
        <v>-156245622</v>
      </c>
      <c r="Y38" s="48">
        <f t="shared" si="2"/>
        <v>852597675</v>
      </c>
      <c r="Z38" s="49">
        <f>+IF(X38&lt;&gt;0,+(Y38/X38)*100,0)</f>
        <v>-545.6778014554545</v>
      </c>
      <c r="AA38" s="46">
        <f>+AA22-AA36</f>
        <v>-156246000</v>
      </c>
    </row>
    <row r="39" spans="1:27" ht="13.5">
      <c r="A39" s="23" t="s">
        <v>64</v>
      </c>
      <c r="B39" s="29"/>
      <c r="C39" s="6">
        <v>189129592</v>
      </c>
      <c r="D39" s="6">
        <v>0</v>
      </c>
      <c r="E39" s="7">
        <v>156246000</v>
      </c>
      <c r="F39" s="8">
        <v>156246000</v>
      </c>
      <c r="G39" s="8">
        <v>43722000</v>
      </c>
      <c r="H39" s="8">
        <v>0</v>
      </c>
      <c r="I39" s="8">
        <v>1500000</v>
      </c>
      <c r="J39" s="8">
        <v>45222000</v>
      </c>
      <c r="K39" s="8">
        <v>2000000</v>
      </c>
      <c r="L39" s="8">
        <v>64825000</v>
      </c>
      <c r="M39" s="8">
        <v>1700000</v>
      </c>
      <c r="N39" s="8">
        <v>68525000</v>
      </c>
      <c r="O39" s="8">
        <v>0</v>
      </c>
      <c r="P39" s="8">
        <v>0</v>
      </c>
      <c r="Q39" s="8">
        <v>50699000</v>
      </c>
      <c r="R39" s="8">
        <v>50699000</v>
      </c>
      <c r="S39" s="8">
        <v>0</v>
      </c>
      <c r="T39" s="8">
        <v>0</v>
      </c>
      <c r="U39" s="8">
        <v>0</v>
      </c>
      <c r="V39" s="8">
        <v>0</v>
      </c>
      <c r="W39" s="8">
        <v>164446000</v>
      </c>
      <c r="X39" s="8">
        <v>156246000</v>
      </c>
      <c r="Y39" s="8">
        <v>8200000</v>
      </c>
      <c r="Z39" s="2">
        <v>5.25</v>
      </c>
      <c r="AA39" s="6">
        <v>156246000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-152157244</v>
      </c>
      <c r="D42" s="55">
        <f>SUM(D38:D41)</f>
        <v>0</v>
      </c>
      <c r="E42" s="56">
        <f t="shared" si="3"/>
        <v>0</v>
      </c>
      <c r="F42" s="57">
        <f t="shared" si="3"/>
        <v>0</v>
      </c>
      <c r="G42" s="57">
        <f t="shared" si="3"/>
        <v>180725156</v>
      </c>
      <c r="H42" s="57">
        <f t="shared" si="3"/>
        <v>7926233</v>
      </c>
      <c r="I42" s="57">
        <f t="shared" si="3"/>
        <v>67097554</v>
      </c>
      <c r="J42" s="57">
        <f t="shared" si="3"/>
        <v>255748943</v>
      </c>
      <c r="K42" s="57">
        <f t="shared" si="3"/>
        <v>58264432</v>
      </c>
      <c r="L42" s="57">
        <f t="shared" si="3"/>
        <v>190611683</v>
      </c>
      <c r="M42" s="57">
        <f t="shared" si="3"/>
        <v>11991839</v>
      </c>
      <c r="N42" s="57">
        <f t="shared" si="3"/>
        <v>260867954</v>
      </c>
      <c r="O42" s="57">
        <f t="shared" si="3"/>
        <v>46522011</v>
      </c>
      <c r="P42" s="57">
        <f t="shared" si="3"/>
        <v>47742537</v>
      </c>
      <c r="Q42" s="57">
        <f t="shared" si="3"/>
        <v>86569886</v>
      </c>
      <c r="R42" s="57">
        <f t="shared" si="3"/>
        <v>180834434</v>
      </c>
      <c r="S42" s="57">
        <f t="shared" si="3"/>
        <v>28150672</v>
      </c>
      <c r="T42" s="57">
        <f t="shared" si="3"/>
        <v>70799236</v>
      </c>
      <c r="U42" s="57">
        <f t="shared" si="3"/>
        <v>64396814</v>
      </c>
      <c r="V42" s="57">
        <f t="shared" si="3"/>
        <v>163346722</v>
      </c>
      <c r="W42" s="57">
        <f t="shared" si="3"/>
        <v>860798053</v>
      </c>
      <c r="X42" s="57">
        <f t="shared" si="3"/>
        <v>378</v>
      </c>
      <c r="Y42" s="57">
        <f t="shared" si="3"/>
        <v>860797675</v>
      </c>
      <c r="Z42" s="58">
        <f>+IF(X42&lt;&gt;0,+(Y42/X42)*100,0)</f>
        <v>227724252.64550266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-152157244</v>
      </c>
      <c r="D44" s="63">
        <f>+D42-D43</f>
        <v>0</v>
      </c>
      <c r="E44" s="64">
        <f t="shared" si="4"/>
        <v>0</v>
      </c>
      <c r="F44" s="65">
        <f t="shared" si="4"/>
        <v>0</v>
      </c>
      <c r="G44" s="65">
        <f t="shared" si="4"/>
        <v>180725156</v>
      </c>
      <c r="H44" s="65">
        <f t="shared" si="4"/>
        <v>7926233</v>
      </c>
      <c r="I44" s="65">
        <f t="shared" si="4"/>
        <v>67097554</v>
      </c>
      <c r="J44" s="65">
        <f t="shared" si="4"/>
        <v>255748943</v>
      </c>
      <c r="K44" s="65">
        <f t="shared" si="4"/>
        <v>58264432</v>
      </c>
      <c r="L44" s="65">
        <f t="shared" si="4"/>
        <v>190611683</v>
      </c>
      <c r="M44" s="65">
        <f t="shared" si="4"/>
        <v>11991839</v>
      </c>
      <c r="N44" s="65">
        <f t="shared" si="4"/>
        <v>260867954</v>
      </c>
      <c r="O44" s="65">
        <f t="shared" si="4"/>
        <v>46522011</v>
      </c>
      <c r="P44" s="65">
        <f t="shared" si="4"/>
        <v>47742537</v>
      </c>
      <c r="Q44" s="65">
        <f t="shared" si="4"/>
        <v>86569886</v>
      </c>
      <c r="R44" s="65">
        <f t="shared" si="4"/>
        <v>180834434</v>
      </c>
      <c r="S44" s="65">
        <f t="shared" si="4"/>
        <v>28150672</v>
      </c>
      <c r="T44" s="65">
        <f t="shared" si="4"/>
        <v>70799236</v>
      </c>
      <c r="U44" s="65">
        <f t="shared" si="4"/>
        <v>64396814</v>
      </c>
      <c r="V44" s="65">
        <f t="shared" si="4"/>
        <v>163346722</v>
      </c>
      <c r="W44" s="65">
        <f t="shared" si="4"/>
        <v>860798053</v>
      </c>
      <c r="X44" s="65">
        <f t="shared" si="4"/>
        <v>378</v>
      </c>
      <c r="Y44" s="65">
        <f t="shared" si="4"/>
        <v>860797675</v>
      </c>
      <c r="Z44" s="66">
        <f>+IF(X44&lt;&gt;0,+(Y44/X44)*100,0)</f>
        <v>227724252.64550266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-152157244</v>
      </c>
      <c r="D46" s="55">
        <f>SUM(D44:D45)</f>
        <v>0</v>
      </c>
      <c r="E46" s="56">
        <f t="shared" si="5"/>
        <v>0</v>
      </c>
      <c r="F46" s="57">
        <f t="shared" si="5"/>
        <v>0</v>
      </c>
      <c r="G46" s="57">
        <f t="shared" si="5"/>
        <v>180725156</v>
      </c>
      <c r="H46" s="57">
        <f t="shared" si="5"/>
        <v>7926233</v>
      </c>
      <c r="I46" s="57">
        <f t="shared" si="5"/>
        <v>67097554</v>
      </c>
      <c r="J46" s="57">
        <f t="shared" si="5"/>
        <v>255748943</v>
      </c>
      <c r="K46" s="57">
        <f t="shared" si="5"/>
        <v>58264432</v>
      </c>
      <c r="L46" s="57">
        <f t="shared" si="5"/>
        <v>190611683</v>
      </c>
      <c r="M46" s="57">
        <f t="shared" si="5"/>
        <v>11991839</v>
      </c>
      <c r="N46" s="57">
        <f t="shared" si="5"/>
        <v>260867954</v>
      </c>
      <c r="O46" s="57">
        <f t="shared" si="5"/>
        <v>46522011</v>
      </c>
      <c r="P46" s="57">
        <f t="shared" si="5"/>
        <v>47742537</v>
      </c>
      <c r="Q46" s="57">
        <f t="shared" si="5"/>
        <v>86569886</v>
      </c>
      <c r="R46" s="57">
        <f t="shared" si="5"/>
        <v>180834434</v>
      </c>
      <c r="S46" s="57">
        <f t="shared" si="5"/>
        <v>28150672</v>
      </c>
      <c r="T46" s="57">
        <f t="shared" si="5"/>
        <v>70799236</v>
      </c>
      <c r="U46" s="57">
        <f t="shared" si="5"/>
        <v>64396814</v>
      </c>
      <c r="V46" s="57">
        <f t="shared" si="5"/>
        <v>163346722</v>
      </c>
      <c r="W46" s="57">
        <f t="shared" si="5"/>
        <v>860798053</v>
      </c>
      <c r="X46" s="57">
        <f t="shared" si="5"/>
        <v>378</v>
      </c>
      <c r="Y46" s="57">
        <f t="shared" si="5"/>
        <v>860797675</v>
      </c>
      <c r="Z46" s="58">
        <f>+IF(X46&lt;&gt;0,+(Y46/X46)*100,0)</f>
        <v>227724252.64550266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-152157244</v>
      </c>
      <c r="D48" s="71">
        <f>SUM(D46:D47)</f>
        <v>0</v>
      </c>
      <c r="E48" s="72">
        <f t="shared" si="6"/>
        <v>0</v>
      </c>
      <c r="F48" s="73">
        <f t="shared" si="6"/>
        <v>0</v>
      </c>
      <c r="G48" s="73">
        <f t="shared" si="6"/>
        <v>180725156</v>
      </c>
      <c r="H48" s="74">
        <f t="shared" si="6"/>
        <v>7926233</v>
      </c>
      <c r="I48" s="74">
        <f t="shared" si="6"/>
        <v>67097554</v>
      </c>
      <c r="J48" s="74">
        <f t="shared" si="6"/>
        <v>255748943</v>
      </c>
      <c r="K48" s="74">
        <f t="shared" si="6"/>
        <v>58264432</v>
      </c>
      <c r="L48" s="74">
        <f t="shared" si="6"/>
        <v>190611683</v>
      </c>
      <c r="M48" s="73">
        <f t="shared" si="6"/>
        <v>11991839</v>
      </c>
      <c r="N48" s="73">
        <f t="shared" si="6"/>
        <v>260867954</v>
      </c>
      <c r="O48" s="74">
        <f t="shared" si="6"/>
        <v>46522011</v>
      </c>
      <c r="P48" s="74">
        <f t="shared" si="6"/>
        <v>47742537</v>
      </c>
      <c r="Q48" s="74">
        <f t="shared" si="6"/>
        <v>86569886</v>
      </c>
      <c r="R48" s="74">
        <f t="shared" si="6"/>
        <v>180834434</v>
      </c>
      <c r="S48" s="74">
        <f t="shared" si="6"/>
        <v>28150672</v>
      </c>
      <c r="T48" s="73">
        <f t="shared" si="6"/>
        <v>70799236</v>
      </c>
      <c r="U48" s="73">
        <f t="shared" si="6"/>
        <v>64396814</v>
      </c>
      <c r="V48" s="74">
        <f t="shared" si="6"/>
        <v>163346722</v>
      </c>
      <c r="W48" s="74">
        <f t="shared" si="6"/>
        <v>860798053</v>
      </c>
      <c r="X48" s="74">
        <f t="shared" si="6"/>
        <v>378</v>
      </c>
      <c r="Y48" s="74">
        <f t="shared" si="6"/>
        <v>860797675</v>
      </c>
      <c r="Z48" s="75">
        <f>+IF(X48&lt;&gt;0,+(Y48/X48)*100,0)</f>
        <v>227724252.64550266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191781478</v>
      </c>
      <c r="D5" s="6">
        <v>0</v>
      </c>
      <c r="E5" s="7">
        <v>250197143</v>
      </c>
      <c r="F5" s="8">
        <v>250197143</v>
      </c>
      <c r="G5" s="8">
        <v>249560998</v>
      </c>
      <c r="H5" s="8">
        <v>-333154</v>
      </c>
      <c r="I5" s="8">
        <v>-116242</v>
      </c>
      <c r="J5" s="8">
        <v>249111602</v>
      </c>
      <c r="K5" s="8">
        <v>-114535</v>
      </c>
      <c r="L5" s="8">
        <v>-78831</v>
      </c>
      <c r="M5" s="8">
        <v>1556366</v>
      </c>
      <c r="N5" s="8">
        <v>1363000</v>
      </c>
      <c r="O5" s="8">
        <v>-864751</v>
      </c>
      <c r="P5" s="8">
        <v>-169305</v>
      </c>
      <c r="Q5" s="8">
        <v>-681861</v>
      </c>
      <c r="R5" s="8">
        <v>-1715917</v>
      </c>
      <c r="S5" s="8">
        <v>68483</v>
      </c>
      <c r="T5" s="8">
        <v>-403987</v>
      </c>
      <c r="U5" s="8">
        <v>-353439</v>
      </c>
      <c r="V5" s="8">
        <v>-688943</v>
      </c>
      <c r="W5" s="8">
        <v>248069742</v>
      </c>
      <c r="X5" s="8">
        <v>250197143</v>
      </c>
      <c r="Y5" s="8">
        <v>-2127401</v>
      </c>
      <c r="Z5" s="2">
        <v>-0.85</v>
      </c>
      <c r="AA5" s="6">
        <v>250197143</v>
      </c>
    </row>
    <row r="6" spans="1:27" ht="13.5">
      <c r="A6" s="23" t="s">
        <v>33</v>
      </c>
      <c r="B6" s="24"/>
      <c r="C6" s="6">
        <v>2364887</v>
      </c>
      <c r="D6" s="6">
        <v>0</v>
      </c>
      <c r="E6" s="7">
        <v>4282430</v>
      </c>
      <c r="F6" s="8">
        <v>4282430</v>
      </c>
      <c r="G6" s="8">
        <v>391697</v>
      </c>
      <c r="H6" s="8">
        <v>221114</v>
      </c>
      <c r="I6" s="8">
        <v>217343</v>
      </c>
      <c r="J6" s="8">
        <v>830154</v>
      </c>
      <c r="K6" s="8">
        <v>275607</v>
      </c>
      <c r="L6" s="8">
        <v>265593</v>
      </c>
      <c r="M6" s="8">
        <v>251043</v>
      </c>
      <c r="N6" s="8">
        <v>792243</v>
      </c>
      <c r="O6" s="8">
        <v>255892</v>
      </c>
      <c r="P6" s="8">
        <v>239625</v>
      </c>
      <c r="Q6" s="8">
        <v>214995</v>
      </c>
      <c r="R6" s="8">
        <v>710512</v>
      </c>
      <c r="S6" s="8">
        <v>234963</v>
      </c>
      <c r="T6" s="8">
        <v>235358</v>
      </c>
      <c r="U6" s="8">
        <v>220968</v>
      </c>
      <c r="V6" s="8">
        <v>691289</v>
      </c>
      <c r="W6" s="8">
        <v>3024198</v>
      </c>
      <c r="X6" s="8">
        <v>4282430</v>
      </c>
      <c r="Y6" s="8">
        <v>-1258232</v>
      </c>
      <c r="Z6" s="2">
        <v>-29.38</v>
      </c>
      <c r="AA6" s="6">
        <v>4282430</v>
      </c>
    </row>
    <row r="7" spans="1:27" ht="13.5">
      <c r="A7" s="25" t="s">
        <v>34</v>
      </c>
      <c r="B7" s="24"/>
      <c r="C7" s="6">
        <v>404678107</v>
      </c>
      <c r="D7" s="6">
        <v>0</v>
      </c>
      <c r="E7" s="7">
        <v>416315160</v>
      </c>
      <c r="F7" s="8">
        <v>411315160</v>
      </c>
      <c r="G7" s="8">
        <v>36436766</v>
      </c>
      <c r="H7" s="8">
        <v>26957530</v>
      </c>
      <c r="I7" s="8">
        <v>40681283</v>
      </c>
      <c r="J7" s="8">
        <v>104075579</v>
      </c>
      <c r="K7" s="8">
        <v>35735310</v>
      </c>
      <c r="L7" s="8">
        <v>34106947</v>
      </c>
      <c r="M7" s="8">
        <v>31783250</v>
      </c>
      <c r="N7" s="8">
        <v>101625507</v>
      </c>
      <c r="O7" s="8">
        <v>28325028</v>
      </c>
      <c r="P7" s="8">
        <v>42104535</v>
      </c>
      <c r="Q7" s="8">
        <v>36274947</v>
      </c>
      <c r="R7" s="8">
        <v>106704510</v>
      </c>
      <c r="S7" s="8">
        <v>33026015</v>
      </c>
      <c r="T7" s="8">
        <v>34580149</v>
      </c>
      <c r="U7" s="8">
        <v>35636023</v>
      </c>
      <c r="V7" s="8">
        <v>103242187</v>
      </c>
      <c r="W7" s="8">
        <v>415647783</v>
      </c>
      <c r="X7" s="8">
        <v>416315160</v>
      </c>
      <c r="Y7" s="8">
        <v>-667377</v>
      </c>
      <c r="Z7" s="2">
        <v>-0.16</v>
      </c>
      <c r="AA7" s="6">
        <v>411315160</v>
      </c>
    </row>
    <row r="8" spans="1:27" ht="13.5">
      <c r="A8" s="25" t="s">
        <v>35</v>
      </c>
      <c r="B8" s="24"/>
      <c r="C8" s="6">
        <v>99067144</v>
      </c>
      <c r="D8" s="6">
        <v>0</v>
      </c>
      <c r="E8" s="7">
        <v>103804990</v>
      </c>
      <c r="F8" s="8">
        <v>100804990</v>
      </c>
      <c r="G8" s="8">
        <v>7614700</v>
      </c>
      <c r="H8" s="8">
        <v>3300355</v>
      </c>
      <c r="I8" s="8">
        <v>7232790</v>
      </c>
      <c r="J8" s="8">
        <v>18147845</v>
      </c>
      <c r="K8" s="8">
        <v>7522383</v>
      </c>
      <c r="L8" s="8">
        <v>7914513</v>
      </c>
      <c r="M8" s="8">
        <v>9777168</v>
      </c>
      <c r="N8" s="8">
        <v>25214064</v>
      </c>
      <c r="O8" s="8">
        <v>10837549</v>
      </c>
      <c r="P8" s="8">
        <v>12717882</v>
      </c>
      <c r="Q8" s="8">
        <v>13507449</v>
      </c>
      <c r="R8" s="8">
        <v>37062880</v>
      </c>
      <c r="S8" s="8">
        <v>13388250</v>
      </c>
      <c r="T8" s="8">
        <v>12420834</v>
      </c>
      <c r="U8" s="8">
        <v>11196234</v>
      </c>
      <c r="V8" s="8">
        <v>37005318</v>
      </c>
      <c r="W8" s="8">
        <v>117430107</v>
      </c>
      <c r="X8" s="8">
        <v>103804990</v>
      </c>
      <c r="Y8" s="8">
        <v>13625117</v>
      </c>
      <c r="Z8" s="2">
        <v>13.13</v>
      </c>
      <c r="AA8" s="6">
        <v>100804990</v>
      </c>
    </row>
    <row r="9" spans="1:27" ht="13.5">
      <c r="A9" s="25" t="s">
        <v>36</v>
      </c>
      <c r="B9" s="24"/>
      <c r="C9" s="6">
        <v>56808957</v>
      </c>
      <c r="D9" s="6">
        <v>0</v>
      </c>
      <c r="E9" s="7">
        <v>57825818</v>
      </c>
      <c r="F9" s="8">
        <v>60825818</v>
      </c>
      <c r="G9" s="8">
        <v>46077897</v>
      </c>
      <c r="H9" s="8">
        <v>1525148</v>
      </c>
      <c r="I9" s="8">
        <v>1261042</v>
      </c>
      <c r="J9" s="8">
        <v>48864087</v>
      </c>
      <c r="K9" s="8">
        <v>1470820</v>
      </c>
      <c r="L9" s="8">
        <v>586741</v>
      </c>
      <c r="M9" s="8">
        <v>975106</v>
      </c>
      <c r="N9" s="8">
        <v>3032667</v>
      </c>
      <c r="O9" s="8">
        <v>920859</v>
      </c>
      <c r="P9" s="8">
        <v>1737749</v>
      </c>
      <c r="Q9" s="8">
        <v>2134318</v>
      </c>
      <c r="R9" s="8">
        <v>4792926</v>
      </c>
      <c r="S9" s="8">
        <v>579464</v>
      </c>
      <c r="T9" s="8">
        <v>721935</v>
      </c>
      <c r="U9" s="8">
        <v>1852758</v>
      </c>
      <c r="V9" s="8">
        <v>3154157</v>
      </c>
      <c r="W9" s="8">
        <v>59843837</v>
      </c>
      <c r="X9" s="8">
        <v>57825818</v>
      </c>
      <c r="Y9" s="8">
        <v>2018019</v>
      </c>
      <c r="Z9" s="2">
        <v>3.49</v>
      </c>
      <c r="AA9" s="6">
        <v>60825818</v>
      </c>
    </row>
    <row r="10" spans="1:27" ht="13.5">
      <c r="A10" s="25" t="s">
        <v>37</v>
      </c>
      <c r="B10" s="24"/>
      <c r="C10" s="6">
        <v>34429739</v>
      </c>
      <c r="D10" s="6">
        <v>0</v>
      </c>
      <c r="E10" s="7">
        <v>34521949</v>
      </c>
      <c r="F10" s="26">
        <v>34521949</v>
      </c>
      <c r="G10" s="26">
        <v>35854101</v>
      </c>
      <c r="H10" s="26">
        <v>-161852</v>
      </c>
      <c r="I10" s="26">
        <v>-72165</v>
      </c>
      <c r="J10" s="26">
        <v>35620084</v>
      </c>
      <c r="K10" s="26">
        <v>-52579</v>
      </c>
      <c r="L10" s="26">
        <v>-946938</v>
      </c>
      <c r="M10" s="26">
        <v>-365789</v>
      </c>
      <c r="N10" s="26">
        <v>-1365306</v>
      </c>
      <c r="O10" s="26">
        <v>6079</v>
      </c>
      <c r="P10" s="26">
        <v>-58206</v>
      </c>
      <c r="Q10" s="26">
        <v>-28091</v>
      </c>
      <c r="R10" s="26">
        <v>-80218</v>
      </c>
      <c r="S10" s="26">
        <v>-263717</v>
      </c>
      <c r="T10" s="26">
        <v>-671179</v>
      </c>
      <c r="U10" s="26">
        <v>-21511</v>
      </c>
      <c r="V10" s="26">
        <v>-956407</v>
      </c>
      <c r="W10" s="26">
        <v>33218153</v>
      </c>
      <c r="X10" s="26">
        <v>34521949</v>
      </c>
      <c r="Y10" s="26">
        <v>-1303796</v>
      </c>
      <c r="Z10" s="27">
        <v>-3.78</v>
      </c>
      <c r="AA10" s="28">
        <v>34521949</v>
      </c>
    </row>
    <row r="11" spans="1:27" ht="13.5">
      <c r="A11" s="25" t="s">
        <v>38</v>
      </c>
      <c r="B11" s="29"/>
      <c r="C11" s="6">
        <v>26402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14965526</v>
      </c>
      <c r="D12" s="6">
        <v>0</v>
      </c>
      <c r="E12" s="7">
        <v>15829220</v>
      </c>
      <c r="F12" s="8">
        <v>15829220</v>
      </c>
      <c r="G12" s="8">
        <v>1094425</v>
      </c>
      <c r="H12" s="8">
        <v>1274527</v>
      </c>
      <c r="I12" s="8">
        <v>1122325</v>
      </c>
      <c r="J12" s="8">
        <v>3491277</v>
      </c>
      <c r="K12" s="8">
        <v>1129625</v>
      </c>
      <c r="L12" s="8">
        <v>1069654</v>
      </c>
      <c r="M12" s="8">
        <v>1161088</v>
      </c>
      <c r="N12" s="8">
        <v>3360367</v>
      </c>
      <c r="O12" s="8">
        <v>1163482</v>
      </c>
      <c r="P12" s="8">
        <v>1123328</v>
      </c>
      <c r="Q12" s="8">
        <v>3523875</v>
      </c>
      <c r="R12" s="8">
        <v>5810685</v>
      </c>
      <c r="S12" s="8">
        <v>1121697</v>
      </c>
      <c r="T12" s="8">
        <v>1136208</v>
      </c>
      <c r="U12" s="8">
        <v>1001635</v>
      </c>
      <c r="V12" s="8">
        <v>3259540</v>
      </c>
      <c r="W12" s="8">
        <v>15921869</v>
      </c>
      <c r="X12" s="8">
        <v>15829220</v>
      </c>
      <c r="Y12" s="8">
        <v>92649</v>
      </c>
      <c r="Z12" s="2">
        <v>0.59</v>
      </c>
      <c r="AA12" s="6">
        <v>15829220</v>
      </c>
    </row>
    <row r="13" spans="1:27" ht="13.5">
      <c r="A13" s="23" t="s">
        <v>40</v>
      </c>
      <c r="B13" s="29"/>
      <c r="C13" s="6">
        <v>30921497</v>
      </c>
      <c r="D13" s="6">
        <v>0</v>
      </c>
      <c r="E13" s="7">
        <v>24856018</v>
      </c>
      <c r="F13" s="8">
        <v>31056018</v>
      </c>
      <c r="G13" s="8">
        <v>208208</v>
      </c>
      <c r="H13" s="8">
        <v>2907137</v>
      </c>
      <c r="I13" s="8">
        <v>2905843</v>
      </c>
      <c r="J13" s="8">
        <v>6021188</v>
      </c>
      <c r="K13" s="8">
        <v>3031972</v>
      </c>
      <c r="L13" s="8">
        <v>3243144</v>
      </c>
      <c r="M13" s="8">
        <v>3298843</v>
      </c>
      <c r="N13" s="8">
        <v>9573959</v>
      </c>
      <c r="O13" s="8">
        <v>3330254</v>
      </c>
      <c r="P13" s="8">
        <v>3489950</v>
      </c>
      <c r="Q13" s="8">
        <v>215086</v>
      </c>
      <c r="R13" s="8">
        <v>7035290</v>
      </c>
      <c r="S13" s="8">
        <v>3725034</v>
      </c>
      <c r="T13" s="8">
        <v>3853529</v>
      </c>
      <c r="U13" s="8">
        <v>3605662</v>
      </c>
      <c r="V13" s="8">
        <v>11184225</v>
      </c>
      <c r="W13" s="8">
        <v>33814662</v>
      </c>
      <c r="X13" s="8">
        <v>24856018</v>
      </c>
      <c r="Y13" s="8">
        <v>8958644</v>
      </c>
      <c r="Z13" s="2">
        <v>36.04</v>
      </c>
      <c r="AA13" s="6">
        <v>31056018</v>
      </c>
    </row>
    <row r="14" spans="1:27" ht="13.5">
      <c r="A14" s="23" t="s">
        <v>41</v>
      </c>
      <c r="B14" s="29"/>
      <c r="C14" s="6">
        <v>4783030</v>
      </c>
      <c r="D14" s="6">
        <v>0</v>
      </c>
      <c r="E14" s="7">
        <v>2747560</v>
      </c>
      <c r="F14" s="8">
        <v>2747560</v>
      </c>
      <c r="G14" s="8">
        <v>285082</v>
      </c>
      <c r="H14" s="8">
        <v>480323</v>
      </c>
      <c r="I14" s="8">
        <v>477243</v>
      </c>
      <c r="J14" s="8">
        <v>1242648</v>
      </c>
      <c r="K14" s="8">
        <v>496776</v>
      </c>
      <c r="L14" s="8">
        <v>468644</v>
      </c>
      <c r="M14" s="8">
        <v>520824</v>
      </c>
      <c r="N14" s="8">
        <v>1486244</v>
      </c>
      <c r="O14" s="8">
        <v>543082</v>
      </c>
      <c r="P14" s="8">
        <v>538024</v>
      </c>
      <c r="Q14" s="8">
        <v>561104</v>
      </c>
      <c r="R14" s="8">
        <v>1642210</v>
      </c>
      <c r="S14" s="8">
        <v>571657</v>
      </c>
      <c r="T14" s="8">
        <v>589804</v>
      </c>
      <c r="U14" s="8">
        <v>561226</v>
      </c>
      <c r="V14" s="8">
        <v>1722687</v>
      </c>
      <c r="W14" s="8">
        <v>6093789</v>
      </c>
      <c r="X14" s="8">
        <v>2747560</v>
      </c>
      <c r="Y14" s="8">
        <v>3346229</v>
      </c>
      <c r="Z14" s="2">
        <v>121.79</v>
      </c>
      <c r="AA14" s="6">
        <v>2747560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82633002</v>
      </c>
      <c r="D16" s="6">
        <v>0</v>
      </c>
      <c r="E16" s="7">
        <v>22455280</v>
      </c>
      <c r="F16" s="8">
        <v>68389115</v>
      </c>
      <c r="G16" s="8">
        <v>1576663</v>
      </c>
      <c r="H16" s="8">
        <v>1451787</v>
      </c>
      <c r="I16" s="8">
        <v>1787677</v>
      </c>
      <c r="J16" s="8">
        <v>4816127</v>
      </c>
      <c r="K16" s="8">
        <v>1487170</v>
      </c>
      <c r="L16" s="8">
        <v>1006725</v>
      </c>
      <c r="M16" s="8">
        <v>2186239</v>
      </c>
      <c r="N16" s="8">
        <v>4680134</v>
      </c>
      <c r="O16" s="8">
        <v>2058919</v>
      </c>
      <c r="P16" s="8">
        <v>1232474</v>
      </c>
      <c r="Q16" s="8">
        <v>1416046</v>
      </c>
      <c r="R16" s="8">
        <v>4707439</v>
      </c>
      <c r="S16" s="8">
        <v>1581133</v>
      </c>
      <c r="T16" s="8">
        <v>1319952</v>
      </c>
      <c r="U16" s="8">
        <v>1627971</v>
      </c>
      <c r="V16" s="8">
        <v>4529056</v>
      </c>
      <c r="W16" s="8">
        <v>18732756</v>
      </c>
      <c r="X16" s="8">
        <v>22455280</v>
      </c>
      <c r="Y16" s="8">
        <v>-3722524</v>
      </c>
      <c r="Z16" s="2">
        <v>-16.58</v>
      </c>
      <c r="AA16" s="6">
        <v>68389115</v>
      </c>
    </row>
    <row r="17" spans="1:27" ht="13.5">
      <c r="A17" s="23" t="s">
        <v>44</v>
      </c>
      <c r="B17" s="29"/>
      <c r="C17" s="6">
        <v>5900900</v>
      </c>
      <c r="D17" s="6">
        <v>0</v>
      </c>
      <c r="E17" s="7">
        <v>6104893</v>
      </c>
      <c r="F17" s="8">
        <v>6104893</v>
      </c>
      <c r="G17" s="8">
        <v>651589</v>
      </c>
      <c r="H17" s="8">
        <v>429206</v>
      </c>
      <c r="I17" s="8">
        <v>701113</v>
      </c>
      <c r="J17" s="8">
        <v>1781908</v>
      </c>
      <c r="K17" s="8">
        <v>543851</v>
      </c>
      <c r="L17" s="8">
        <v>466386</v>
      </c>
      <c r="M17" s="8">
        <v>716212</v>
      </c>
      <c r="N17" s="8">
        <v>1726449</v>
      </c>
      <c r="O17" s="8">
        <v>719372</v>
      </c>
      <c r="P17" s="8">
        <v>638144</v>
      </c>
      <c r="Q17" s="8">
        <v>574009</v>
      </c>
      <c r="R17" s="8">
        <v>1931525</v>
      </c>
      <c r="S17" s="8">
        <v>612384</v>
      </c>
      <c r="T17" s="8">
        <v>513298</v>
      </c>
      <c r="U17" s="8">
        <v>564774</v>
      </c>
      <c r="V17" s="8">
        <v>1690456</v>
      </c>
      <c r="W17" s="8">
        <v>7130338</v>
      </c>
      <c r="X17" s="8">
        <v>6104893</v>
      </c>
      <c r="Y17" s="8">
        <v>1025445</v>
      </c>
      <c r="Z17" s="2">
        <v>16.8</v>
      </c>
      <c r="AA17" s="6">
        <v>6104893</v>
      </c>
    </row>
    <row r="18" spans="1:27" ht="13.5">
      <c r="A18" s="25" t="s">
        <v>45</v>
      </c>
      <c r="B18" s="24"/>
      <c r="C18" s="6">
        <v>1844011</v>
      </c>
      <c r="D18" s="6">
        <v>0</v>
      </c>
      <c r="E18" s="7">
        <v>1550000</v>
      </c>
      <c r="F18" s="8">
        <v>1550000</v>
      </c>
      <c r="G18" s="8">
        <v>174811</v>
      </c>
      <c r="H18" s="8">
        <v>93544</v>
      </c>
      <c r="I18" s="8">
        <v>217741</v>
      </c>
      <c r="J18" s="8">
        <v>486096</v>
      </c>
      <c r="K18" s="8">
        <v>173827</v>
      </c>
      <c r="L18" s="8">
        <v>113915</v>
      </c>
      <c r="M18" s="8">
        <v>204963</v>
      </c>
      <c r="N18" s="8">
        <v>492705</v>
      </c>
      <c r="O18" s="8">
        <v>187960</v>
      </c>
      <c r="P18" s="8">
        <v>188960</v>
      </c>
      <c r="Q18" s="8">
        <v>168590</v>
      </c>
      <c r="R18" s="8">
        <v>545510</v>
      </c>
      <c r="S18" s="8">
        <v>148173</v>
      </c>
      <c r="T18" s="8">
        <v>167671</v>
      </c>
      <c r="U18" s="8">
        <v>178279</v>
      </c>
      <c r="V18" s="8">
        <v>494123</v>
      </c>
      <c r="W18" s="8">
        <v>2018434</v>
      </c>
      <c r="X18" s="8">
        <v>1550000</v>
      </c>
      <c r="Y18" s="8">
        <v>468434</v>
      </c>
      <c r="Z18" s="2">
        <v>30.22</v>
      </c>
      <c r="AA18" s="6">
        <v>1550000</v>
      </c>
    </row>
    <row r="19" spans="1:27" ht="13.5">
      <c r="A19" s="23" t="s">
        <v>46</v>
      </c>
      <c r="B19" s="29"/>
      <c r="C19" s="6">
        <v>88524778</v>
      </c>
      <c r="D19" s="6">
        <v>0</v>
      </c>
      <c r="E19" s="7">
        <v>92112230</v>
      </c>
      <c r="F19" s="8">
        <v>97086875</v>
      </c>
      <c r="G19" s="8">
        <v>28609751</v>
      </c>
      <c r="H19" s="8">
        <v>1353859</v>
      </c>
      <c r="I19" s="8">
        <v>618000</v>
      </c>
      <c r="J19" s="8">
        <v>30581610</v>
      </c>
      <c r="K19" s="8">
        <v>1610333</v>
      </c>
      <c r="L19" s="8">
        <v>463000</v>
      </c>
      <c r="M19" s="8">
        <v>21869000</v>
      </c>
      <c r="N19" s="8">
        <v>23942333</v>
      </c>
      <c r="O19" s="8">
        <v>38</v>
      </c>
      <c r="P19" s="8">
        <v>2073355</v>
      </c>
      <c r="Q19" s="8">
        <v>17820464</v>
      </c>
      <c r="R19" s="8">
        <v>19893857</v>
      </c>
      <c r="S19" s="8">
        <v>0</v>
      </c>
      <c r="T19" s="8">
        <v>772</v>
      </c>
      <c r="U19" s="8">
        <v>10498</v>
      </c>
      <c r="V19" s="8">
        <v>11270</v>
      </c>
      <c r="W19" s="8">
        <v>74429070</v>
      </c>
      <c r="X19" s="8">
        <v>92112230</v>
      </c>
      <c r="Y19" s="8">
        <v>-17683160</v>
      </c>
      <c r="Z19" s="2">
        <v>-19.2</v>
      </c>
      <c r="AA19" s="6">
        <v>97086875</v>
      </c>
    </row>
    <row r="20" spans="1:27" ht="13.5">
      <c r="A20" s="23" t="s">
        <v>47</v>
      </c>
      <c r="B20" s="29"/>
      <c r="C20" s="6">
        <v>80132153</v>
      </c>
      <c r="D20" s="6">
        <v>0</v>
      </c>
      <c r="E20" s="7">
        <v>24395150</v>
      </c>
      <c r="F20" s="26">
        <v>26895150</v>
      </c>
      <c r="G20" s="26">
        <v>1819389</v>
      </c>
      <c r="H20" s="26">
        <v>1103012</v>
      </c>
      <c r="I20" s="26">
        <v>1668001</v>
      </c>
      <c r="J20" s="26">
        <v>4590402</v>
      </c>
      <c r="K20" s="26">
        <v>1284927</v>
      </c>
      <c r="L20" s="26">
        <v>1676445</v>
      </c>
      <c r="M20" s="26">
        <v>1455312</v>
      </c>
      <c r="N20" s="26">
        <v>4416684</v>
      </c>
      <c r="O20" s="26">
        <v>1407835</v>
      </c>
      <c r="P20" s="26">
        <v>919136</v>
      </c>
      <c r="Q20" s="26">
        <v>1074720</v>
      </c>
      <c r="R20" s="26">
        <v>3401691</v>
      </c>
      <c r="S20" s="26">
        <v>1600980</v>
      </c>
      <c r="T20" s="26">
        <v>1564448</v>
      </c>
      <c r="U20" s="26">
        <v>3377586</v>
      </c>
      <c r="V20" s="26">
        <v>6543014</v>
      </c>
      <c r="W20" s="26">
        <v>18951791</v>
      </c>
      <c r="X20" s="26">
        <v>24395150</v>
      </c>
      <c r="Y20" s="26">
        <v>-5443359</v>
      </c>
      <c r="Z20" s="27">
        <v>-22.31</v>
      </c>
      <c r="AA20" s="28">
        <v>26895150</v>
      </c>
    </row>
    <row r="21" spans="1:27" ht="13.5">
      <c r="A21" s="23" t="s">
        <v>48</v>
      </c>
      <c r="B21" s="29"/>
      <c r="C21" s="6">
        <v>179041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1099040652</v>
      </c>
      <c r="D22" s="33">
        <f>SUM(D5:D21)</f>
        <v>0</v>
      </c>
      <c r="E22" s="34">
        <f t="shared" si="0"/>
        <v>1056997841</v>
      </c>
      <c r="F22" s="35">
        <f t="shared" si="0"/>
        <v>1111606321</v>
      </c>
      <c r="G22" s="35">
        <f t="shared" si="0"/>
        <v>410356077</v>
      </c>
      <c r="H22" s="35">
        <f t="shared" si="0"/>
        <v>40602536</v>
      </c>
      <c r="I22" s="35">
        <f t="shared" si="0"/>
        <v>58701994</v>
      </c>
      <c r="J22" s="35">
        <f t="shared" si="0"/>
        <v>509660607</v>
      </c>
      <c r="K22" s="35">
        <f t="shared" si="0"/>
        <v>54595487</v>
      </c>
      <c r="L22" s="35">
        <f t="shared" si="0"/>
        <v>50355938</v>
      </c>
      <c r="M22" s="35">
        <f t="shared" si="0"/>
        <v>75389625</v>
      </c>
      <c r="N22" s="35">
        <f t="shared" si="0"/>
        <v>180341050</v>
      </c>
      <c r="O22" s="35">
        <f t="shared" si="0"/>
        <v>48891598</v>
      </c>
      <c r="P22" s="35">
        <f t="shared" si="0"/>
        <v>66775651</v>
      </c>
      <c r="Q22" s="35">
        <f t="shared" si="0"/>
        <v>76775651</v>
      </c>
      <c r="R22" s="35">
        <f t="shared" si="0"/>
        <v>192442900</v>
      </c>
      <c r="S22" s="35">
        <f t="shared" si="0"/>
        <v>56394516</v>
      </c>
      <c r="T22" s="35">
        <f t="shared" si="0"/>
        <v>56028792</v>
      </c>
      <c r="U22" s="35">
        <f t="shared" si="0"/>
        <v>59458664</v>
      </c>
      <c r="V22" s="35">
        <f t="shared" si="0"/>
        <v>171881972</v>
      </c>
      <c r="W22" s="35">
        <f t="shared" si="0"/>
        <v>1054326529</v>
      </c>
      <c r="X22" s="35">
        <f t="shared" si="0"/>
        <v>1056997841</v>
      </c>
      <c r="Y22" s="35">
        <f t="shared" si="0"/>
        <v>-2671312</v>
      </c>
      <c r="Z22" s="36">
        <f>+IF(X22&lt;&gt;0,+(Y22/X22)*100,0)</f>
        <v>-0.2527263440266573</v>
      </c>
      <c r="AA22" s="33">
        <f>SUM(AA5:AA21)</f>
        <v>1111606321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271495093</v>
      </c>
      <c r="D25" s="6">
        <v>0</v>
      </c>
      <c r="E25" s="7">
        <v>324832045</v>
      </c>
      <c r="F25" s="8">
        <v>324832045</v>
      </c>
      <c r="G25" s="8">
        <v>25307072</v>
      </c>
      <c r="H25" s="8">
        <v>18516493</v>
      </c>
      <c r="I25" s="8">
        <v>25635564</v>
      </c>
      <c r="J25" s="8">
        <v>69459129</v>
      </c>
      <c r="K25" s="8">
        <v>23672524</v>
      </c>
      <c r="L25" s="8">
        <v>35470044</v>
      </c>
      <c r="M25" s="8">
        <v>24062915</v>
      </c>
      <c r="N25" s="8">
        <v>83205483</v>
      </c>
      <c r="O25" s="8">
        <v>23528115</v>
      </c>
      <c r="P25" s="8">
        <v>23662168</v>
      </c>
      <c r="Q25" s="8">
        <v>23488051</v>
      </c>
      <c r="R25" s="8">
        <v>70678334</v>
      </c>
      <c r="S25" s="8">
        <v>23804503</v>
      </c>
      <c r="T25" s="8">
        <v>24043735</v>
      </c>
      <c r="U25" s="8">
        <v>25503927</v>
      </c>
      <c r="V25" s="8">
        <v>73352165</v>
      </c>
      <c r="W25" s="8">
        <v>296695111</v>
      </c>
      <c r="X25" s="8">
        <v>324832045</v>
      </c>
      <c r="Y25" s="8">
        <v>-28136934</v>
      </c>
      <c r="Z25" s="2">
        <v>-8.66</v>
      </c>
      <c r="AA25" s="6">
        <v>324832045</v>
      </c>
    </row>
    <row r="26" spans="1:27" ht="13.5">
      <c r="A26" s="25" t="s">
        <v>52</v>
      </c>
      <c r="B26" s="24"/>
      <c r="C26" s="6">
        <v>13817294</v>
      </c>
      <c r="D26" s="6">
        <v>0</v>
      </c>
      <c r="E26" s="7">
        <v>14870787</v>
      </c>
      <c r="F26" s="8">
        <v>15038644</v>
      </c>
      <c r="G26" s="8">
        <v>1095876</v>
      </c>
      <c r="H26" s="8">
        <v>1057559</v>
      </c>
      <c r="I26" s="8">
        <v>1105752</v>
      </c>
      <c r="J26" s="8">
        <v>3259187</v>
      </c>
      <c r="K26" s="8">
        <v>1094443</v>
      </c>
      <c r="L26" s="8">
        <v>1093103</v>
      </c>
      <c r="M26" s="8">
        <v>1093104</v>
      </c>
      <c r="N26" s="8">
        <v>3280650</v>
      </c>
      <c r="O26" s="8">
        <v>1092576</v>
      </c>
      <c r="P26" s="8">
        <v>1093849</v>
      </c>
      <c r="Q26" s="8">
        <v>1093923</v>
      </c>
      <c r="R26" s="8">
        <v>3280348</v>
      </c>
      <c r="S26" s="8">
        <v>1727768</v>
      </c>
      <c r="T26" s="8">
        <v>1157879</v>
      </c>
      <c r="U26" s="8">
        <v>1157870</v>
      </c>
      <c r="V26" s="8">
        <v>4043517</v>
      </c>
      <c r="W26" s="8">
        <v>13863702</v>
      </c>
      <c r="X26" s="8">
        <v>14870787</v>
      </c>
      <c r="Y26" s="8">
        <v>-1007085</v>
      </c>
      <c r="Z26" s="2">
        <v>-6.77</v>
      </c>
      <c r="AA26" s="6">
        <v>15038644</v>
      </c>
    </row>
    <row r="27" spans="1:27" ht="13.5">
      <c r="A27" s="25" t="s">
        <v>53</v>
      </c>
      <c r="B27" s="24"/>
      <c r="C27" s="6">
        <v>79584776</v>
      </c>
      <c r="D27" s="6">
        <v>0</v>
      </c>
      <c r="E27" s="7">
        <v>14707360</v>
      </c>
      <c r="F27" s="8">
        <v>20774799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14707360</v>
      </c>
      <c r="Y27" s="8">
        <v>-14707360</v>
      </c>
      <c r="Z27" s="2">
        <v>-100</v>
      </c>
      <c r="AA27" s="6">
        <v>20774799</v>
      </c>
    </row>
    <row r="28" spans="1:27" ht="13.5">
      <c r="A28" s="25" t="s">
        <v>54</v>
      </c>
      <c r="B28" s="24"/>
      <c r="C28" s="6">
        <v>128493537</v>
      </c>
      <c r="D28" s="6">
        <v>0</v>
      </c>
      <c r="E28" s="7">
        <v>146163320</v>
      </c>
      <c r="F28" s="8">
        <v>146163320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71728960</v>
      </c>
      <c r="N28" s="8">
        <v>71728960</v>
      </c>
      <c r="O28" s="8">
        <v>11702467</v>
      </c>
      <c r="P28" s="8">
        <v>10555138</v>
      </c>
      <c r="Q28" s="8">
        <v>11669811</v>
      </c>
      <c r="R28" s="8">
        <v>33927416</v>
      </c>
      <c r="S28" s="8">
        <v>11250251</v>
      </c>
      <c r="T28" s="8">
        <v>11834524</v>
      </c>
      <c r="U28" s="8">
        <v>12574941</v>
      </c>
      <c r="V28" s="8">
        <v>35659716</v>
      </c>
      <c r="W28" s="8">
        <v>141316092</v>
      </c>
      <c r="X28" s="8">
        <v>146163320</v>
      </c>
      <c r="Y28" s="8">
        <v>-4847228</v>
      </c>
      <c r="Z28" s="2">
        <v>-3.32</v>
      </c>
      <c r="AA28" s="6">
        <v>146163320</v>
      </c>
    </row>
    <row r="29" spans="1:27" ht="13.5">
      <c r="A29" s="25" t="s">
        <v>55</v>
      </c>
      <c r="B29" s="24"/>
      <c r="C29" s="6">
        <v>11342543</v>
      </c>
      <c r="D29" s="6">
        <v>0</v>
      </c>
      <c r="E29" s="7">
        <v>23270726</v>
      </c>
      <c r="F29" s="8">
        <v>17670726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6076092</v>
      </c>
      <c r="N29" s="8">
        <v>6076092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7332920</v>
      </c>
      <c r="V29" s="8">
        <v>7332920</v>
      </c>
      <c r="W29" s="8">
        <v>13409012</v>
      </c>
      <c r="X29" s="8">
        <v>23270726</v>
      </c>
      <c r="Y29" s="8">
        <v>-9861714</v>
      </c>
      <c r="Z29" s="2">
        <v>-42.38</v>
      </c>
      <c r="AA29" s="6">
        <v>17670726</v>
      </c>
    </row>
    <row r="30" spans="1:27" ht="13.5">
      <c r="A30" s="25" t="s">
        <v>56</v>
      </c>
      <c r="B30" s="24"/>
      <c r="C30" s="6">
        <v>269097416</v>
      </c>
      <c r="D30" s="6">
        <v>0</v>
      </c>
      <c r="E30" s="7">
        <v>294007940</v>
      </c>
      <c r="F30" s="8">
        <v>294007940</v>
      </c>
      <c r="G30" s="8">
        <v>0</v>
      </c>
      <c r="H30" s="8">
        <v>34904322</v>
      </c>
      <c r="I30" s="8">
        <v>35037030</v>
      </c>
      <c r="J30" s="8">
        <v>69941352</v>
      </c>
      <c r="K30" s="8">
        <v>20761784</v>
      </c>
      <c r="L30" s="8">
        <v>22017753</v>
      </c>
      <c r="M30" s="8">
        <v>19457674</v>
      </c>
      <c r="N30" s="8">
        <v>62237211</v>
      </c>
      <c r="O30" s="8">
        <v>16987737</v>
      </c>
      <c r="P30" s="8">
        <v>24883141</v>
      </c>
      <c r="Q30" s="8">
        <v>19752661</v>
      </c>
      <c r="R30" s="8">
        <v>61623539</v>
      </c>
      <c r="S30" s="8">
        <v>17947003</v>
      </c>
      <c r="T30" s="8">
        <v>19010103</v>
      </c>
      <c r="U30" s="8">
        <v>23290677</v>
      </c>
      <c r="V30" s="8">
        <v>60247783</v>
      </c>
      <c r="W30" s="8">
        <v>254049885</v>
      </c>
      <c r="X30" s="8">
        <v>294007940</v>
      </c>
      <c r="Y30" s="8">
        <v>-39958055</v>
      </c>
      <c r="Z30" s="2">
        <v>-13.59</v>
      </c>
      <c r="AA30" s="6">
        <v>294007940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9224064</v>
      </c>
      <c r="D32" s="6">
        <v>0</v>
      </c>
      <c r="E32" s="7">
        <v>14251295</v>
      </c>
      <c r="F32" s="8">
        <v>12386295</v>
      </c>
      <c r="G32" s="8">
        <v>429866</v>
      </c>
      <c r="H32" s="8">
        <v>435901</v>
      </c>
      <c r="I32" s="8">
        <v>563546</v>
      </c>
      <c r="J32" s="8">
        <v>1429313</v>
      </c>
      <c r="K32" s="8">
        <v>568151</v>
      </c>
      <c r="L32" s="8">
        <v>574377</v>
      </c>
      <c r="M32" s="8">
        <v>627686</v>
      </c>
      <c r="N32" s="8">
        <v>1770214</v>
      </c>
      <c r="O32" s="8">
        <v>972685</v>
      </c>
      <c r="P32" s="8">
        <v>1741483</v>
      </c>
      <c r="Q32" s="8">
        <v>1137956</v>
      </c>
      <c r="R32" s="8">
        <v>3852124</v>
      </c>
      <c r="S32" s="8">
        <v>750348</v>
      </c>
      <c r="T32" s="8">
        <v>921819</v>
      </c>
      <c r="U32" s="8">
        <v>510895</v>
      </c>
      <c r="V32" s="8">
        <v>2183062</v>
      </c>
      <c r="W32" s="8">
        <v>9234713</v>
      </c>
      <c r="X32" s="8">
        <v>14251295</v>
      </c>
      <c r="Y32" s="8">
        <v>-5016582</v>
      </c>
      <c r="Z32" s="2">
        <v>-35.2</v>
      </c>
      <c r="AA32" s="6">
        <v>12386295</v>
      </c>
    </row>
    <row r="33" spans="1:27" ht="13.5">
      <c r="A33" s="25" t="s">
        <v>59</v>
      </c>
      <c r="B33" s="24"/>
      <c r="C33" s="6">
        <v>5734650</v>
      </c>
      <c r="D33" s="6">
        <v>0</v>
      </c>
      <c r="E33" s="7">
        <v>6778550</v>
      </c>
      <c r="F33" s="8">
        <v>6778550</v>
      </c>
      <c r="G33" s="8">
        <v>18488</v>
      </c>
      <c r="H33" s="8">
        <v>71997</v>
      </c>
      <c r="I33" s="8">
        <v>80530</v>
      </c>
      <c r="J33" s="8">
        <v>171015</v>
      </c>
      <c r="K33" s="8">
        <v>3516262</v>
      </c>
      <c r="L33" s="8">
        <v>99225</v>
      </c>
      <c r="M33" s="8">
        <v>2210085</v>
      </c>
      <c r="N33" s="8">
        <v>5825572</v>
      </c>
      <c r="O33" s="8">
        <v>42691</v>
      </c>
      <c r="P33" s="8">
        <v>85761</v>
      </c>
      <c r="Q33" s="8">
        <v>56736</v>
      </c>
      <c r="R33" s="8">
        <v>185188</v>
      </c>
      <c r="S33" s="8">
        <v>48577</v>
      </c>
      <c r="T33" s="8">
        <v>42534</v>
      </c>
      <c r="U33" s="8">
        <v>46211</v>
      </c>
      <c r="V33" s="8">
        <v>137322</v>
      </c>
      <c r="W33" s="8">
        <v>6319097</v>
      </c>
      <c r="X33" s="8">
        <v>6778550</v>
      </c>
      <c r="Y33" s="8">
        <v>-459453</v>
      </c>
      <c r="Z33" s="2">
        <v>-6.78</v>
      </c>
      <c r="AA33" s="6">
        <v>6778550</v>
      </c>
    </row>
    <row r="34" spans="1:27" ht="13.5">
      <c r="A34" s="25" t="s">
        <v>60</v>
      </c>
      <c r="B34" s="24"/>
      <c r="C34" s="6">
        <v>218599692</v>
      </c>
      <c r="D34" s="6">
        <v>0</v>
      </c>
      <c r="E34" s="7">
        <v>282329705</v>
      </c>
      <c r="F34" s="8">
        <v>322186527</v>
      </c>
      <c r="G34" s="8">
        <v>4944157</v>
      </c>
      <c r="H34" s="8">
        <v>12388004</v>
      </c>
      <c r="I34" s="8">
        <v>15101583</v>
      </c>
      <c r="J34" s="8">
        <v>32433744</v>
      </c>
      <c r="K34" s="8">
        <v>16525275</v>
      </c>
      <c r="L34" s="8">
        <v>17023996</v>
      </c>
      <c r="M34" s="8">
        <v>19002261</v>
      </c>
      <c r="N34" s="8">
        <v>52551532</v>
      </c>
      <c r="O34" s="8">
        <v>19353024</v>
      </c>
      <c r="P34" s="8">
        <v>15642417</v>
      </c>
      <c r="Q34" s="8">
        <v>19117511</v>
      </c>
      <c r="R34" s="8">
        <v>54112952</v>
      </c>
      <c r="S34" s="8">
        <v>18390072</v>
      </c>
      <c r="T34" s="8">
        <v>22027829</v>
      </c>
      <c r="U34" s="8">
        <v>28437270</v>
      </c>
      <c r="V34" s="8">
        <v>68855171</v>
      </c>
      <c r="W34" s="8">
        <v>207953399</v>
      </c>
      <c r="X34" s="8">
        <v>282329705</v>
      </c>
      <c r="Y34" s="8">
        <v>-74376306</v>
      </c>
      <c r="Z34" s="2">
        <v>-26.34</v>
      </c>
      <c r="AA34" s="6">
        <v>322186527</v>
      </c>
    </row>
    <row r="35" spans="1:27" ht="13.5">
      <c r="A35" s="23" t="s">
        <v>61</v>
      </c>
      <c r="B35" s="29"/>
      <c r="C35" s="6">
        <v>276060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1007665125</v>
      </c>
      <c r="D36" s="33">
        <f>SUM(D25:D35)</f>
        <v>0</v>
      </c>
      <c r="E36" s="34">
        <f t="shared" si="1"/>
        <v>1121211728</v>
      </c>
      <c r="F36" s="35">
        <f t="shared" si="1"/>
        <v>1159838846</v>
      </c>
      <c r="G36" s="35">
        <f t="shared" si="1"/>
        <v>31795459</v>
      </c>
      <c r="H36" s="35">
        <f t="shared" si="1"/>
        <v>67374276</v>
      </c>
      <c r="I36" s="35">
        <f t="shared" si="1"/>
        <v>77524005</v>
      </c>
      <c r="J36" s="35">
        <f t="shared" si="1"/>
        <v>176693740</v>
      </c>
      <c r="K36" s="35">
        <f t="shared" si="1"/>
        <v>66138439</v>
      </c>
      <c r="L36" s="35">
        <f t="shared" si="1"/>
        <v>76278498</v>
      </c>
      <c r="M36" s="35">
        <f t="shared" si="1"/>
        <v>144258777</v>
      </c>
      <c r="N36" s="35">
        <f t="shared" si="1"/>
        <v>286675714</v>
      </c>
      <c r="O36" s="35">
        <f t="shared" si="1"/>
        <v>73679295</v>
      </c>
      <c r="P36" s="35">
        <f t="shared" si="1"/>
        <v>77663957</v>
      </c>
      <c r="Q36" s="35">
        <f t="shared" si="1"/>
        <v>76316649</v>
      </c>
      <c r="R36" s="35">
        <f t="shared" si="1"/>
        <v>227659901</v>
      </c>
      <c r="S36" s="35">
        <f t="shared" si="1"/>
        <v>73918522</v>
      </c>
      <c r="T36" s="35">
        <f t="shared" si="1"/>
        <v>79038423</v>
      </c>
      <c r="U36" s="35">
        <f t="shared" si="1"/>
        <v>98854711</v>
      </c>
      <c r="V36" s="35">
        <f t="shared" si="1"/>
        <v>251811656</v>
      </c>
      <c r="W36" s="35">
        <f t="shared" si="1"/>
        <v>942841011</v>
      </c>
      <c r="X36" s="35">
        <f t="shared" si="1"/>
        <v>1121211728</v>
      </c>
      <c r="Y36" s="35">
        <f t="shared" si="1"/>
        <v>-178370717</v>
      </c>
      <c r="Z36" s="36">
        <f>+IF(X36&lt;&gt;0,+(Y36/X36)*100,0)</f>
        <v>-15.908745203564264</v>
      </c>
      <c r="AA36" s="33">
        <f>SUM(AA25:AA35)</f>
        <v>1159838846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91375527</v>
      </c>
      <c r="D38" s="46">
        <f>+D22-D36</f>
        <v>0</v>
      </c>
      <c r="E38" s="47">
        <f t="shared" si="2"/>
        <v>-64213887</v>
      </c>
      <c r="F38" s="48">
        <f t="shared" si="2"/>
        <v>-48232525</v>
      </c>
      <c r="G38" s="48">
        <f t="shared" si="2"/>
        <v>378560618</v>
      </c>
      <c r="H38" s="48">
        <f t="shared" si="2"/>
        <v>-26771740</v>
      </c>
      <c r="I38" s="48">
        <f t="shared" si="2"/>
        <v>-18822011</v>
      </c>
      <c r="J38" s="48">
        <f t="shared" si="2"/>
        <v>332966867</v>
      </c>
      <c r="K38" s="48">
        <f t="shared" si="2"/>
        <v>-11542952</v>
      </c>
      <c r="L38" s="48">
        <f t="shared" si="2"/>
        <v>-25922560</v>
      </c>
      <c r="M38" s="48">
        <f t="shared" si="2"/>
        <v>-68869152</v>
      </c>
      <c r="N38" s="48">
        <f t="shared" si="2"/>
        <v>-106334664</v>
      </c>
      <c r="O38" s="48">
        <f t="shared" si="2"/>
        <v>-24787697</v>
      </c>
      <c r="P38" s="48">
        <f t="shared" si="2"/>
        <v>-10888306</v>
      </c>
      <c r="Q38" s="48">
        <f t="shared" si="2"/>
        <v>459002</v>
      </c>
      <c r="R38" s="48">
        <f t="shared" si="2"/>
        <v>-35217001</v>
      </c>
      <c r="S38" s="48">
        <f t="shared" si="2"/>
        <v>-17524006</v>
      </c>
      <c r="T38" s="48">
        <f t="shared" si="2"/>
        <v>-23009631</v>
      </c>
      <c r="U38" s="48">
        <f t="shared" si="2"/>
        <v>-39396047</v>
      </c>
      <c r="V38" s="48">
        <f t="shared" si="2"/>
        <v>-79929684</v>
      </c>
      <c r="W38" s="48">
        <f t="shared" si="2"/>
        <v>111485518</v>
      </c>
      <c r="X38" s="48">
        <f>IF(F22=F36,0,X22-X36)</f>
        <v>-64213887</v>
      </c>
      <c r="Y38" s="48">
        <f t="shared" si="2"/>
        <v>175699405</v>
      </c>
      <c r="Z38" s="49">
        <f>+IF(X38&lt;&gt;0,+(Y38/X38)*100,0)</f>
        <v>-273.6159002491159</v>
      </c>
      <c r="AA38" s="46">
        <f>+AA22-AA36</f>
        <v>-48232525</v>
      </c>
    </row>
    <row r="39" spans="1:27" ht="13.5">
      <c r="A39" s="23" t="s">
        <v>64</v>
      </c>
      <c r="B39" s="29"/>
      <c r="C39" s="6">
        <v>60928779</v>
      </c>
      <c r="D39" s="6">
        <v>0</v>
      </c>
      <c r="E39" s="7">
        <v>73993987</v>
      </c>
      <c r="F39" s="8">
        <v>68042881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35</v>
      </c>
      <c r="U39" s="8">
        <v>-35</v>
      </c>
      <c r="V39" s="8">
        <v>0</v>
      </c>
      <c r="W39" s="8">
        <v>0</v>
      </c>
      <c r="X39" s="8">
        <v>73993987</v>
      </c>
      <c r="Y39" s="8">
        <v>-73993987</v>
      </c>
      <c r="Z39" s="2">
        <v>-100</v>
      </c>
      <c r="AA39" s="6">
        <v>68042881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152304306</v>
      </c>
      <c r="D42" s="55">
        <f>SUM(D38:D41)</f>
        <v>0</v>
      </c>
      <c r="E42" s="56">
        <f t="shared" si="3"/>
        <v>9780100</v>
      </c>
      <c r="F42" s="57">
        <f t="shared" si="3"/>
        <v>19810356</v>
      </c>
      <c r="G42" s="57">
        <f t="shared" si="3"/>
        <v>378560618</v>
      </c>
      <c r="H42" s="57">
        <f t="shared" si="3"/>
        <v>-26771740</v>
      </c>
      <c r="I42" s="57">
        <f t="shared" si="3"/>
        <v>-18822011</v>
      </c>
      <c r="J42" s="57">
        <f t="shared" si="3"/>
        <v>332966867</v>
      </c>
      <c r="K42" s="57">
        <f t="shared" si="3"/>
        <v>-11542952</v>
      </c>
      <c r="L42" s="57">
        <f t="shared" si="3"/>
        <v>-25922560</v>
      </c>
      <c r="M42" s="57">
        <f t="shared" si="3"/>
        <v>-68869152</v>
      </c>
      <c r="N42" s="57">
        <f t="shared" si="3"/>
        <v>-106334664</v>
      </c>
      <c r="O42" s="57">
        <f t="shared" si="3"/>
        <v>-24787697</v>
      </c>
      <c r="P42" s="57">
        <f t="shared" si="3"/>
        <v>-10888306</v>
      </c>
      <c r="Q42" s="57">
        <f t="shared" si="3"/>
        <v>459002</v>
      </c>
      <c r="R42" s="57">
        <f t="shared" si="3"/>
        <v>-35217001</v>
      </c>
      <c r="S42" s="57">
        <f t="shared" si="3"/>
        <v>-17524006</v>
      </c>
      <c r="T42" s="57">
        <f t="shared" si="3"/>
        <v>-23009596</v>
      </c>
      <c r="U42" s="57">
        <f t="shared" si="3"/>
        <v>-39396082</v>
      </c>
      <c r="V42" s="57">
        <f t="shared" si="3"/>
        <v>-79929684</v>
      </c>
      <c r="W42" s="57">
        <f t="shared" si="3"/>
        <v>111485518</v>
      </c>
      <c r="X42" s="57">
        <f t="shared" si="3"/>
        <v>9780100</v>
      </c>
      <c r="Y42" s="57">
        <f t="shared" si="3"/>
        <v>101705418</v>
      </c>
      <c r="Z42" s="58">
        <f>+IF(X42&lt;&gt;0,+(Y42/X42)*100,0)</f>
        <v>1039.9220662365415</v>
      </c>
      <c r="AA42" s="55">
        <f>SUM(AA38:AA41)</f>
        <v>19810356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152304306</v>
      </c>
      <c r="D44" s="63">
        <f>+D42-D43</f>
        <v>0</v>
      </c>
      <c r="E44" s="64">
        <f t="shared" si="4"/>
        <v>9780100</v>
      </c>
      <c r="F44" s="65">
        <f t="shared" si="4"/>
        <v>19810356</v>
      </c>
      <c r="G44" s="65">
        <f t="shared" si="4"/>
        <v>378560618</v>
      </c>
      <c r="H44" s="65">
        <f t="shared" si="4"/>
        <v>-26771740</v>
      </c>
      <c r="I44" s="65">
        <f t="shared" si="4"/>
        <v>-18822011</v>
      </c>
      <c r="J44" s="65">
        <f t="shared" si="4"/>
        <v>332966867</v>
      </c>
      <c r="K44" s="65">
        <f t="shared" si="4"/>
        <v>-11542952</v>
      </c>
      <c r="L44" s="65">
        <f t="shared" si="4"/>
        <v>-25922560</v>
      </c>
      <c r="M44" s="65">
        <f t="shared" si="4"/>
        <v>-68869152</v>
      </c>
      <c r="N44" s="65">
        <f t="shared" si="4"/>
        <v>-106334664</v>
      </c>
      <c r="O44" s="65">
        <f t="shared" si="4"/>
        <v>-24787697</v>
      </c>
      <c r="P44" s="65">
        <f t="shared" si="4"/>
        <v>-10888306</v>
      </c>
      <c r="Q44" s="65">
        <f t="shared" si="4"/>
        <v>459002</v>
      </c>
      <c r="R44" s="65">
        <f t="shared" si="4"/>
        <v>-35217001</v>
      </c>
      <c r="S44" s="65">
        <f t="shared" si="4"/>
        <v>-17524006</v>
      </c>
      <c r="T44" s="65">
        <f t="shared" si="4"/>
        <v>-23009596</v>
      </c>
      <c r="U44" s="65">
        <f t="shared" si="4"/>
        <v>-39396082</v>
      </c>
      <c r="V44" s="65">
        <f t="shared" si="4"/>
        <v>-79929684</v>
      </c>
      <c r="W44" s="65">
        <f t="shared" si="4"/>
        <v>111485518</v>
      </c>
      <c r="X44" s="65">
        <f t="shared" si="4"/>
        <v>9780100</v>
      </c>
      <c r="Y44" s="65">
        <f t="shared" si="4"/>
        <v>101705418</v>
      </c>
      <c r="Z44" s="66">
        <f>+IF(X44&lt;&gt;0,+(Y44/X44)*100,0)</f>
        <v>1039.9220662365415</v>
      </c>
      <c r="AA44" s="63">
        <f>+AA42-AA43</f>
        <v>19810356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-33483580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-33483580</v>
      </c>
    </row>
    <row r="46" spans="1:27" ht="13.5">
      <c r="A46" s="62" t="s">
        <v>71</v>
      </c>
      <c r="B46" s="29"/>
      <c r="C46" s="55">
        <f aca="true" t="shared" si="5" ref="C46:Y46">SUM(C44:C45)</f>
        <v>152304306</v>
      </c>
      <c r="D46" s="55">
        <f>SUM(D44:D45)</f>
        <v>0</v>
      </c>
      <c r="E46" s="56">
        <f t="shared" si="5"/>
        <v>9780100</v>
      </c>
      <c r="F46" s="57">
        <f t="shared" si="5"/>
        <v>-13673224</v>
      </c>
      <c r="G46" s="57">
        <f t="shared" si="5"/>
        <v>378560618</v>
      </c>
      <c r="H46" s="57">
        <f t="shared" si="5"/>
        <v>-26771740</v>
      </c>
      <c r="I46" s="57">
        <f t="shared" si="5"/>
        <v>-18822011</v>
      </c>
      <c r="J46" s="57">
        <f t="shared" si="5"/>
        <v>332966867</v>
      </c>
      <c r="K46" s="57">
        <f t="shared" si="5"/>
        <v>-11542952</v>
      </c>
      <c r="L46" s="57">
        <f t="shared" si="5"/>
        <v>-25922560</v>
      </c>
      <c r="M46" s="57">
        <f t="shared" si="5"/>
        <v>-68869152</v>
      </c>
      <c r="N46" s="57">
        <f t="shared" si="5"/>
        <v>-106334664</v>
      </c>
      <c r="O46" s="57">
        <f t="shared" si="5"/>
        <v>-24787697</v>
      </c>
      <c r="P46" s="57">
        <f t="shared" si="5"/>
        <v>-10888306</v>
      </c>
      <c r="Q46" s="57">
        <f t="shared" si="5"/>
        <v>459002</v>
      </c>
      <c r="R46" s="57">
        <f t="shared" si="5"/>
        <v>-35217001</v>
      </c>
      <c r="S46" s="57">
        <f t="shared" si="5"/>
        <v>-17524006</v>
      </c>
      <c r="T46" s="57">
        <f t="shared" si="5"/>
        <v>-23009596</v>
      </c>
      <c r="U46" s="57">
        <f t="shared" si="5"/>
        <v>-39396082</v>
      </c>
      <c r="V46" s="57">
        <f t="shared" si="5"/>
        <v>-79929684</v>
      </c>
      <c r="W46" s="57">
        <f t="shared" si="5"/>
        <v>111485518</v>
      </c>
      <c r="X46" s="57">
        <f t="shared" si="5"/>
        <v>9780100</v>
      </c>
      <c r="Y46" s="57">
        <f t="shared" si="5"/>
        <v>101705418</v>
      </c>
      <c r="Z46" s="58">
        <f>+IF(X46&lt;&gt;0,+(Y46/X46)*100,0)</f>
        <v>1039.9220662365415</v>
      </c>
      <c r="AA46" s="55">
        <f>SUM(AA44:AA45)</f>
        <v>-13673224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152304306</v>
      </c>
      <c r="D48" s="71">
        <f>SUM(D46:D47)</f>
        <v>0</v>
      </c>
      <c r="E48" s="72">
        <f t="shared" si="6"/>
        <v>9780100</v>
      </c>
      <c r="F48" s="73">
        <f t="shared" si="6"/>
        <v>-13673224</v>
      </c>
      <c r="G48" s="73">
        <f t="shared" si="6"/>
        <v>378560618</v>
      </c>
      <c r="H48" s="74">
        <f t="shared" si="6"/>
        <v>-26771740</v>
      </c>
      <c r="I48" s="74">
        <f t="shared" si="6"/>
        <v>-18822011</v>
      </c>
      <c r="J48" s="74">
        <f t="shared" si="6"/>
        <v>332966867</v>
      </c>
      <c r="K48" s="74">
        <f t="shared" si="6"/>
        <v>-11542952</v>
      </c>
      <c r="L48" s="74">
        <f t="shared" si="6"/>
        <v>-25922560</v>
      </c>
      <c r="M48" s="73">
        <f t="shared" si="6"/>
        <v>-68869152</v>
      </c>
      <c r="N48" s="73">
        <f t="shared" si="6"/>
        <v>-106334664</v>
      </c>
      <c r="O48" s="74">
        <f t="shared" si="6"/>
        <v>-24787697</v>
      </c>
      <c r="P48" s="74">
        <f t="shared" si="6"/>
        <v>-10888306</v>
      </c>
      <c r="Q48" s="74">
        <f t="shared" si="6"/>
        <v>459002</v>
      </c>
      <c r="R48" s="74">
        <f t="shared" si="6"/>
        <v>-35217001</v>
      </c>
      <c r="S48" s="74">
        <f t="shared" si="6"/>
        <v>-17524006</v>
      </c>
      <c r="T48" s="73">
        <f t="shared" si="6"/>
        <v>-23009596</v>
      </c>
      <c r="U48" s="73">
        <f t="shared" si="6"/>
        <v>-39396082</v>
      </c>
      <c r="V48" s="74">
        <f t="shared" si="6"/>
        <v>-79929684</v>
      </c>
      <c r="W48" s="74">
        <f t="shared" si="6"/>
        <v>111485518</v>
      </c>
      <c r="X48" s="74">
        <f t="shared" si="6"/>
        <v>9780100</v>
      </c>
      <c r="Y48" s="74">
        <f t="shared" si="6"/>
        <v>101705418</v>
      </c>
      <c r="Z48" s="75">
        <f>+IF(X48&lt;&gt;0,+(Y48/X48)*100,0)</f>
        <v>1039.9220662365415</v>
      </c>
      <c r="AA48" s="76">
        <f>SUM(AA46:AA47)</f>
        <v>-13673224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469446918</v>
      </c>
      <c r="D5" s="6">
        <v>0</v>
      </c>
      <c r="E5" s="7">
        <v>539000000</v>
      </c>
      <c r="F5" s="8">
        <v>539000000</v>
      </c>
      <c r="G5" s="8">
        <v>45551189</v>
      </c>
      <c r="H5" s="8">
        <v>44580547</v>
      </c>
      <c r="I5" s="8">
        <v>45252277</v>
      </c>
      <c r="J5" s="8">
        <v>135384013</v>
      </c>
      <c r="K5" s="8">
        <v>45180535</v>
      </c>
      <c r="L5" s="8">
        <v>44538520</v>
      </c>
      <c r="M5" s="8">
        <v>45257953</v>
      </c>
      <c r="N5" s="8">
        <v>134977008</v>
      </c>
      <c r="O5" s="8">
        <v>45036733</v>
      </c>
      <c r="P5" s="8">
        <v>45196070</v>
      </c>
      <c r="Q5" s="8">
        <v>45886938</v>
      </c>
      <c r="R5" s="8">
        <v>136119741</v>
      </c>
      <c r="S5" s="8">
        <v>133088775</v>
      </c>
      <c r="T5" s="8">
        <v>41792264</v>
      </c>
      <c r="U5" s="8">
        <v>45458588</v>
      </c>
      <c r="V5" s="8">
        <v>220339627</v>
      </c>
      <c r="W5" s="8">
        <v>626820389</v>
      </c>
      <c r="X5" s="8">
        <v>539000001</v>
      </c>
      <c r="Y5" s="8">
        <v>87820388</v>
      </c>
      <c r="Z5" s="2">
        <v>16.29</v>
      </c>
      <c r="AA5" s="6">
        <v>539000000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1676333384</v>
      </c>
      <c r="D7" s="6">
        <v>0</v>
      </c>
      <c r="E7" s="7">
        <v>1977314037</v>
      </c>
      <c r="F7" s="8">
        <v>1977314037</v>
      </c>
      <c r="G7" s="8">
        <v>185972348</v>
      </c>
      <c r="H7" s="8">
        <v>166233335</v>
      </c>
      <c r="I7" s="8">
        <v>188618699</v>
      </c>
      <c r="J7" s="8">
        <v>540824382</v>
      </c>
      <c r="K7" s="8">
        <v>141119818</v>
      </c>
      <c r="L7" s="8">
        <v>143025572</v>
      </c>
      <c r="M7" s="8">
        <v>140771926</v>
      </c>
      <c r="N7" s="8">
        <v>424917316</v>
      </c>
      <c r="O7" s="8">
        <v>125256997</v>
      </c>
      <c r="P7" s="8">
        <v>132457999</v>
      </c>
      <c r="Q7" s="8">
        <v>139462456</v>
      </c>
      <c r="R7" s="8">
        <v>397177452</v>
      </c>
      <c r="S7" s="8">
        <v>231432403</v>
      </c>
      <c r="T7" s="8">
        <v>-34463988</v>
      </c>
      <c r="U7" s="8">
        <v>156235237</v>
      </c>
      <c r="V7" s="8">
        <v>353203652</v>
      </c>
      <c r="W7" s="8">
        <v>1716122802</v>
      </c>
      <c r="X7" s="8">
        <v>1977314035</v>
      </c>
      <c r="Y7" s="8">
        <v>-261191233</v>
      </c>
      <c r="Z7" s="2">
        <v>-13.21</v>
      </c>
      <c r="AA7" s="6">
        <v>1977314037</v>
      </c>
    </row>
    <row r="8" spans="1:27" ht="13.5">
      <c r="A8" s="25" t="s">
        <v>35</v>
      </c>
      <c r="B8" s="24"/>
      <c r="C8" s="6">
        <v>897125332</v>
      </c>
      <c r="D8" s="6">
        <v>0</v>
      </c>
      <c r="E8" s="7">
        <v>946898475</v>
      </c>
      <c r="F8" s="8">
        <v>946898476</v>
      </c>
      <c r="G8" s="8">
        <v>63074569</v>
      </c>
      <c r="H8" s="8">
        <v>88649923</v>
      </c>
      <c r="I8" s="8">
        <v>77350477</v>
      </c>
      <c r="J8" s="8">
        <v>229074969</v>
      </c>
      <c r="K8" s="8">
        <v>83946074</v>
      </c>
      <c r="L8" s="8">
        <v>83945410</v>
      </c>
      <c r="M8" s="8">
        <v>74045746</v>
      </c>
      <c r="N8" s="8">
        <v>241937230</v>
      </c>
      <c r="O8" s="8">
        <v>89860278</v>
      </c>
      <c r="P8" s="8">
        <v>78405516</v>
      </c>
      <c r="Q8" s="8">
        <v>79601182</v>
      </c>
      <c r="R8" s="8">
        <v>247866976</v>
      </c>
      <c r="S8" s="8">
        <v>251814635</v>
      </c>
      <c r="T8" s="8">
        <v>80562315</v>
      </c>
      <c r="U8" s="8">
        <v>86545721</v>
      </c>
      <c r="V8" s="8">
        <v>418922671</v>
      </c>
      <c r="W8" s="8">
        <v>1137801846</v>
      </c>
      <c r="X8" s="8">
        <v>946898476</v>
      </c>
      <c r="Y8" s="8">
        <v>190903370</v>
      </c>
      <c r="Z8" s="2">
        <v>20.16</v>
      </c>
      <c r="AA8" s="6">
        <v>946898476</v>
      </c>
    </row>
    <row r="9" spans="1:27" ht="13.5">
      <c r="A9" s="25" t="s">
        <v>36</v>
      </c>
      <c r="B9" s="24"/>
      <c r="C9" s="6">
        <v>255648004</v>
      </c>
      <c r="D9" s="6">
        <v>0</v>
      </c>
      <c r="E9" s="7">
        <v>259157794</v>
      </c>
      <c r="F9" s="8">
        <v>259157794</v>
      </c>
      <c r="G9" s="8">
        <v>22376177</v>
      </c>
      <c r="H9" s="8">
        <v>24872879</v>
      </c>
      <c r="I9" s="8">
        <v>20670563</v>
      </c>
      <c r="J9" s="8">
        <v>67919619</v>
      </c>
      <c r="K9" s="8">
        <v>48366957</v>
      </c>
      <c r="L9" s="8">
        <v>31988474</v>
      </c>
      <c r="M9" s="8">
        <v>22255649</v>
      </c>
      <c r="N9" s="8">
        <v>102611080</v>
      </c>
      <c r="O9" s="8">
        <v>43009536</v>
      </c>
      <c r="P9" s="8">
        <v>33829831</v>
      </c>
      <c r="Q9" s="8">
        <v>33599546</v>
      </c>
      <c r="R9" s="8">
        <v>110438913</v>
      </c>
      <c r="S9" s="8">
        <v>76089723</v>
      </c>
      <c r="T9" s="8">
        <v>8193616</v>
      </c>
      <c r="U9" s="8">
        <v>-72828314</v>
      </c>
      <c r="V9" s="8">
        <v>11455025</v>
      </c>
      <c r="W9" s="8">
        <v>292424637</v>
      </c>
      <c r="X9" s="8">
        <v>259157794</v>
      </c>
      <c r="Y9" s="8">
        <v>33266843</v>
      </c>
      <c r="Z9" s="2">
        <v>12.84</v>
      </c>
      <c r="AA9" s="6">
        <v>259157794</v>
      </c>
    </row>
    <row r="10" spans="1:27" ht="13.5">
      <c r="A10" s="25" t="s">
        <v>37</v>
      </c>
      <c r="B10" s="24"/>
      <c r="C10" s="6">
        <v>157902990</v>
      </c>
      <c r="D10" s="6">
        <v>0</v>
      </c>
      <c r="E10" s="7">
        <v>171227091</v>
      </c>
      <c r="F10" s="26">
        <v>171227091</v>
      </c>
      <c r="G10" s="26">
        <v>14262443</v>
      </c>
      <c r="H10" s="26">
        <v>16236590</v>
      </c>
      <c r="I10" s="26">
        <v>15135020</v>
      </c>
      <c r="J10" s="26">
        <v>45634053</v>
      </c>
      <c r="K10" s="26">
        <v>15206871</v>
      </c>
      <c r="L10" s="26">
        <v>15140718</v>
      </c>
      <c r="M10" s="26">
        <v>14974417</v>
      </c>
      <c r="N10" s="26">
        <v>45322006</v>
      </c>
      <c r="O10" s="26">
        <v>14760833</v>
      </c>
      <c r="P10" s="26">
        <v>14826179</v>
      </c>
      <c r="Q10" s="26">
        <v>15090997</v>
      </c>
      <c r="R10" s="26">
        <v>44678009</v>
      </c>
      <c r="S10" s="26">
        <v>40965974</v>
      </c>
      <c r="T10" s="26">
        <v>11100806</v>
      </c>
      <c r="U10" s="26">
        <v>15167684</v>
      </c>
      <c r="V10" s="26">
        <v>67234464</v>
      </c>
      <c r="W10" s="26">
        <v>202868532</v>
      </c>
      <c r="X10" s="26">
        <v>171227091</v>
      </c>
      <c r="Y10" s="26">
        <v>31641441</v>
      </c>
      <c r="Z10" s="27">
        <v>18.48</v>
      </c>
      <c r="AA10" s="28">
        <v>171227091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27563621</v>
      </c>
      <c r="F11" s="8">
        <v>27564045</v>
      </c>
      <c r="G11" s="8">
        <v>536998</v>
      </c>
      <c r="H11" s="8">
        <v>789902</v>
      </c>
      <c r="I11" s="8">
        <v>406789</v>
      </c>
      <c r="J11" s="8">
        <v>1733689</v>
      </c>
      <c r="K11" s="8">
        <v>598041</v>
      </c>
      <c r="L11" s="8">
        <v>302517</v>
      </c>
      <c r="M11" s="8">
        <v>401200</v>
      </c>
      <c r="N11" s="8">
        <v>1301758</v>
      </c>
      <c r="O11" s="8">
        <v>1757112</v>
      </c>
      <c r="P11" s="8">
        <v>264762</v>
      </c>
      <c r="Q11" s="8">
        <v>408304</v>
      </c>
      <c r="R11" s="8">
        <v>2430178</v>
      </c>
      <c r="S11" s="8">
        <v>64243</v>
      </c>
      <c r="T11" s="8">
        <v>-250487</v>
      </c>
      <c r="U11" s="8">
        <v>1161049</v>
      </c>
      <c r="V11" s="8">
        <v>974805</v>
      </c>
      <c r="W11" s="8">
        <v>6440430</v>
      </c>
      <c r="X11" s="8">
        <v>27564045</v>
      </c>
      <c r="Y11" s="8">
        <v>-21123615</v>
      </c>
      <c r="Z11" s="2">
        <v>-76.63</v>
      </c>
      <c r="AA11" s="6">
        <v>27564045</v>
      </c>
    </row>
    <row r="12" spans="1:27" ht="13.5">
      <c r="A12" s="25" t="s">
        <v>39</v>
      </c>
      <c r="B12" s="29"/>
      <c r="C12" s="6">
        <v>11633519</v>
      </c>
      <c r="D12" s="6">
        <v>0</v>
      </c>
      <c r="E12" s="7">
        <v>14771889</v>
      </c>
      <c r="F12" s="8">
        <v>14771890</v>
      </c>
      <c r="G12" s="8">
        <v>943502</v>
      </c>
      <c r="H12" s="8">
        <v>965661</v>
      </c>
      <c r="I12" s="8">
        <v>1032758</v>
      </c>
      <c r="J12" s="8">
        <v>2941921</v>
      </c>
      <c r="K12" s="8">
        <v>-3127027</v>
      </c>
      <c r="L12" s="8">
        <v>1027835</v>
      </c>
      <c r="M12" s="8">
        <v>1123350</v>
      </c>
      <c r="N12" s="8">
        <v>-975842</v>
      </c>
      <c r="O12" s="8">
        <v>1208494</v>
      </c>
      <c r="P12" s="8">
        <v>979822</v>
      </c>
      <c r="Q12" s="8">
        <v>864064</v>
      </c>
      <c r="R12" s="8">
        <v>3052380</v>
      </c>
      <c r="S12" s="8">
        <v>1639566</v>
      </c>
      <c r="T12" s="8">
        <v>45313</v>
      </c>
      <c r="U12" s="8">
        <v>-105446</v>
      </c>
      <c r="V12" s="8">
        <v>1579433</v>
      </c>
      <c r="W12" s="8">
        <v>6597892</v>
      </c>
      <c r="X12" s="8">
        <v>14771892</v>
      </c>
      <c r="Y12" s="8">
        <v>-8174000</v>
      </c>
      <c r="Z12" s="2">
        <v>-55.33</v>
      </c>
      <c r="AA12" s="6">
        <v>14771890</v>
      </c>
    </row>
    <row r="13" spans="1:27" ht="13.5">
      <c r="A13" s="23" t="s">
        <v>40</v>
      </c>
      <c r="B13" s="29"/>
      <c r="C13" s="6">
        <v>8376427</v>
      </c>
      <c r="D13" s="6">
        <v>0</v>
      </c>
      <c r="E13" s="7">
        <v>11151929</v>
      </c>
      <c r="F13" s="8">
        <v>11151929</v>
      </c>
      <c r="G13" s="8">
        <v>0</v>
      </c>
      <c r="H13" s="8">
        <v>855443</v>
      </c>
      <c r="I13" s="8">
        <v>465803</v>
      </c>
      <c r="J13" s="8">
        <v>1321246</v>
      </c>
      <c r="K13" s="8">
        <v>261853</v>
      </c>
      <c r="L13" s="8">
        <v>305071</v>
      </c>
      <c r="M13" s="8">
        <v>131172</v>
      </c>
      <c r="N13" s="8">
        <v>698096</v>
      </c>
      <c r="O13" s="8">
        <v>3848780</v>
      </c>
      <c r="P13" s="8">
        <v>218585</v>
      </c>
      <c r="Q13" s="8">
        <v>845036</v>
      </c>
      <c r="R13" s="8">
        <v>4912401</v>
      </c>
      <c r="S13" s="8">
        <v>568963</v>
      </c>
      <c r="T13" s="8">
        <v>-685472</v>
      </c>
      <c r="U13" s="8">
        <v>776476</v>
      </c>
      <c r="V13" s="8">
        <v>659967</v>
      </c>
      <c r="W13" s="8">
        <v>7591710</v>
      </c>
      <c r="X13" s="8">
        <v>11151929</v>
      </c>
      <c r="Y13" s="8">
        <v>-3560219</v>
      </c>
      <c r="Z13" s="2">
        <v>-31.92</v>
      </c>
      <c r="AA13" s="6">
        <v>11151929</v>
      </c>
    </row>
    <row r="14" spans="1:27" ht="13.5">
      <c r="A14" s="23" t="s">
        <v>41</v>
      </c>
      <c r="B14" s="29"/>
      <c r="C14" s="6">
        <v>31034555</v>
      </c>
      <c r="D14" s="6">
        <v>0</v>
      </c>
      <c r="E14" s="7">
        <v>22795629</v>
      </c>
      <c r="F14" s="8">
        <v>22795631</v>
      </c>
      <c r="G14" s="8">
        <v>2399850</v>
      </c>
      <c r="H14" s="8">
        <v>2555629</v>
      </c>
      <c r="I14" s="8">
        <v>2419103</v>
      </c>
      <c r="J14" s="8">
        <v>7374582</v>
      </c>
      <c r="K14" s="8">
        <v>2773432</v>
      </c>
      <c r="L14" s="8">
        <v>2733219</v>
      </c>
      <c r="M14" s="8">
        <v>2966048</v>
      </c>
      <c r="N14" s="8">
        <v>8472699</v>
      </c>
      <c r="O14" s="8">
        <v>3067337</v>
      </c>
      <c r="P14" s="8">
        <v>2792091</v>
      </c>
      <c r="Q14" s="8">
        <v>2705125</v>
      </c>
      <c r="R14" s="8">
        <v>8564553</v>
      </c>
      <c r="S14" s="8">
        <v>2841577</v>
      </c>
      <c r="T14" s="8">
        <v>-2933393</v>
      </c>
      <c r="U14" s="8">
        <v>2838324</v>
      </c>
      <c r="V14" s="8">
        <v>2746508</v>
      </c>
      <c r="W14" s="8">
        <v>27158342</v>
      </c>
      <c r="X14" s="8">
        <v>22795629</v>
      </c>
      <c r="Y14" s="8">
        <v>4362713</v>
      </c>
      <c r="Z14" s="2">
        <v>19.14</v>
      </c>
      <c r="AA14" s="6">
        <v>22795631</v>
      </c>
    </row>
    <row r="15" spans="1:27" ht="13.5">
      <c r="A15" s="23" t="s">
        <v>42</v>
      </c>
      <c r="B15" s="29"/>
      <c r="C15" s="6">
        <v>6050</v>
      </c>
      <c r="D15" s="6">
        <v>0</v>
      </c>
      <c r="E15" s="7">
        <v>5000</v>
      </c>
      <c r="F15" s="8">
        <v>5000</v>
      </c>
      <c r="G15" s="8">
        <v>0</v>
      </c>
      <c r="H15" s="8">
        <v>0</v>
      </c>
      <c r="I15" s="8">
        <v>3025</v>
      </c>
      <c r="J15" s="8">
        <v>3025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3025</v>
      </c>
      <c r="X15" s="8">
        <v>5000</v>
      </c>
      <c r="Y15" s="8">
        <v>-1975</v>
      </c>
      <c r="Z15" s="2">
        <v>-39.5</v>
      </c>
      <c r="AA15" s="6">
        <v>5000</v>
      </c>
    </row>
    <row r="16" spans="1:27" ht="13.5">
      <c r="A16" s="23" t="s">
        <v>43</v>
      </c>
      <c r="B16" s="29"/>
      <c r="C16" s="6">
        <v>153353108</v>
      </c>
      <c r="D16" s="6">
        <v>0</v>
      </c>
      <c r="E16" s="7">
        <v>35008300</v>
      </c>
      <c r="F16" s="8">
        <v>35008300</v>
      </c>
      <c r="G16" s="8">
        <v>1919188</v>
      </c>
      <c r="H16" s="8">
        <v>1520563</v>
      </c>
      <c r="I16" s="8">
        <v>1068864</v>
      </c>
      <c r="J16" s="8">
        <v>4508615</v>
      </c>
      <c r="K16" s="8">
        <v>867132</v>
      </c>
      <c r="L16" s="8">
        <v>887461</v>
      </c>
      <c r="M16" s="8">
        <v>525381</v>
      </c>
      <c r="N16" s="8">
        <v>2279974</v>
      </c>
      <c r="O16" s="8">
        <v>73047827</v>
      </c>
      <c r="P16" s="8">
        <v>1109627</v>
      </c>
      <c r="Q16" s="8">
        <v>1785012</v>
      </c>
      <c r="R16" s="8">
        <v>75942466</v>
      </c>
      <c r="S16" s="8">
        <v>39791820</v>
      </c>
      <c r="T16" s="8">
        <v>-1754108</v>
      </c>
      <c r="U16" s="8">
        <v>1560890</v>
      </c>
      <c r="V16" s="8">
        <v>39598602</v>
      </c>
      <c r="W16" s="8">
        <v>122329657</v>
      </c>
      <c r="X16" s="8">
        <v>35008302</v>
      </c>
      <c r="Y16" s="8">
        <v>87321355</v>
      </c>
      <c r="Z16" s="2">
        <v>249.43</v>
      </c>
      <c r="AA16" s="6">
        <v>35008300</v>
      </c>
    </row>
    <row r="17" spans="1:27" ht="13.5">
      <c r="A17" s="23" t="s">
        <v>44</v>
      </c>
      <c r="B17" s="29"/>
      <c r="C17" s="6">
        <v>6770</v>
      </c>
      <c r="D17" s="6">
        <v>0</v>
      </c>
      <c r="E17" s="7">
        <v>12887</v>
      </c>
      <c r="F17" s="8">
        <v>12887</v>
      </c>
      <c r="G17" s="8">
        <v>747</v>
      </c>
      <c r="H17" s="8">
        <v>582</v>
      </c>
      <c r="I17" s="8">
        <v>654</v>
      </c>
      <c r="J17" s="8">
        <v>1983</v>
      </c>
      <c r="K17" s="8">
        <v>779</v>
      </c>
      <c r="L17" s="8">
        <v>779</v>
      </c>
      <c r="M17" s="8">
        <v>1422</v>
      </c>
      <c r="N17" s="8">
        <v>2980</v>
      </c>
      <c r="O17" s="8">
        <v>264</v>
      </c>
      <c r="P17" s="8">
        <v>587</v>
      </c>
      <c r="Q17" s="8">
        <v>860</v>
      </c>
      <c r="R17" s="8">
        <v>1711</v>
      </c>
      <c r="S17" s="8">
        <v>1808</v>
      </c>
      <c r="T17" s="8">
        <v>-1672</v>
      </c>
      <c r="U17" s="8">
        <v>925</v>
      </c>
      <c r="V17" s="8">
        <v>1061</v>
      </c>
      <c r="W17" s="8">
        <v>7735</v>
      </c>
      <c r="X17" s="8">
        <v>12887</v>
      </c>
      <c r="Y17" s="8">
        <v>-5152</v>
      </c>
      <c r="Z17" s="2">
        <v>-39.98</v>
      </c>
      <c r="AA17" s="6">
        <v>12887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677257965</v>
      </c>
      <c r="D19" s="6">
        <v>0</v>
      </c>
      <c r="E19" s="7">
        <v>669140122</v>
      </c>
      <c r="F19" s="8">
        <v>669100285</v>
      </c>
      <c r="G19" s="8">
        <v>238348000</v>
      </c>
      <c r="H19" s="8">
        <v>4782715</v>
      </c>
      <c r="I19" s="8">
        <v>4451347</v>
      </c>
      <c r="J19" s="8">
        <v>247582062</v>
      </c>
      <c r="K19" s="8">
        <v>5354056</v>
      </c>
      <c r="L19" s="8">
        <v>206706206</v>
      </c>
      <c r="M19" s="8">
        <v>5827019</v>
      </c>
      <c r="N19" s="8">
        <v>217887281</v>
      </c>
      <c r="O19" s="8">
        <v>4410868</v>
      </c>
      <c r="P19" s="8">
        <v>4107250</v>
      </c>
      <c r="Q19" s="8">
        <v>168328688</v>
      </c>
      <c r="R19" s="8">
        <v>176846806</v>
      </c>
      <c r="S19" s="8">
        <v>225050</v>
      </c>
      <c r="T19" s="8">
        <v>-65334</v>
      </c>
      <c r="U19" s="8">
        <v>10911579</v>
      </c>
      <c r="V19" s="8">
        <v>11071295</v>
      </c>
      <c r="W19" s="8">
        <v>653387444</v>
      </c>
      <c r="X19" s="8">
        <v>669139699</v>
      </c>
      <c r="Y19" s="8">
        <v>-15752255</v>
      </c>
      <c r="Z19" s="2">
        <v>-2.35</v>
      </c>
      <c r="AA19" s="6">
        <v>669100285</v>
      </c>
    </row>
    <row r="20" spans="1:27" ht="13.5">
      <c r="A20" s="23" t="s">
        <v>47</v>
      </c>
      <c r="B20" s="29"/>
      <c r="C20" s="6">
        <v>397728227</v>
      </c>
      <c r="D20" s="6">
        <v>0</v>
      </c>
      <c r="E20" s="7">
        <v>33075061</v>
      </c>
      <c r="F20" s="26">
        <v>134488913</v>
      </c>
      <c r="G20" s="26">
        <v>187145</v>
      </c>
      <c r="H20" s="26">
        <v>2041991</v>
      </c>
      <c r="I20" s="26">
        <v>1635311</v>
      </c>
      <c r="J20" s="26">
        <v>3864447</v>
      </c>
      <c r="K20" s="26">
        <v>1492020</v>
      </c>
      <c r="L20" s="26">
        <v>3857777</v>
      </c>
      <c r="M20" s="26">
        <v>1382786</v>
      </c>
      <c r="N20" s="26">
        <v>6732583</v>
      </c>
      <c r="O20" s="26">
        <v>2429587</v>
      </c>
      <c r="P20" s="26">
        <v>-56208</v>
      </c>
      <c r="Q20" s="26">
        <v>2596801</v>
      </c>
      <c r="R20" s="26">
        <v>4970180</v>
      </c>
      <c r="S20" s="26">
        <v>1771483</v>
      </c>
      <c r="T20" s="26">
        <v>-3237164</v>
      </c>
      <c r="U20" s="26">
        <v>2971001</v>
      </c>
      <c r="V20" s="26">
        <v>1505320</v>
      </c>
      <c r="W20" s="26">
        <v>17072530</v>
      </c>
      <c r="X20" s="26">
        <v>33075062</v>
      </c>
      <c r="Y20" s="26">
        <v>-16002532</v>
      </c>
      <c r="Z20" s="27">
        <v>-48.38</v>
      </c>
      <c r="AA20" s="28">
        <v>134488913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1413853</v>
      </c>
      <c r="F21" s="8">
        <v>0</v>
      </c>
      <c r="G21" s="8">
        <v>28289</v>
      </c>
      <c r="H21" s="8">
        <v>0</v>
      </c>
      <c r="I21" s="30">
        <v>0</v>
      </c>
      <c r="J21" s="8">
        <v>28289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553603</v>
      </c>
      <c r="R21" s="8">
        <v>553603</v>
      </c>
      <c r="S21" s="8">
        <v>0</v>
      </c>
      <c r="T21" s="8">
        <v>0</v>
      </c>
      <c r="U21" s="8">
        <v>0</v>
      </c>
      <c r="V21" s="8">
        <v>0</v>
      </c>
      <c r="W21" s="30">
        <v>581892</v>
      </c>
      <c r="X21" s="8">
        <v>1413853</v>
      </c>
      <c r="Y21" s="8">
        <v>-831961</v>
      </c>
      <c r="Z21" s="2">
        <v>-58.84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4735853249</v>
      </c>
      <c r="D22" s="33">
        <f>SUM(D5:D21)</f>
        <v>0</v>
      </c>
      <c r="E22" s="34">
        <f t="shared" si="0"/>
        <v>4708535688</v>
      </c>
      <c r="F22" s="35">
        <f t="shared" si="0"/>
        <v>4808496278</v>
      </c>
      <c r="G22" s="35">
        <f t="shared" si="0"/>
        <v>575600445</v>
      </c>
      <c r="H22" s="35">
        <f t="shared" si="0"/>
        <v>354085760</v>
      </c>
      <c r="I22" s="35">
        <f t="shared" si="0"/>
        <v>358510690</v>
      </c>
      <c r="J22" s="35">
        <f t="shared" si="0"/>
        <v>1288196895</v>
      </c>
      <c r="K22" s="35">
        <f t="shared" si="0"/>
        <v>342040541</v>
      </c>
      <c r="L22" s="35">
        <f t="shared" si="0"/>
        <v>534459559</v>
      </c>
      <c r="M22" s="35">
        <f t="shared" si="0"/>
        <v>309664069</v>
      </c>
      <c r="N22" s="35">
        <f t="shared" si="0"/>
        <v>1186164169</v>
      </c>
      <c r="O22" s="35">
        <f t="shared" si="0"/>
        <v>407694646</v>
      </c>
      <c r="P22" s="35">
        <f t="shared" si="0"/>
        <v>314132111</v>
      </c>
      <c r="Q22" s="35">
        <f t="shared" si="0"/>
        <v>491728612</v>
      </c>
      <c r="R22" s="35">
        <f t="shared" si="0"/>
        <v>1213555369</v>
      </c>
      <c r="S22" s="35">
        <f t="shared" si="0"/>
        <v>780296020</v>
      </c>
      <c r="T22" s="35">
        <f t="shared" si="0"/>
        <v>98302696</v>
      </c>
      <c r="U22" s="35">
        <f t="shared" si="0"/>
        <v>250693714</v>
      </c>
      <c r="V22" s="35">
        <f t="shared" si="0"/>
        <v>1129292430</v>
      </c>
      <c r="W22" s="35">
        <f t="shared" si="0"/>
        <v>4817208863</v>
      </c>
      <c r="X22" s="35">
        <f t="shared" si="0"/>
        <v>4708535695</v>
      </c>
      <c r="Y22" s="35">
        <f t="shared" si="0"/>
        <v>108673168</v>
      </c>
      <c r="Z22" s="36">
        <f>+IF(X22&lt;&gt;0,+(Y22/X22)*100,0)</f>
        <v>2.308003486421483</v>
      </c>
      <c r="AA22" s="33">
        <f>SUM(AA5:AA21)</f>
        <v>4808496278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822788232</v>
      </c>
      <c r="D25" s="6">
        <v>0</v>
      </c>
      <c r="E25" s="7">
        <v>918944935</v>
      </c>
      <c r="F25" s="8">
        <v>917758082</v>
      </c>
      <c r="G25" s="8">
        <v>72990074</v>
      </c>
      <c r="H25" s="8">
        <v>71386469</v>
      </c>
      <c r="I25" s="8">
        <v>73088070</v>
      </c>
      <c r="J25" s="8">
        <v>217464613</v>
      </c>
      <c r="K25" s="8">
        <v>72190137</v>
      </c>
      <c r="L25" s="8">
        <v>70329986</v>
      </c>
      <c r="M25" s="8">
        <v>71230296</v>
      </c>
      <c r="N25" s="8">
        <v>213750419</v>
      </c>
      <c r="O25" s="8">
        <v>70867722</v>
      </c>
      <c r="P25" s="8">
        <v>71287895</v>
      </c>
      <c r="Q25" s="8">
        <v>69322672</v>
      </c>
      <c r="R25" s="8">
        <v>211478289</v>
      </c>
      <c r="S25" s="8">
        <v>71012332</v>
      </c>
      <c r="T25" s="8">
        <v>75819293</v>
      </c>
      <c r="U25" s="8">
        <v>69271222</v>
      </c>
      <c r="V25" s="8">
        <v>216102847</v>
      </c>
      <c r="W25" s="8">
        <v>858796168</v>
      </c>
      <c r="X25" s="8">
        <v>918944935</v>
      </c>
      <c r="Y25" s="8">
        <v>-60148767</v>
      </c>
      <c r="Z25" s="2">
        <v>-6.55</v>
      </c>
      <c r="AA25" s="6">
        <v>917758082</v>
      </c>
    </row>
    <row r="26" spans="1:27" ht="13.5">
      <c r="A26" s="25" t="s">
        <v>52</v>
      </c>
      <c r="B26" s="24"/>
      <c r="C26" s="6">
        <v>42735848</v>
      </c>
      <c r="D26" s="6">
        <v>0</v>
      </c>
      <c r="E26" s="7">
        <v>47185053</v>
      </c>
      <c r="F26" s="8">
        <v>47185054</v>
      </c>
      <c r="G26" s="8">
        <v>3636441</v>
      </c>
      <c r="H26" s="8">
        <v>3584314</v>
      </c>
      <c r="I26" s="8">
        <v>3584314</v>
      </c>
      <c r="J26" s="8">
        <v>10805069</v>
      </c>
      <c r="K26" s="8">
        <v>3584314</v>
      </c>
      <c r="L26" s="8">
        <v>3584314</v>
      </c>
      <c r="M26" s="8">
        <v>3584314</v>
      </c>
      <c r="N26" s="8">
        <v>10752942</v>
      </c>
      <c r="O26" s="8">
        <v>3584314</v>
      </c>
      <c r="P26" s="8">
        <v>3584314</v>
      </c>
      <c r="Q26" s="8">
        <v>3550532</v>
      </c>
      <c r="R26" s="8">
        <v>10719160</v>
      </c>
      <c r="S26" s="8">
        <v>5570345</v>
      </c>
      <c r="T26" s="8">
        <v>3754987</v>
      </c>
      <c r="U26" s="8">
        <v>3728466</v>
      </c>
      <c r="V26" s="8">
        <v>13053798</v>
      </c>
      <c r="W26" s="8">
        <v>45330969</v>
      </c>
      <c r="X26" s="8">
        <v>47185052</v>
      </c>
      <c r="Y26" s="8">
        <v>-1854083</v>
      </c>
      <c r="Z26" s="2">
        <v>-3.93</v>
      </c>
      <c r="AA26" s="6">
        <v>47185054</v>
      </c>
    </row>
    <row r="27" spans="1:27" ht="13.5">
      <c r="A27" s="25" t="s">
        <v>53</v>
      </c>
      <c r="B27" s="24"/>
      <c r="C27" s="6">
        <v>781535835</v>
      </c>
      <c r="D27" s="6">
        <v>0</v>
      </c>
      <c r="E27" s="7">
        <v>438178617</v>
      </c>
      <c r="F27" s="8">
        <v>510110321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438178618</v>
      </c>
      <c r="Y27" s="8">
        <v>-438178618</v>
      </c>
      <c r="Z27" s="2">
        <v>-100</v>
      </c>
      <c r="AA27" s="6">
        <v>510110321</v>
      </c>
    </row>
    <row r="28" spans="1:27" ht="13.5">
      <c r="A28" s="25" t="s">
        <v>54</v>
      </c>
      <c r="B28" s="24"/>
      <c r="C28" s="6">
        <v>476075878</v>
      </c>
      <c r="D28" s="6">
        <v>0</v>
      </c>
      <c r="E28" s="7">
        <v>248527020</v>
      </c>
      <c r="F28" s="8">
        <v>173523164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20325839</v>
      </c>
      <c r="N28" s="8">
        <v>20325839</v>
      </c>
      <c r="O28" s="8">
        <v>226265384</v>
      </c>
      <c r="P28" s="8">
        <v>0</v>
      </c>
      <c r="Q28" s="8">
        <v>10229373</v>
      </c>
      <c r="R28" s="8">
        <v>236494757</v>
      </c>
      <c r="S28" s="8">
        <v>109218143</v>
      </c>
      <c r="T28" s="8">
        <v>0</v>
      </c>
      <c r="U28" s="8">
        <v>0</v>
      </c>
      <c r="V28" s="8">
        <v>109218143</v>
      </c>
      <c r="W28" s="8">
        <v>366038739</v>
      </c>
      <c r="X28" s="8">
        <v>248527021</v>
      </c>
      <c r="Y28" s="8">
        <v>117511718</v>
      </c>
      <c r="Z28" s="2">
        <v>47.28</v>
      </c>
      <c r="AA28" s="6">
        <v>173523164</v>
      </c>
    </row>
    <row r="29" spans="1:27" ht="13.5">
      <c r="A29" s="25" t="s">
        <v>55</v>
      </c>
      <c r="B29" s="24"/>
      <c r="C29" s="6">
        <v>27575854</v>
      </c>
      <c r="D29" s="6">
        <v>0</v>
      </c>
      <c r="E29" s="7">
        <v>11896707</v>
      </c>
      <c r="F29" s="8">
        <v>2840067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11896708</v>
      </c>
      <c r="Y29" s="8">
        <v>-11896708</v>
      </c>
      <c r="Z29" s="2">
        <v>-100</v>
      </c>
      <c r="AA29" s="6">
        <v>2840067</v>
      </c>
    </row>
    <row r="30" spans="1:27" ht="13.5">
      <c r="A30" s="25" t="s">
        <v>56</v>
      </c>
      <c r="B30" s="24"/>
      <c r="C30" s="6">
        <v>1874698247</v>
      </c>
      <c r="D30" s="6">
        <v>0</v>
      </c>
      <c r="E30" s="7">
        <v>1950242691</v>
      </c>
      <c r="F30" s="8">
        <v>1950242691</v>
      </c>
      <c r="G30" s="8">
        <v>39685368</v>
      </c>
      <c r="H30" s="8">
        <v>205294827</v>
      </c>
      <c r="I30" s="8">
        <v>188080608</v>
      </c>
      <c r="J30" s="8">
        <v>433060803</v>
      </c>
      <c r="K30" s="8">
        <v>157178745</v>
      </c>
      <c r="L30" s="8">
        <v>158350018</v>
      </c>
      <c r="M30" s="8">
        <v>150151084</v>
      </c>
      <c r="N30" s="8">
        <v>465679847</v>
      </c>
      <c r="O30" s="8">
        <v>134248780</v>
      </c>
      <c r="P30" s="8">
        <v>146690520</v>
      </c>
      <c r="Q30" s="8">
        <v>143542486</v>
      </c>
      <c r="R30" s="8">
        <v>424481786</v>
      </c>
      <c r="S30" s="8">
        <v>153487986</v>
      </c>
      <c r="T30" s="8">
        <v>133561197</v>
      </c>
      <c r="U30" s="8">
        <v>149939593</v>
      </c>
      <c r="V30" s="8">
        <v>436988776</v>
      </c>
      <c r="W30" s="8">
        <v>1760211212</v>
      </c>
      <c r="X30" s="8">
        <v>1950242690</v>
      </c>
      <c r="Y30" s="8">
        <v>-190031478</v>
      </c>
      <c r="Z30" s="2">
        <v>-9.74</v>
      </c>
      <c r="AA30" s="6">
        <v>1950242691</v>
      </c>
    </row>
    <row r="31" spans="1:27" ht="13.5">
      <c r="A31" s="25" t="s">
        <v>57</v>
      </c>
      <c r="B31" s="24"/>
      <c r="C31" s="6">
        <v>5301994</v>
      </c>
      <c r="D31" s="6">
        <v>0</v>
      </c>
      <c r="E31" s="7">
        <v>8281056</v>
      </c>
      <c r="F31" s="8">
        <v>6606119</v>
      </c>
      <c r="G31" s="8">
        <v>386017</v>
      </c>
      <c r="H31" s="8">
        <v>3099679</v>
      </c>
      <c r="I31" s="8">
        <v>1692029</v>
      </c>
      <c r="J31" s="8">
        <v>5177725</v>
      </c>
      <c r="K31" s="8">
        <v>2082021</v>
      </c>
      <c r="L31" s="8">
        <v>2567634</v>
      </c>
      <c r="M31" s="8">
        <v>6218273</v>
      </c>
      <c r="N31" s="8">
        <v>10867928</v>
      </c>
      <c r="O31" s="8">
        <v>1444223</v>
      </c>
      <c r="P31" s="8">
        <v>4016497</v>
      </c>
      <c r="Q31" s="8">
        <v>4487302</v>
      </c>
      <c r="R31" s="8">
        <v>9948022</v>
      </c>
      <c r="S31" s="8">
        <v>3080002</v>
      </c>
      <c r="T31" s="8">
        <v>3233417</v>
      </c>
      <c r="U31" s="8">
        <v>4869606</v>
      </c>
      <c r="V31" s="8">
        <v>11183025</v>
      </c>
      <c r="W31" s="8">
        <v>37176700</v>
      </c>
      <c r="X31" s="8">
        <v>8281056</v>
      </c>
      <c r="Y31" s="8">
        <v>28895644</v>
      </c>
      <c r="Z31" s="2">
        <v>348.94</v>
      </c>
      <c r="AA31" s="6">
        <v>6606119</v>
      </c>
    </row>
    <row r="32" spans="1:27" ht="13.5">
      <c r="A32" s="25" t="s">
        <v>58</v>
      </c>
      <c r="B32" s="24"/>
      <c r="C32" s="6">
        <v>105054296</v>
      </c>
      <c r="D32" s="6">
        <v>0</v>
      </c>
      <c r="E32" s="7">
        <v>134238663</v>
      </c>
      <c r="F32" s="8">
        <v>164078374</v>
      </c>
      <c r="G32" s="8">
        <v>170476</v>
      </c>
      <c r="H32" s="8">
        <v>14454973</v>
      </c>
      <c r="I32" s="8">
        <v>998538</v>
      </c>
      <c r="J32" s="8">
        <v>15623987</v>
      </c>
      <c r="K32" s="8">
        <v>15191912</v>
      </c>
      <c r="L32" s="8">
        <v>11425011</v>
      </c>
      <c r="M32" s="8">
        <v>27914968</v>
      </c>
      <c r="N32" s="8">
        <v>54531891</v>
      </c>
      <c r="O32" s="8">
        <v>-11850350</v>
      </c>
      <c r="P32" s="8">
        <v>8772483</v>
      </c>
      <c r="Q32" s="8">
        <v>41318612</v>
      </c>
      <c r="R32" s="8">
        <v>38240745</v>
      </c>
      <c r="S32" s="8">
        <v>23969335</v>
      </c>
      <c r="T32" s="8">
        <v>25201525</v>
      </c>
      <c r="U32" s="8">
        <v>63983953</v>
      </c>
      <c r="V32" s="8">
        <v>113154813</v>
      </c>
      <c r="W32" s="8">
        <v>221551436</v>
      </c>
      <c r="X32" s="8">
        <v>134238662</v>
      </c>
      <c r="Y32" s="8">
        <v>87312774</v>
      </c>
      <c r="Z32" s="2">
        <v>65.04</v>
      </c>
      <c r="AA32" s="6">
        <v>164078374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873873199</v>
      </c>
      <c r="D34" s="6">
        <v>0</v>
      </c>
      <c r="E34" s="7">
        <v>808626389</v>
      </c>
      <c r="F34" s="8">
        <v>889301286</v>
      </c>
      <c r="G34" s="8">
        <v>57102800</v>
      </c>
      <c r="H34" s="8">
        <v>60520507</v>
      </c>
      <c r="I34" s="8">
        <v>30975976</v>
      </c>
      <c r="J34" s="8">
        <v>148599283</v>
      </c>
      <c r="K34" s="8">
        <v>57487121</v>
      </c>
      <c r="L34" s="8">
        <v>63516803</v>
      </c>
      <c r="M34" s="8">
        <v>100450674</v>
      </c>
      <c r="N34" s="8">
        <v>221454598</v>
      </c>
      <c r="O34" s="8">
        <v>110091560</v>
      </c>
      <c r="P34" s="8">
        <v>60358882</v>
      </c>
      <c r="Q34" s="8">
        <v>54090688</v>
      </c>
      <c r="R34" s="8">
        <v>224541130</v>
      </c>
      <c r="S34" s="8">
        <v>135497595</v>
      </c>
      <c r="T34" s="8">
        <v>-4469594</v>
      </c>
      <c r="U34" s="8">
        <v>92669060</v>
      </c>
      <c r="V34" s="8">
        <v>223697061</v>
      </c>
      <c r="W34" s="8">
        <v>818292072</v>
      </c>
      <c r="X34" s="8">
        <v>808626387</v>
      </c>
      <c r="Y34" s="8">
        <v>9665685</v>
      </c>
      <c r="Z34" s="2">
        <v>1.2</v>
      </c>
      <c r="AA34" s="6">
        <v>889301286</v>
      </c>
    </row>
    <row r="35" spans="1:27" ht="13.5">
      <c r="A35" s="23" t="s">
        <v>61</v>
      </c>
      <c r="B35" s="29"/>
      <c r="C35" s="6">
        <v>88196640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5097836023</v>
      </c>
      <c r="D36" s="33">
        <f>SUM(D25:D35)</f>
        <v>0</v>
      </c>
      <c r="E36" s="34">
        <f t="shared" si="1"/>
        <v>4566121131</v>
      </c>
      <c r="F36" s="35">
        <f t="shared" si="1"/>
        <v>4661645158</v>
      </c>
      <c r="G36" s="35">
        <f t="shared" si="1"/>
        <v>173971176</v>
      </c>
      <c r="H36" s="35">
        <f t="shared" si="1"/>
        <v>358340769</v>
      </c>
      <c r="I36" s="35">
        <f t="shared" si="1"/>
        <v>298419535</v>
      </c>
      <c r="J36" s="35">
        <f t="shared" si="1"/>
        <v>830731480</v>
      </c>
      <c r="K36" s="35">
        <f t="shared" si="1"/>
        <v>307714250</v>
      </c>
      <c r="L36" s="35">
        <f t="shared" si="1"/>
        <v>309773766</v>
      </c>
      <c r="M36" s="35">
        <f t="shared" si="1"/>
        <v>379875448</v>
      </c>
      <c r="N36" s="35">
        <f t="shared" si="1"/>
        <v>997363464</v>
      </c>
      <c r="O36" s="35">
        <f t="shared" si="1"/>
        <v>534651633</v>
      </c>
      <c r="P36" s="35">
        <f t="shared" si="1"/>
        <v>294710591</v>
      </c>
      <c r="Q36" s="35">
        <f t="shared" si="1"/>
        <v>326541665</v>
      </c>
      <c r="R36" s="35">
        <f t="shared" si="1"/>
        <v>1155903889</v>
      </c>
      <c r="S36" s="35">
        <f t="shared" si="1"/>
        <v>501835738</v>
      </c>
      <c r="T36" s="35">
        <f t="shared" si="1"/>
        <v>237100825</v>
      </c>
      <c r="U36" s="35">
        <f t="shared" si="1"/>
        <v>384461900</v>
      </c>
      <c r="V36" s="35">
        <f t="shared" si="1"/>
        <v>1123398463</v>
      </c>
      <c r="W36" s="35">
        <f t="shared" si="1"/>
        <v>4107397296</v>
      </c>
      <c r="X36" s="35">
        <f t="shared" si="1"/>
        <v>4566121129</v>
      </c>
      <c r="Y36" s="35">
        <f t="shared" si="1"/>
        <v>-458723833</v>
      </c>
      <c r="Z36" s="36">
        <f>+IF(X36&lt;&gt;0,+(Y36/X36)*100,0)</f>
        <v>-10.046247570757338</v>
      </c>
      <c r="AA36" s="33">
        <f>SUM(AA25:AA35)</f>
        <v>4661645158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-361982774</v>
      </c>
      <c r="D38" s="46">
        <f>+D22-D36</f>
        <v>0</v>
      </c>
      <c r="E38" s="47">
        <f t="shared" si="2"/>
        <v>142414557</v>
      </c>
      <c r="F38" s="48">
        <f t="shared" si="2"/>
        <v>146851120</v>
      </c>
      <c r="G38" s="48">
        <f t="shared" si="2"/>
        <v>401629269</v>
      </c>
      <c r="H38" s="48">
        <f t="shared" si="2"/>
        <v>-4255009</v>
      </c>
      <c r="I38" s="48">
        <f t="shared" si="2"/>
        <v>60091155</v>
      </c>
      <c r="J38" s="48">
        <f t="shared" si="2"/>
        <v>457465415</v>
      </c>
      <c r="K38" s="48">
        <f t="shared" si="2"/>
        <v>34326291</v>
      </c>
      <c r="L38" s="48">
        <f t="shared" si="2"/>
        <v>224685793</v>
      </c>
      <c r="M38" s="48">
        <f t="shared" si="2"/>
        <v>-70211379</v>
      </c>
      <c r="N38" s="48">
        <f t="shared" si="2"/>
        <v>188800705</v>
      </c>
      <c r="O38" s="48">
        <f t="shared" si="2"/>
        <v>-126956987</v>
      </c>
      <c r="P38" s="48">
        <f t="shared" si="2"/>
        <v>19421520</v>
      </c>
      <c r="Q38" s="48">
        <f t="shared" si="2"/>
        <v>165186947</v>
      </c>
      <c r="R38" s="48">
        <f t="shared" si="2"/>
        <v>57651480</v>
      </c>
      <c r="S38" s="48">
        <f t="shared" si="2"/>
        <v>278460282</v>
      </c>
      <c r="T38" s="48">
        <f t="shared" si="2"/>
        <v>-138798129</v>
      </c>
      <c r="U38" s="48">
        <f t="shared" si="2"/>
        <v>-133768186</v>
      </c>
      <c r="V38" s="48">
        <f t="shared" si="2"/>
        <v>5893967</v>
      </c>
      <c r="W38" s="48">
        <f t="shared" si="2"/>
        <v>709811567</v>
      </c>
      <c r="X38" s="48">
        <f>IF(F22=F36,0,X22-X36)</f>
        <v>142414566</v>
      </c>
      <c r="Y38" s="48">
        <f t="shared" si="2"/>
        <v>567397001</v>
      </c>
      <c r="Z38" s="49">
        <f>+IF(X38&lt;&gt;0,+(Y38/X38)*100,0)</f>
        <v>398.4121968254287</v>
      </c>
      <c r="AA38" s="46">
        <f>+AA22-AA36</f>
        <v>146851120</v>
      </c>
    </row>
    <row r="39" spans="1:27" ht="13.5">
      <c r="A39" s="23" t="s">
        <v>64</v>
      </c>
      <c r="B39" s="29"/>
      <c r="C39" s="6">
        <v>169094399</v>
      </c>
      <c r="D39" s="6">
        <v>0</v>
      </c>
      <c r="E39" s="7">
        <v>266010788</v>
      </c>
      <c r="F39" s="8">
        <v>371268991</v>
      </c>
      <c r="G39" s="8">
        <v>0</v>
      </c>
      <c r="H39" s="8">
        <v>188364</v>
      </c>
      <c r="I39" s="8">
        <v>586115</v>
      </c>
      <c r="J39" s="8">
        <v>774479</v>
      </c>
      <c r="K39" s="8">
        <v>15584565</v>
      </c>
      <c r="L39" s="8">
        <v>37280587</v>
      </c>
      <c r="M39" s="8">
        <v>35242872</v>
      </c>
      <c r="N39" s="8">
        <v>88108024</v>
      </c>
      <c r="O39" s="8">
        <v>93186</v>
      </c>
      <c r="P39" s="8">
        <v>3631209</v>
      </c>
      <c r="Q39" s="8">
        <v>35950073</v>
      </c>
      <c r="R39" s="8">
        <v>39674468</v>
      </c>
      <c r="S39" s="8">
        <v>2675200</v>
      </c>
      <c r="T39" s="8">
        <v>-123543</v>
      </c>
      <c r="U39" s="8">
        <v>28992440</v>
      </c>
      <c r="V39" s="8">
        <v>31544097</v>
      </c>
      <c r="W39" s="8">
        <v>160101068</v>
      </c>
      <c r="X39" s="8">
        <v>266010788</v>
      </c>
      <c r="Y39" s="8">
        <v>-105909720</v>
      </c>
      <c r="Z39" s="2">
        <v>-39.81</v>
      </c>
      <c r="AA39" s="6">
        <v>371268991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-192888375</v>
      </c>
      <c r="D42" s="55">
        <f>SUM(D38:D41)</f>
        <v>0</v>
      </c>
      <c r="E42" s="56">
        <f t="shared" si="3"/>
        <v>408425345</v>
      </c>
      <c r="F42" s="57">
        <f t="shared" si="3"/>
        <v>518120111</v>
      </c>
      <c r="G42" s="57">
        <f t="shared" si="3"/>
        <v>401629269</v>
      </c>
      <c r="H42" s="57">
        <f t="shared" si="3"/>
        <v>-4066645</v>
      </c>
      <c r="I42" s="57">
        <f t="shared" si="3"/>
        <v>60677270</v>
      </c>
      <c r="J42" s="57">
        <f t="shared" si="3"/>
        <v>458239894</v>
      </c>
      <c r="K42" s="57">
        <f t="shared" si="3"/>
        <v>49910856</v>
      </c>
      <c r="L42" s="57">
        <f t="shared" si="3"/>
        <v>261966380</v>
      </c>
      <c r="M42" s="57">
        <f t="shared" si="3"/>
        <v>-34968507</v>
      </c>
      <c r="N42" s="57">
        <f t="shared" si="3"/>
        <v>276908729</v>
      </c>
      <c r="O42" s="57">
        <f t="shared" si="3"/>
        <v>-126863801</v>
      </c>
      <c r="P42" s="57">
        <f t="shared" si="3"/>
        <v>23052729</v>
      </c>
      <c r="Q42" s="57">
        <f t="shared" si="3"/>
        <v>201137020</v>
      </c>
      <c r="R42" s="57">
        <f t="shared" si="3"/>
        <v>97325948</v>
      </c>
      <c r="S42" s="57">
        <f t="shared" si="3"/>
        <v>281135482</v>
      </c>
      <c r="T42" s="57">
        <f t="shared" si="3"/>
        <v>-138921672</v>
      </c>
      <c r="U42" s="57">
        <f t="shared" si="3"/>
        <v>-104775746</v>
      </c>
      <c r="V42" s="57">
        <f t="shared" si="3"/>
        <v>37438064</v>
      </c>
      <c r="W42" s="57">
        <f t="shared" si="3"/>
        <v>869912635</v>
      </c>
      <c r="X42" s="57">
        <f t="shared" si="3"/>
        <v>408425354</v>
      </c>
      <c r="Y42" s="57">
        <f t="shared" si="3"/>
        <v>461487281</v>
      </c>
      <c r="Z42" s="58">
        <f>+IF(X42&lt;&gt;0,+(Y42/X42)*100,0)</f>
        <v>112.99182983630345</v>
      </c>
      <c r="AA42" s="55">
        <f>SUM(AA38:AA41)</f>
        <v>518120111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-192888375</v>
      </c>
      <c r="D44" s="63">
        <f>+D42-D43</f>
        <v>0</v>
      </c>
      <c r="E44" s="64">
        <f t="shared" si="4"/>
        <v>408425345</v>
      </c>
      <c r="F44" s="65">
        <f t="shared" si="4"/>
        <v>518120111</v>
      </c>
      <c r="G44" s="65">
        <f t="shared" si="4"/>
        <v>401629269</v>
      </c>
      <c r="H44" s="65">
        <f t="shared" si="4"/>
        <v>-4066645</v>
      </c>
      <c r="I44" s="65">
        <f t="shared" si="4"/>
        <v>60677270</v>
      </c>
      <c r="J44" s="65">
        <f t="shared" si="4"/>
        <v>458239894</v>
      </c>
      <c r="K44" s="65">
        <f t="shared" si="4"/>
        <v>49910856</v>
      </c>
      <c r="L44" s="65">
        <f t="shared" si="4"/>
        <v>261966380</v>
      </c>
      <c r="M44" s="65">
        <f t="shared" si="4"/>
        <v>-34968507</v>
      </c>
      <c r="N44" s="65">
        <f t="shared" si="4"/>
        <v>276908729</v>
      </c>
      <c r="O44" s="65">
        <f t="shared" si="4"/>
        <v>-126863801</v>
      </c>
      <c r="P44" s="65">
        <f t="shared" si="4"/>
        <v>23052729</v>
      </c>
      <c r="Q44" s="65">
        <f t="shared" si="4"/>
        <v>201137020</v>
      </c>
      <c r="R44" s="65">
        <f t="shared" si="4"/>
        <v>97325948</v>
      </c>
      <c r="S44" s="65">
        <f t="shared" si="4"/>
        <v>281135482</v>
      </c>
      <c r="T44" s="65">
        <f t="shared" si="4"/>
        <v>-138921672</v>
      </c>
      <c r="U44" s="65">
        <f t="shared" si="4"/>
        <v>-104775746</v>
      </c>
      <c r="V44" s="65">
        <f t="shared" si="4"/>
        <v>37438064</v>
      </c>
      <c r="W44" s="65">
        <f t="shared" si="4"/>
        <v>869912635</v>
      </c>
      <c r="X44" s="65">
        <f t="shared" si="4"/>
        <v>408425354</v>
      </c>
      <c r="Y44" s="65">
        <f t="shared" si="4"/>
        <v>461487281</v>
      </c>
      <c r="Z44" s="66">
        <f>+IF(X44&lt;&gt;0,+(Y44/X44)*100,0)</f>
        <v>112.99182983630345</v>
      </c>
      <c r="AA44" s="63">
        <f>+AA42-AA43</f>
        <v>518120111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-192888375</v>
      </c>
      <c r="D46" s="55">
        <f>SUM(D44:D45)</f>
        <v>0</v>
      </c>
      <c r="E46" s="56">
        <f t="shared" si="5"/>
        <v>408425345</v>
      </c>
      <c r="F46" s="57">
        <f t="shared" si="5"/>
        <v>518120111</v>
      </c>
      <c r="G46" s="57">
        <f t="shared" si="5"/>
        <v>401629269</v>
      </c>
      <c r="H46" s="57">
        <f t="shared" si="5"/>
        <v>-4066645</v>
      </c>
      <c r="I46" s="57">
        <f t="shared" si="5"/>
        <v>60677270</v>
      </c>
      <c r="J46" s="57">
        <f t="shared" si="5"/>
        <v>458239894</v>
      </c>
      <c r="K46" s="57">
        <f t="shared" si="5"/>
        <v>49910856</v>
      </c>
      <c r="L46" s="57">
        <f t="shared" si="5"/>
        <v>261966380</v>
      </c>
      <c r="M46" s="57">
        <f t="shared" si="5"/>
        <v>-34968507</v>
      </c>
      <c r="N46" s="57">
        <f t="shared" si="5"/>
        <v>276908729</v>
      </c>
      <c r="O46" s="57">
        <f t="shared" si="5"/>
        <v>-126863801</v>
      </c>
      <c r="P46" s="57">
        <f t="shared" si="5"/>
        <v>23052729</v>
      </c>
      <c r="Q46" s="57">
        <f t="shared" si="5"/>
        <v>201137020</v>
      </c>
      <c r="R46" s="57">
        <f t="shared" si="5"/>
        <v>97325948</v>
      </c>
      <c r="S46" s="57">
        <f t="shared" si="5"/>
        <v>281135482</v>
      </c>
      <c r="T46" s="57">
        <f t="shared" si="5"/>
        <v>-138921672</v>
      </c>
      <c r="U46" s="57">
        <f t="shared" si="5"/>
        <v>-104775746</v>
      </c>
      <c r="V46" s="57">
        <f t="shared" si="5"/>
        <v>37438064</v>
      </c>
      <c r="W46" s="57">
        <f t="shared" si="5"/>
        <v>869912635</v>
      </c>
      <c r="X46" s="57">
        <f t="shared" si="5"/>
        <v>408425354</v>
      </c>
      <c r="Y46" s="57">
        <f t="shared" si="5"/>
        <v>461487281</v>
      </c>
      <c r="Z46" s="58">
        <f>+IF(X46&lt;&gt;0,+(Y46/X46)*100,0)</f>
        <v>112.99182983630345</v>
      </c>
      <c r="AA46" s="55">
        <f>SUM(AA44:AA45)</f>
        <v>518120111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-192888375</v>
      </c>
      <c r="D48" s="71">
        <f>SUM(D46:D47)</f>
        <v>0</v>
      </c>
      <c r="E48" s="72">
        <f t="shared" si="6"/>
        <v>408425345</v>
      </c>
      <c r="F48" s="73">
        <f t="shared" si="6"/>
        <v>518120111</v>
      </c>
      <c r="G48" s="73">
        <f t="shared" si="6"/>
        <v>401629269</v>
      </c>
      <c r="H48" s="74">
        <f t="shared" si="6"/>
        <v>-4066645</v>
      </c>
      <c r="I48" s="74">
        <f t="shared" si="6"/>
        <v>60677270</v>
      </c>
      <c r="J48" s="74">
        <f t="shared" si="6"/>
        <v>458239894</v>
      </c>
      <c r="K48" s="74">
        <f t="shared" si="6"/>
        <v>49910856</v>
      </c>
      <c r="L48" s="74">
        <f t="shared" si="6"/>
        <v>261966380</v>
      </c>
      <c r="M48" s="73">
        <f t="shared" si="6"/>
        <v>-34968507</v>
      </c>
      <c r="N48" s="73">
        <f t="shared" si="6"/>
        <v>276908729</v>
      </c>
      <c r="O48" s="74">
        <f t="shared" si="6"/>
        <v>-126863801</v>
      </c>
      <c r="P48" s="74">
        <f t="shared" si="6"/>
        <v>23052729</v>
      </c>
      <c r="Q48" s="74">
        <f t="shared" si="6"/>
        <v>201137020</v>
      </c>
      <c r="R48" s="74">
        <f t="shared" si="6"/>
        <v>97325948</v>
      </c>
      <c r="S48" s="74">
        <f t="shared" si="6"/>
        <v>281135482</v>
      </c>
      <c r="T48" s="73">
        <f t="shared" si="6"/>
        <v>-138921672</v>
      </c>
      <c r="U48" s="73">
        <f t="shared" si="6"/>
        <v>-104775746</v>
      </c>
      <c r="V48" s="74">
        <f t="shared" si="6"/>
        <v>37438064</v>
      </c>
      <c r="W48" s="74">
        <f t="shared" si="6"/>
        <v>869912635</v>
      </c>
      <c r="X48" s="74">
        <f t="shared" si="6"/>
        <v>408425354</v>
      </c>
      <c r="Y48" s="74">
        <f t="shared" si="6"/>
        <v>461487281</v>
      </c>
      <c r="Z48" s="75">
        <f>+IF(X48&lt;&gt;0,+(Y48/X48)*100,0)</f>
        <v>112.99182983630345</v>
      </c>
      <c r="AA48" s="76">
        <f>SUM(AA46:AA47)</f>
        <v>518120111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308722620</v>
      </c>
      <c r="D5" s="6">
        <v>0</v>
      </c>
      <c r="E5" s="7">
        <v>316405570</v>
      </c>
      <c r="F5" s="8">
        <v>347652265</v>
      </c>
      <c r="G5" s="8">
        <v>27653272</v>
      </c>
      <c r="H5" s="8">
        <v>28001031</v>
      </c>
      <c r="I5" s="8">
        <v>30324724</v>
      </c>
      <c r="J5" s="8">
        <v>85979027</v>
      </c>
      <c r="K5" s="8">
        <v>30705922</v>
      </c>
      <c r="L5" s="8">
        <v>37724769</v>
      </c>
      <c r="M5" s="8">
        <v>30940490</v>
      </c>
      <c r="N5" s="8">
        <v>99371181</v>
      </c>
      <c r="O5" s="8">
        <v>33607621</v>
      </c>
      <c r="P5" s="8">
        <v>33016326</v>
      </c>
      <c r="Q5" s="8">
        <v>31754564</v>
      </c>
      <c r="R5" s="8">
        <v>98378511</v>
      </c>
      <c r="S5" s="8">
        <v>31541231</v>
      </c>
      <c r="T5" s="8">
        <v>31614187</v>
      </c>
      <c r="U5" s="8">
        <v>30910538</v>
      </c>
      <c r="V5" s="8">
        <v>94065956</v>
      </c>
      <c r="W5" s="8">
        <v>377794675</v>
      </c>
      <c r="X5" s="8">
        <v>316405572</v>
      </c>
      <c r="Y5" s="8">
        <v>61389103</v>
      </c>
      <c r="Z5" s="2">
        <v>19.4</v>
      </c>
      <c r="AA5" s="6">
        <v>347652265</v>
      </c>
    </row>
    <row r="6" spans="1:27" ht="13.5">
      <c r="A6" s="23" t="s">
        <v>33</v>
      </c>
      <c r="B6" s="24"/>
      <c r="C6" s="6">
        <v>32025759</v>
      </c>
      <c r="D6" s="6">
        <v>0</v>
      </c>
      <c r="E6" s="7">
        <v>32485834</v>
      </c>
      <c r="F6" s="8">
        <v>25309655</v>
      </c>
      <c r="G6" s="8">
        <v>1366554</v>
      </c>
      <c r="H6" s="8">
        <v>100389</v>
      </c>
      <c r="I6" s="8">
        <v>3741482</v>
      </c>
      <c r="J6" s="8">
        <v>5208425</v>
      </c>
      <c r="K6" s="8">
        <v>3057813</v>
      </c>
      <c r="L6" s="8">
        <v>2206685</v>
      </c>
      <c r="M6" s="8">
        <v>2181904</v>
      </c>
      <c r="N6" s="8">
        <v>7446402</v>
      </c>
      <c r="O6" s="8">
        <v>2292364</v>
      </c>
      <c r="P6" s="8">
        <v>2132836</v>
      </c>
      <c r="Q6" s="8">
        <v>1200588</v>
      </c>
      <c r="R6" s="8">
        <v>5625788</v>
      </c>
      <c r="S6" s="8">
        <v>1157093</v>
      </c>
      <c r="T6" s="8">
        <v>2432360</v>
      </c>
      <c r="U6" s="8">
        <v>3141932</v>
      </c>
      <c r="V6" s="8">
        <v>6731385</v>
      </c>
      <c r="W6" s="8">
        <v>25012000</v>
      </c>
      <c r="X6" s="8">
        <v>32485836</v>
      </c>
      <c r="Y6" s="8">
        <v>-7473836</v>
      </c>
      <c r="Z6" s="2">
        <v>-23.01</v>
      </c>
      <c r="AA6" s="6">
        <v>25309655</v>
      </c>
    </row>
    <row r="7" spans="1:27" ht="13.5">
      <c r="A7" s="25" t="s">
        <v>34</v>
      </c>
      <c r="B7" s="24"/>
      <c r="C7" s="6">
        <v>723267891</v>
      </c>
      <c r="D7" s="6">
        <v>0</v>
      </c>
      <c r="E7" s="7">
        <v>833172048</v>
      </c>
      <c r="F7" s="8">
        <v>825404078</v>
      </c>
      <c r="G7" s="8">
        <v>64836507</v>
      </c>
      <c r="H7" s="8">
        <v>73459172</v>
      </c>
      <c r="I7" s="8">
        <v>75676092</v>
      </c>
      <c r="J7" s="8">
        <v>213971771</v>
      </c>
      <c r="K7" s="8">
        <v>69228314</v>
      </c>
      <c r="L7" s="8">
        <v>57882613</v>
      </c>
      <c r="M7" s="8">
        <v>66619341</v>
      </c>
      <c r="N7" s="8">
        <v>193730268</v>
      </c>
      <c r="O7" s="8">
        <v>54254309</v>
      </c>
      <c r="P7" s="8">
        <v>73612557</v>
      </c>
      <c r="Q7" s="8">
        <v>59868891</v>
      </c>
      <c r="R7" s="8">
        <v>187735757</v>
      </c>
      <c r="S7" s="8">
        <v>59246798</v>
      </c>
      <c r="T7" s="8">
        <v>59541437</v>
      </c>
      <c r="U7" s="8">
        <v>59827654</v>
      </c>
      <c r="V7" s="8">
        <v>178615889</v>
      </c>
      <c r="W7" s="8">
        <v>774053685</v>
      </c>
      <c r="X7" s="8">
        <v>833172048</v>
      </c>
      <c r="Y7" s="8">
        <v>-59118363</v>
      </c>
      <c r="Z7" s="2">
        <v>-7.1</v>
      </c>
      <c r="AA7" s="6">
        <v>825404078</v>
      </c>
    </row>
    <row r="8" spans="1:27" ht="13.5">
      <c r="A8" s="25" t="s">
        <v>35</v>
      </c>
      <c r="B8" s="24"/>
      <c r="C8" s="6">
        <v>193741064</v>
      </c>
      <c r="D8" s="6">
        <v>0</v>
      </c>
      <c r="E8" s="7">
        <v>229868373</v>
      </c>
      <c r="F8" s="8">
        <v>222557799</v>
      </c>
      <c r="G8" s="8">
        <v>16280229</v>
      </c>
      <c r="H8" s="8">
        <v>16466939</v>
      </c>
      <c r="I8" s="8">
        <v>19623805</v>
      </c>
      <c r="J8" s="8">
        <v>52370973</v>
      </c>
      <c r="K8" s="8">
        <v>17499053</v>
      </c>
      <c r="L8" s="8">
        <v>19559735</v>
      </c>
      <c r="M8" s="8">
        <v>19353614</v>
      </c>
      <c r="N8" s="8">
        <v>56412402</v>
      </c>
      <c r="O8" s="8">
        <v>14462469</v>
      </c>
      <c r="P8" s="8">
        <v>18313718</v>
      </c>
      <c r="Q8" s="8">
        <v>15903384</v>
      </c>
      <c r="R8" s="8">
        <v>48679571</v>
      </c>
      <c r="S8" s="8">
        <v>18180198</v>
      </c>
      <c r="T8" s="8">
        <v>18106363</v>
      </c>
      <c r="U8" s="8">
        <v>21612223</v>
      </c>
      <c r="V8" s="8">
        <v>57898784</v>
      </c>
      <c r="W8" s="8">
        <v>215361730</v>
      </c>
      <c r="X8" s="8">
        <v>229868376</v>
      </c>
      <c r="Y8" s="8">
        <v>-14506646</v>
      </c>
      <c r="Z8" s="2">
        <v>-6.31</v>
      </c>
      <c r="AA8" s="6">
        <v>222557799</v>
      </c>
    </row>
    <row r="9" spans="1:27" ht="13.5">
      <c r="A9" s="25" t="s">
        <v>36</v>
      </c>
      <c r="B9" s="24"/>
      <c r="C9" s="6">
        <v>105154920</v>
      </c>
      <c r="D9" s="6">
        <v>0</v>
      </c>
      <c r="E9" s="7">
        <v>111476181</v>
      </c>
      <c r="F9" s="8">
        <v>117890258</v>
      </c>
      <c r="G9" s="8">
        <v>8464735</v>
      </c>
      <c r="H9" s="8">
        <v>9203323</v>
      </c>
      <c r="I9" s="8">
        <v>38633472</v>
      </c>
      <c r="J9" s="8">
        <v>56301530</v>
      </c>
      <c r="K9" s="8">
        <v>-16516862</v>
      </c>
      <c r="L9" s="8">
        <v>9645277</v>
      </c>
      <c r="M9" s="8">
        <v>9265183</v>
      </c>
      <c r="N9" s="8">
        <v>2393598</v>
      </c>
      <c r="O9" s="8">
        <v>10207828</v>
      </c>
      <c r="P9" s="8">
        <v>10159289</v>
      </c>
      <c r="Q9" s="8">
        <v>11038938</v>
      </c>
      <c r="R9" s="8">
        <v>31406055</v>
      </c>
      <c r="S9" s="8">
        <v>10363342</v>
      </c>
      <c r="T9" s="8">
        <v>10409470</v>
      </c>
      <c r="U9" s="8">
        <v>11134065</v>
      </c>
      <c r="V9" s="8">
        <v>31906877</v>
      </c>
      <c r="W9" s="8">
        <v>122008060</v>
      </c>
      <c r="X9" s="8">
        <v>111476184</v>
      </c>
      <c r="Y9" s="8">
        <v>10531876</v>
      </c>
      <c r="Z9" s="2">
        <v>9.45</v>
      </c>
      <c r="AA9" s="6">
        <v>117890258</v>
      </c>
    </row>
    <row r="10" spans="1:27" ht="13.5">
      <c r="A10" s="25" t="s">
        <v>37</v>
      </c>
      <c r="B10" s="24"/>
      <c r="C10" s="6">
        <v>100636260</v>
      </c>
      <c r="D10" s="6">
        <v>0</v>
      </c>
      <c r="E10" s="7">
        <v>105544184</v>
      </c>
      <c r="F10" s="26">
        <v>104130314</v>
      </c>
      <c r="G10" s="26">
        <v>8811304</v>
      </c>
      <c r="H10" s="26">
        <v>8603200</v>
      </c>
      <c r="I10" s="26">
        <v>8284969</v>
      </c>
      <c r="J10" s="26">
        <v>25699473</v>
      </c>
      <c r="K10" s="26">
        <v>8523962</v>
      </c>
      <c r="L10" s="26">
        <v>8448243</v>
      </c>
      <c r="M10" s="26">
        <v>8457016</v>
      </c>
      <c r="N10" s="26">
        <v>25429221</v>
      </c>
      <c r="O10" s="26">
        <v>8589218</v>
      </c>
      <c r="P10" s="26">
        <v>8364829</v>
      </c>
      <c r="Q10" s="26">
        <v>8349312</v>
      </c>
      <c r="R10" s="26">
        <v>25303359</v>
      </c>
      <c r="S10" s="26">
        <v>8507758</v>
      </c>
      <c r="T10" s="26">
        <v>8117976</v>
      </c>
      <c r="U10" s="26">
        <v>8676628</v>
      </c>
      <c r="V10" s="26">
        <v>25302362</v>
      </c>
      <c r="W10" s="26">
        <v>101734415</v>
      </c>
      <c r="X10" s="26">
        <v>105544188</v>
      </c>
      <c r="Y10" s="26">
        <v>-3809773</v>
      </c>
      <c r="Z10" s="27">
        <v>-3.61</v>
      </c>
      <c r="AA10" s="28">
        <v>104130314</v>
      </c>
    </row>
    <row r="11" spans="1:27" ht="13.5">
      <c r="A11" s="25" t="s">
        <v>38</v>
      </c>
      <c r="B11" s="29"/>
      <c r="C11" s="6">
        <v>8794</v>
      </c>
      <c r="D11" s="6">
        <v>0</v>
      </c>
      <c r="E11" s="7">
        <v>0</v>
      </c>
      <c r="F11" s="8">
        <v>8952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8952</v>
      </c>
    </row>
    <row r="12" spans="1:27" ht="13.5">
      <c r="A12" s="25" t="s">
        <v>39</v>
      </c>
      <c r="B12" s="29"/>
      <c r="C12" s="6">
        <v>2969096</v>
      </c>
      <c r="D12" s="6">
        <v>0</v>
      </c>
      <c r="E12" s="7">
        <v>3507570</v>
      </c>
      <c r="F12" s="8">
        <v>3252138</v>
      </c>
      <c r="G12" s="8">
        <v>217510</v>
      </c>
      <c r="H12" s="8">
        <v>251001</v>
      </c>
      <c r="I12" s="8">
        <v>463610</v>
      </c>
      <c r="J12" s="8">
        <v>932121</v>
      </c>
      <c r="K12" s="8">
        <v>275700</v>
      </c>
      <c r="L12" s="8">
        <v>191429</v>
      </c>
      <c r="M12" s="8">
        <v>283764</v>
      </c>
      <c r="N12" s="8">
        <v>750893</v>
      </c>
      <c r="O12" s="8">
        <v>321074</v>
      </c>
      <c r="P12" s="8">
        <v>451350</v>
      </c>
      <c r="Q12" s="8">
        <v>248072</v>
      </c>
      <c r="R12" s="8">
        <v>1020496</v>
      </c>
      <c r="S12" s="8">
        <v>222871</v>
      </c>
      <c r="T12" s="8">
        <v>301147</v>
      </c>
      <c r="U12" s="8">
        <v>260080</v>
      </c>
      <c r="V12" s="8">
        <v>784098</v>
      </c>
      <c r="W12" s="8">
        <v>3487608</v>
      </c>
      <c r="X12" s="8">
        <v>3507576</v>
      </c>
      <c r="Y12" s="8">
        <v>-19968</v>
      </c>
      <c r="Z12" s="2">
        <v>-0.57</v>
      </c>
      <c r="AA12" s="6">
        <v>3252138</v>
      </c>
    </row>
    <row r="13" spans="1:27" ht="13.5">
      <c r="A13" s="23" t="s">
        <v>40</v>
      </c>
      <c r="B13" s="29"/>
      <c r="C13" s="6">
        <v>12658564</v>
      </c>
      <c r="D13" s="6">
        <v>0</v>
      </c>
      <c r="E13" s="7">
        <v>1468352</v>
      </c>
      <c r="F13" s="8">
        <v>5838868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248588</v>
      </c>
      <c r="M13" s="8">
        <v>1300048</v>
      </c>
      <c r="N13" s="8">
        <v>1548636</v>
      </c>
      <c r="O13" s="8">
        <v>-125307</v>
      </c>
      <c r="P13" s="8">
        <v>1521610</v>
      </c>
      <c r="Q13" s="8">
        <v>6869796</v>
      </c>
      <c r="R13" s="8">
        <v>8266099</v>
      </c>
      <c r="S13" s="8">
        <v>82688</v>
      </c>
      <c r="T13" s="8">
        <v>243802</v>
      </c>
      <c r="U13" s="8">
        <v>449878</v>
      </c>
      <c r="V13" s="8">
        <v>776368</v>
      </c>
      <c r="W13" s="8">
        <v>10591103</v>
      </c>
      <c r="X13" s="8">
        <v>1468356</v>
      </c>
      <c r="Y13" s="8">
        <v>9122747</v>
      </c>
      <c r="Z13" s="2">
        <v>621.29</v>
      </c>
      <c r="AA13" s="6">
        <v>5838868</v>
      </c>
    </row>
    <row r="14" spans="1:27" ht="13.5">
      <c r="A14" s="23" t="s">
        <v>41</v>
      </c>
      <c r="B14" s="29"/>
      <c r="C14" s="6">
        <v>14517937</v>
      </c>
      <c r="D14" s="6">
        <v>0</v>
      </c>
      <c r="E14" s="7">
        <v>13732197</v>
      </c>
      <c r="F14" s="8">
        <v>32299459</v>
      </c>
      <c r="G14" s="8">
        <v>1824748</v>
      </c>
      <c r="H14" s="8">
        <v>2796056</v>
      </c>
      <c r="I14" s="8">
        <v>2976820</v>
      </c>
      <c r="J14" s="8">
        <v>7597624</v>
      </c>
      <c r="K14" s="8">
        <v>2861102</v>
      </c>
      <c r="L14" s="8">
        <v>2827238</v>
      </c>
      <c r="M14" s="8">
        <v>2863766</v>
      </c>
      <c r="N14" s="8">
        <v>8552106</v>
      </c>
      <c r="O14" s="8">
        <v>1775420</v>
      </c>
      <c r="P14" s="8">
        <v>4261358</v>
      </c>
      <c r="Q14" s="8">
        <v>-5704691</v>
      </c>
      <c r="R14" s="8">
        <v>332087</v>
      </c>
      <c r="S14" s="8">
        <v>1706566</v>
      </c>
      <c r="T14" s="8">
        <v>2093168</v>
      </c>
      <c r="U14" s="8">
        <v>2076388</v>
      </c>
      <c r="V14" s="8">
        <v>5876122</v>
      </c>
      <c r="W14" s="8">
        <v>22357939</v>
      </c>
      <c r="X14" s="8">
        <v>13732200</v>
      </c>
      <c r="Y14" s="8">
        <v>8625739</v>
      </c>
      <c r="Z14" s="2">
        <v>62.81</v>
      </c>
      <c r="AA14" s="6">
        <v>32299459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170003359</v>
      </c>
      <c r="D16" s="6">
        <v>0</v>
      </c>
      <c r="E16" s="7">
        <v>23522182</v>
      </c>
      <c r="F16" s="8">
        <v>23522182</v>
      </c>
      <c r="G16" s="8">
        <v>884320</v>
      </c>
      <c r="H16" s="8">
        <v>809018</v>
      </c>
      <c r="I16" s="8">
        <v>2443755</v>
      </c>
      <c r="J16" s="8">
        <v>4137093</v>
      </c>
      <c r="K16" s="8">
        <v>737005</v>
      </c>
      <c r="L16" s="8">
        <v>181295</v>
      </c>
      <c r="M16" s="8">
        <v>0</v>
      </c>
      <c r="N16" s="8">
        <v>918300</v>
      </c>
      <c r="O16" s="8">
        <v>6089612</v>
      </c>
      <c r="P16" s="8">
        <v>2781778</v>
      </c>
      <c r="Q16" s="8">
        <v>1651967</v>
      </c>
      <c r="R16" s="8">
        <v>10523357</v>
      </c>
      <c r="S16" s="8">
        <v>712724</v>
      </c>
      <c r="T16" s="8">
        <v>615130</v>
      </c>
      <c r="U16" s="8">
        <v>2568874</v>
      </c>
      <c r="V16" s="8">
        <v>3896728</v>
      </c>
      <c r="W16" s="8">
        <v>19475478</v>
      </c>
      <c r="X16" s="8">
        <v>23522184</v>
      </c>
      <c r="Y16" s="8">
        <v>-4046706</v>
      </c>
      <c r="Z16" s="2">
        <v>-17.2</v>
      </c>
      <c r="AA16" s="6">
        <v>23522182</v>
      </c>
    </row>
    <row r="17" spans="1:27" ht="13.5">
      <c r="A17" s="23" t="s">
        <v>44</v>
      </c>
      <c r="B17" s="29"/>
      <c r="C17" s="6">
        <v>28140</v>
      </c>
      <c r="D17" s="6">
        <v>0</v>
      </c>
      <c r="E17" s="7">
        <v>23588</v>
      </c>
      <c r="F17" s="8">
        <v>21660</v>
      </c>
      <c r="G17" s="8">
        <v>1140</v>
      </c>
      <c r="H17" s="8">
        <v>2205</v>
      </c>
      <c r="I17" s="8">
        <v>881</v>
      </c>
      <c r="J17" s="8">
        <v>4226</v>
      </c>
      <c r="K17" s="8">
        <v>2981</v>
      </c>
      <c r="L17" s="8">
        <v>616</v>
      </c>
      <c r="M17" s="8">
        <v>3007</v>
      </c>
      <c r="N17" s="8">
        <v>6604</v>
      </c>
      <c r="O17" s="8">
        <v>1238</v>
      </c>
      <c r="P17" s="8">
        <v>2070</v>
      </c>
      <c r="Q17" s="8">
        <v>2097</v>
      </c>
      <c r="R17" s="8">
        <v>5405</v>
      </c>
      <c r="S17" s="8">
        <v>1149</v>
      </c>
      <c r="T17" s="8">
        <v>1939</v>
      </c>
      <c r="U17" s="8">
        <v>126</v>
      </c>
      <c r="V17" s="8">
        <v>3214</v>
      </c>
      <c r="W17" s="8">
        <v>19449</v>
      </c>
      <c r="X17" s="8">
        <v>23592</v>
      </c>
      <c r="Y17" s="8">
        <v>-4143</v>
      </c>
      <c r="Z17" s="2">
        <v>-17.56</v>
      </c>
      <c r="AA17" s="6">
        <v>21660</v>
      </c>
    </row>
    <row r="18" spans="1:27" ht="13.5">
      <c r="A18" s="25" t="s">
        <v>45</v>
      </c>
      <c r="B18" s="24"/>
      <c r="C18" s="6">
        <v>21407917</v>
      </c>
      <c r="D18" s="6">
        <v>0</v>
      </c>
      <c r="E18" s="7">
        <v>24950345</v>
      </c>
      <c r="F18" s="8">
        <v>21407917</v>
      </c>
      <c r="G18" s="8">
        <v>1992619</v>
      </c>
      <c r="H18" s="8">
        <v>6674373</v>
      </c>
      <c r="I18" s="8">
        <v>7499125</v>
      </c>
      <c r="J18" s="8">
        <v>16166117</v>
      </c>
      <c r="K18" s="8">
        <v>-3030976</v>
      </c>
      <c r="L18" s="8">
        <v>1716087</v>
      </c>
      <c r="M18" s="8">
        <v>831954</v>
      </c>
      <c r="N18" s="8">
        <v>-482935</v>
      </c>
      <c r="O18" s="8">
        <v>8112948</v>
      </c>
      <c r="P18" s="8">
        <v>-7189521</v>
      </c>
      <c r="Q18" s="8">
        <v>-359670</v>
      </c>
      <c r="R18" s="8">
        <v>563757</v>
      </c>
      <c r="S18" s="8">
        <v>-256724</v>
      </c>
      <c r="T18" s="8">
        <v>-2964960</v>
      </c>
      <c r="U18" s="8">
        <v>17852493</v>
      </c>
      <c r="V18" s="8">
        <v>14630809</v>
      </c>
      <c r="W18" s="8">
        <v>30877748</v>
      </c>
      <c r="X18" s="8">
        <v>24950340</v>
      </c>
      <c r="Y18" s="8">
        <v>5927408</v>
      </c>
      <c r="Z18" s="2">
        <v>23.76</v>
      </c>
      <c r="AA18" s="6">
        <v>21407917</v>
      </c>
    </row>
    <row r="19" spans="1:27" ht="13.5">
      <c r="A19" s="23" t="s">
        <v>46</v>
      </c>
      <c r="B19" s="29"/>
      <c r="C19" s="6">
        <v>236922750</v>
      </c>
      <c r="D19" s="6">
        <v>0</v>
      </c>
      <c r="E19" s="7">
        <v>250984100</v>
      </c>
      <c r="F19" s="8">
        <v>253629800</v>
      </c>
      <c r="G19" s="8">
        <v>94465999</v>
      </c>
      <c r="H19" s="8">
        <v>796598</v>
      </c>
      <c r="I19" s="8">
        <v>1095084</v>
      </c>
      <c r="J19" s="8">
        <v>96357681</v>
      </c>
      <c r="K19" s="8">
        <v>3078222</v>
      </c>
      <c r="L19" s="8">
        <v>630647</v>
      </c>
      <c r="M19" s="8">
        <v>2535221</v>
      </c>
      <c r="N19" s="8">
        <v>6244090</v>
      </c>
      <c r="O19" s="8">
        <v>1322195</v>
      </c>
      <c r="P19" s="8">
        <v>-98326</v>
      </c>
      <c r="Q19" s="8">
        <v>143990029</v>
      </c>
      <c r="R19" s="8">
        <v>145213898</v>
      </c>
      <c r="S19" s="8">
        <v>1383367</v>
      </c>
      <c r="T19" s="8">
        <v>1571696</v>
      </c>
      <c r="U19" s="8">
        <v>-11593</v>
      </c>
      <c r="V19" s="8">
        <v>2943470</v>
      </c>
      <c r="W19" s="8">
        <v>250759139</v>
      </c>
      <c r="X19" s="8">
        <v>250984104</v>
      </c>
      <c r="Y19" s="8">
        <v>-224965</v>
      </c>
      <c r="Z19" s="2">
        <v>-0.09</v>
      </c>
      <c r="AA19" s="6">
        <v>253629800</v>
      </c>
    </row>
    <row r="20" spans="1:27" ht="13.5">
      <c r="A20" s="23" t="s">
        <v>47</v>
      </c>
      <c r="B20" s="29"/>
      <c r="C20" s="6">
        <v>78167891</v>
      </c>
      <c r="D20" s="6">
        <v>0</v>
      </c>
      <c r="E20" s="7">
        <v>52167425</v>
      </c>
      <c r="F20" s="26">
        <v>53322224</v>
      </c>
      <c r="G20" s="26">
        <v>3768469</v>
      </c>
      <c r="H20" s="26">
        <v>366783</v>
      </c>
      <c r="I20" s="26">
        <v>2008682</v>
      </c>
      <c r="J20" s="26">
        <v>6143934</v>
      </c>
      <c r="K20" s="26">
        <v>2749097</v>
      </c>
      <c r="L20" s="26">
        <v>2401371</v>
      </c>
      <c r="M20" s="26">
        <v>851162</v>
      </c>
      <c r="N20" s="26">
        <v>6001630</v>
      </c>
      <c r="O20" s="26">
        <v>2844115</v>
      </c>
      <c r="P20" s="26">
        <v>6336096</v>
      </c>
      <c r="Q20" s="26">
        <v>3073704</v>
      </c>
      <c r="R20" s="26">
        <v>12253915</v>
      </c>
      <c r="S20" s="26">
        <v>917172</v>
      </c>
      <c r="T20" s="26">
        <v>1391780</v>
      </c>
      <c r="U20" s="26">
        <v>3167814</v>
      </c>
      <c r="V20" s="26">
        <v>5476766</v>
      </c>
      <c r="W20" s="26">
        <v>29876245</v>
      </c>
      <c r="X20" s="26">
        <v>52167420</v>
      </c>
      <c r="Y20" s="26">
        <v>-22291175</v>
      </c>
      <c r="Z20" s="27">
        <v>-42.73</v>
      </c>
      <c r="AA20" s="28">
        <v>53322224</v>
      </c>
    </row>
    <row r="21" spans="1:27" ht="13.5">
      <c r="A21" s="23" t="s">
        <v>48</v>
      </c>
      <c r="B21" s="29"/>
      <c r="C21" s="6">
        <v>6310712</v>
      </c>
      <c r="D21" s="6">
        <v>0</v>
      </c>
      <c r="E21" s="7">
        <v>2000000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2548246</v>
      </c>
      <c r="V21" s="8">
        <v>2548246</v>
      </c>
      <c r="W21" s="30">
        <v>2548246</v>
      </c>
      <c r="X21" s="8">
        <v>2000004</v>
      </c>
      <c r="Y21" s="8">
        <v>548242</v>
      </c>
      <c r="Z21" s="2">
        <v>27.41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2006543674</v>
      </c>
      <c r="D22" s="33">
        <f>SUM(D5:D21)</f>
        <v>0</v>
      </c>
      <c r="E22" s="34">
        <f t="shared" si="0"/>
        <v>2001307949</v>
      </c>
      <c r="F22" s="35">
        <f t="shared" si="0"/>
        <v>2036247569</v>
      </c>
      <c r="G22" s="35">
        <f t="shared" si="0"/>
        <v>230567406</v>
      </c>
      <c r="H22" s="35">
        <f t="shared" si="0"/>
        <v>147530088</v>
      </c>
      <c r="I22" s="35">
        <f t="shared" si="0"/>
        <v>192772501</v>
      </c>
      <c r="J22" s="35">
        <f t="shared" si="0"/>
        <v>570869995</v>
      </c>
      <c r="K22" s="35">
        <f t="shared" si="0"/>
        <v>119171333</v>
      </c>
      <c r="L22" s="35">
        <f t="shared" si="0"/>
        <v>143664593</v>
      </c>
      <c r="M22" s="35">
        <f t="shared" si="0"/>
        <v>145486470</v>
      </c>
      <c r="N22" s="35">
        <f t="shared" si="0"/>
        <v>408322396</v>
      </c>
      <c r="O22" s="35">
        <f t="shared" si="0"/>
        <v>143755104</v>
      </c>
      <c r="P22" s="35">
        <f t="shared" si="0"/>
        <v>153665970</v>
      </c>
      <c r="Q22" s="35">
        <f t="shared" si="0"/>
        <v>277886981</v>
      </c>
      <c r="R22" s="35">
        <f t="shared" si="0"/>
        <v>575308055</v>
      </c>
      <c r="S22" s="35">
        <f t="shared" si="0"/>
        <v>133766233</v>
      </c>
      <c r="T22" s="35">
        <f t="shared" si="0"/>
        <v>133475495</v>
      </c>
      <c r="U22" s="35">
        <f t="shared" si="0"/>
        <v>164215346</v>
      </c>
      <c r="V22" s="35">
        <f t="shared" si="0"/>
        <v>431457074</v>
      </c>
      <c r="W22" s="35">
        <f t="shared" si="0"/>
        <v>1985957520</v>
      </c>
      <c r="X22" s="35">
        <f t="shared" si="0"/>
        <v>2001307980</v>
      </c>
      <c r="Y22" s="35">
        <f t="shared" si="0"/>
        <v>-15350460</v>
      </c>
      <c r="Z22" s="36">
        <f>+IF(X22&lt;&gt;0,+(Y22/X22)*100,0)</f>
        <v>-0.7670213756905121</v>
      </c>
      <c r="AA22" s="33">
        <f>SUM(AA5:AA21)</f>
        <v>2036247569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485485615</v>
      </c>
      <c r="D25" s="6">
        <v>0</v>
      </c>
      <c r="E25" s="7">
        <v>570351573</v>
      </c>
      <c r="F25" s="8">
        <v>574775384</v>
      </c>
      <c r="G25" s="8">
        <v>42805183</v>
      </c>
      <c r="H25" s="8">
        <v>44177967</v>
      </c>
      <c r="I25" s="8">
        <v>45614361</v>
      </c>
      <c r="J25" s="8">
        <v>132597511</v>
      </c>
      <c r="K25" s="8">
        <v>44043897</v>
      </c>
      <c r="L25" s="8">
        <v>49207690</v>
      </c>
      <c r="M25" s="8">
        <v>45685291</v>
      </c>
      <c r="N25" s="8">
        <v>138936878</v>
      </c>
      <c r="O25" s="8">
        <v>44003186</v>
      </c>
      <c r="P25" s="8">
        <v>46934459</v>
      </c>
      <c r="Q25" s="8">
        <v>43244690</v>
      </c>
      <c r="R25" s="8">
        <v>134182335</v>
      </c>
      <c r="S25" s="8">
        <v>43776899</v>
      </c>
      <c r="T25" s="8">
        <v>46474429</v>
      </c>
      <c r="U25" s="8">
        <v>45113415</v>
      </c>
      <c r="V25" s="8">
        <v>135364743</v>
      </c>
      <c r="W25" s="8">
        <v>541081467</v>
      </c>
      <c r="X25" s="8">
        <v>570351576</v>
      </c>
      <c r="Y25" s="8">
        <v>-29270109</v>
      </c>
      <c r="Z25" s="2">
        <v>-5.13</v>
      </c>
      <c r="AA25" s="6">
        <v>574775384</v>
      </c>
    </row>
    <row r="26" spans="1:27" ht="13.5">
      <c r="A26" s="25" t="s">
        <v>52</v>
      </c>
      <c r="B26" s="24"/>
      <c r="C26" s="6">
        <v>24074379</v>
      </c>
      <c r="D26" s="6">
        <v>0</v>
      </c>
      <c r="E26" s="7">
        <v>28386634</v>
      </c>
      <c r="F26" s="8">
        <v>28386637</v>
      </c>
      <c r="G26" s="8">
        <v>2002306</v>
      </c>
      <c r="H26" s="8">
        <v>2262155</v>
      </c>
      <c r="I26" s="8">
        <v>1983465</v>
      </c>
      <c r="J26" s="8">
        <v>6247926</v>
      </c>
      <c r="K26" s="8">
        <v>1970274</v>
      </c>
      <c r="L26" s="8">
        <v>1993416</v>
      </c>
      <c r="M26" s="8">
        <v>1983478</v>
      </c>
      <c r="N26" s="8">
        <v>5947168</v>
      </c>
      <c r="O26" s="8">
        <v>1984918</v>
      </c>
      <c r="P26" s="8">
        <v>1984918</v>
      </c>
      <c r="Q26" s="8">
        <v>2008929</v>
      </c>
      <c r="R26" s="8">
        <v>5978765</v>
      </c>
      <c r="S26" s="8">
        <v>3119399</v>
      </c>
      <c r="T26" s="8">
        <v>2119868</v>
      </c>
      <c r="U26" s="8">
        <v>2119885</v>
      </c>
      <c r="V26" s="8">
        <v>7359152</v>
      </c>
      <c r="W26" s="8">
        <v>25533011</v>
      </c>
      <c r="X26" s="8">
        <v>28386636</v>
      </c>
      <c r="Y26" s="8">
        <v>-2853625</v>
      </c>
      <c r="Z26" s="2">
        <v>-10.05</v>
      </c>
      <c r="AA26" s="6">
        <v>28386637</v>
      </c>
    </row>
    <row r="27" spans="1:27" ht="13.5">
      <c r="A27" s="25" t="s">
        <v>53</v>
      </c>
      <c r="B27" s="24"/>
      <c r="C27" s="6">
        <v>219231530</v>
      </c>
      <c r="D27" s="6">
        <v>0</v>
      </c>
      <c r="E27" s="7">
        <v>45775378</v>
      </c>
      <c r="F27" s="8">
        <v>117083700</v>
      </c>
      <c r="G27" s="8">
        <v>4770197</v>
      </c>
      <c r="H27" s="8">
        <v>4262229</v>
      </c>
      <c r="I27" s="8">
        <v>4412663</v>
      </c>
      <c r="J27" s="8">
        <v>13445089</v>
      </c>
      <c r="K27" s="8">
        <v>4574593</v>
      </c>
      <c r="L27" s="8">
        <v>4574593</v>
      </c>
      <c r="M27" s="8">
        <v>4574593</v>
      </c>
      <c r="N27" s="8">
        <v>13723779</v>
      </c>
      <c r="O27" s="8">
        <v>4574593</v>
      </c>
      <c r="P27" s="8">
        <v>52113476</v>
      </c>
      <c r="Q27" s="8">
        <v>10516954</v>
      </c>
      <c r="R27" s="8">
        <v>67205023</v>
      </c>
      <c r="S27" s="8">
        <v>10516954</v>
      </c>
      <c r="T27" s="8">
        <v>10516954</v>
      </c>
      <c r="U27" s="8">
        <v>10516954</v>
      </c>
      <c r="V27" s="8">
        <v>31550862</v>
      </c>
      <c r="W27" s="8">
        <v>125924753</v>
      </c>
      <c r="X27" s="8">
        <v>45775380</v>
      </c>
      <c r="Y27" s="8">
        <v>80149373</v>
      </c>
      <c r="Z27" s="2">
        <v>175.09</v>
      </c>
      <c r="AA27" s="6">
        <v>117083700</v>
      </c>
    </row>
    <row r="28" spans="1:27" ht="13.5">
      <c r="A28" s="25" t="s">
        <v>54</v>
      </c>
      <c r="B28" s="24"/>
      <c r="C28" s="6">
        <v>267570772</v>
      </c>
      <c r="D28" s="6">
        <v>0</v>
      </c>
      <c r="E28" s="7">
        <v>281809046</v>
      </c>
      <c r="F28" s="8">
        <v>281809042</v>
      </c>
      <c r="G28" s="8">
        <v>19105318</v>
      </c>
      <c r="H28" s="8">
        <v>25281580</v>
      </c>
      <c r="I28" s="8">
        <v>21461931</v>
      </c>
      <c r="J28" s="8">
        <v>65848829</v>
      </c>
      <c r="K28" s="8">
        <v>27295736</v>
      </c>
      <c r="L28" s="8">
        <v>22744728</v>
      </c>
      <c r="M28" s="8">
        <v>22169239</v>
      </c>
      <c r="N28" s="8">
        <v>72209703</v>
      </c>
      <c r="O28" s="8">
        <v>24347548</v>
      </c>
      <c r="P28" s="8">
        <v>20081636</v>
      </c>
      <c r="Q28" s="8">
        <v>21427855</v>
      </c>
      <c r="R28" s="8">
        <v>65857039</v>
      </c>
      <c r="S28" s="8">
        <v>24925060</v>
      </c>
      <c r="T28" s="8">
        <v>22784481</v>
      </c>
      <c r="U28" s="8">
        <v>21579994</v>
      </c>
      <c r="V28" s="8">
        <v>69289535</v>
      </c>
      <c r="W28" s="8">
        <v>273205106</v>
      </c>
      <c r="X28" s="8">
        <v>281809044</v>
      </c>
      <c r="Y28" s="8">
        <v>-8603938</v>
      </c>
      <c r="Z28" s="2">
        <v>-3.05</v>
      </c>
      <c r="AA28" s="6">
        <v>281809042</v>
      </c>
    </row>
    <row r="29" spans="1:27" ht="13.5">
      <c r="A29" s="25" t="s">
        <v>55</v>
      </c>
      <c r="B29" s="24"/>
      <c r="C29" s="6">
        <v>55300493</v>
      </c>
      <c r="D29" s="6">
        <v>0</v>
      </c>
      <c r="E29" s="7">
        <v>58067497</v>
      </c>
      <c r="F29" s="8">
        <v>53067498</v>
      </c>
      <c r="G29" s="8">
        <v>1923501</v>
      </c>
      <c r="H29" s="8">
        <v>1403323</v>
      </c>
      <c r="I29" s="8">
        <v>9336727</v>
      </c>
      <c r="J29" s="8">
        <v>12663551</v>
      </c>
      <c r="K29" s="8">
        <v>2221005</v>
      </c>
      <c r="L29" s="8">
        <v>1766196</v>
      </c>
      <c r="M29" s="8">
        <v>4197098</v>
      </c>
      <c r="N29" s="8">
        <v>8184299</v>
      </c>
      <c r="O29" s="8">
        <v>3165894</v>
      </c>
      <c r="P29" s="8">
        <v>4004702</v>
      </c>
      <c r="Q29" s="8">
        <v>12189381</v>
      </c>
      <c r="R29" s="8">
        <v>19359977</v>
      </c>
      <c r="S29" s="8">
        <v>3489610</v>
      </c>
      <c r="T29" s="8">
        <v>3359363</v>
      </c>
      <c r="U29" s="8">
        <v>4262130</v>
      </c>
      <c r="V29" s="8">
        <v>11111103</v>
      </c>
      <c r="W29" s="8">
        <v>51318930</v>
      </c>
      <c r="X29" s="8">
        <v>58067496</v>
      </c>
      <c r="Y29" s="8">
        <v>-6748566</v>
      </c>
      <c r="Z29" s="2">
        <v>-11.62</v>
      </c>
      <c r="AA29" s="6">
        <v>53067498</v>
      </c>
    </row>
    <row r="30" spans="1:27" ht="13.5">
      <c r="A30" s="25" t="s">
        <v>56</v>
      </c>
      <c r="B30" s="24"/>
      <c r="C30" s="6">
        <v>657955355</v>
      </c>
      <c r="D30" s="6">
        <v>0</v>
      </c>
      <c r="E30" s="7">
        <v>753732812</v>
      </c>
      <c r="F30" s="8">
        <v>753694713</v>
      </c>
      <c r="G30" s="8">
        <v>80383009</v>
      </c>
      <c r="H30" s="8">
        <v>79243716</v>
      </c>
      <c r="I30" s="8">
        <v>60282975</v>
      </c>
      <c r="J30" s="8">
        <v>219909700</v>
      </c>
      <c r="K30" s="8">
        <v>53210143</v>
      </c>
      <c r="L30" s="8">
        <v>53783508</v>
      </c>
      <c r="M30" s="8">
        <v>49471493</v>
      </c>
      <c r="N30" s="8">
        <v>156465144</v>
      </c>
      <c r="O30" s="8">
        <v>33325754</v>
      </c>
      <c r="P30" s="8">
        <v>67013213</v>
      </c>
      <c r="Q30" s="8">
        <v>49697809</v>
      </c>
      <c r="R30" s="8">
        <v>150036776</v>
      </c>
      <c r="S30" s="8">
        <v>44049290</v>
      </c>
      <c r="T30" s="8">
        <v>17749700</v>
      </c>
      <c r="U30" s="8">
        <v>112694255</v>
      </c>
      <c r="V30" s="8">
        <v>174493245</v>
      </c>
      <c r="W30" s="8">
        <v>700904865</v>
      </c>
      <c r="X30" s="8">
        <v>753732816</v>
      </c>
      <c r="Y30" s="8">
        <v>-52827951</v>
      </c>
      <c r="Z30" s="2">
        <v>-7.01</v>
      </c>
      <c r="AA30" s="6">
        <v>753694713</v>
      </c>
    </row>
    <row r="31" spans="1:27" ht="13.5">
      <c r="A31" s="25" t="s">
        <v>57</v>
      </c>
      <c r="B31" s="24"/>
      <c r="C31" s="6">
        <v>69372348</v>
      </c>
      <c r="D31" s="6">
        <v>0</v>
      </c>
      <c r="E31" s="7">
        <v>75280863</v>
      </c>
      <c r="F31" s="8">
        <v>80473179</v>
      </c>
      <c r="G31" s="8">
        <v>46894</v>
      </c>
      <c r="H31" s="8">
        <v>2313343</v>
      </c>
      <c r="I31" s="8">
        <v>4509330</v>
      </c>
      <c r="J31" s="8">
        <v>6869567</v>
      </c>
      <c r="K31" s="8">
        <v>5507521</v>
      </c>
      <c r="L31" s="8">
        <v>5904461</v>
      </c>
      <c r="M31" s="8">
        <v>4117569</v>
      </c>
      <c r="N31" s="8">
        <v>15529551</v>
      </c>
      <c r="O31" s="8">
        <v>3887007</v>
      </c>
      <c r="P31" s="8">
        <v>11421865</v>
      </c>
      <c r="Q31" s="8">
        <v>4943756</v>
      </c>
      <c r="R31" s="8">
        <v>20252628</v>
      </c>
      <c r="S31" s="8">
        <v>4272163</v>
      </c>
      <c r="T31" s="8">
        <v>4103129</v>
      </c>
      <c r="U31" s="8">
        <v>12485460</v>
      </c>
      <c r="V31" s="8">
        <v>20860752</v>
      </c>
      <c r="W31" s="8">
        <v>63512498</v>
      </c>
      <c r="X31" s="8">
        <v>75280860</v>
      </c>
      <c r="Y31" s="8">
        <v>-11768362</v>
      </c>
      <c r="Z31" s="2">
        <v>-15.63</v>
      </c>
      <c r="AA31" s="6">
        <v>80473179</v>
      </c>
    </row>
    <row r="32" spans="1:27" ht="13.5">
      <c r="A32" s="25" t="s">
        <v>58</v>
      </c>
      <c r="B32" s="24"/>
      <c r="C32" s="6">
        <v>175811241</v>
      </c>
      <c r="D32" s="6">
        <v>0</v>
      </c>
      <c r="E32" s="7">
        <v>227634923</v>
      </c>
      <c r="F32" s="8">
        <v>217548044</v>
      </c>
      <c r="G32" s="8">
        <v>1092492</v>
      </c>
      <c r="H32" s="8">
        <v>10965243</v>
      </c>
      <c r="I32" s="8">
        <v>29029380</v>
      </c>
      <c r="J32" s="8">
        <v>41087115</v>
      </c>
      <c r="K32" s="8">
        <v>12173724</v>
      </c>
      <c r="L32" s="8">
        <v>19322744</v>
      </c>
      <c r="M32" s="8">
        <v>17656936</v>
      </c>
      <c r="N32" s="8">
        <v>49153404</v>
      </c>
      <c r="O32" s="8">
        <v>7673956</v>
      </c>
      <c r="P32" s="8">
        <v>13289122</v>
      </c>
      <c r="Q32" s="8">
        <v>15122149</v>
      </c>
      <c r="R32" s="8">
        <v>36085227</v>
      </c>
      <c r="S32" s="8">
        <v>18055264</v>
      </c>
      <c r="T32" s="8">
        <v>18751410</v>
      </c>
      <c r="U32" s="8">
        <v>22332967</v>
      </c>
      <c r="V32" s="8">
        <v>59139641</v>
      </c>
      <c r="W32" s="8">
        <v>185465387</v>
      </c>
      <c r="X32" s="8">
        <v>208588203</v>
      </c>
      <c r="Y32" s="8">
        <v>-23122816</v>
      </c>
      <c r="Z32" s="2">
        <v>-11.09</v>
      </c>
      <c r="AA32" s="6">
        <v>217548044</v>
      </c>
    </row>
    <row r="33" spans="1:27" ht="13.5">
      <c r="A33" s="25" t="s">
        <v>59</v>
      </c>
      <c r="B33" s="24"/>
      <c r="C33" s="6">
        <v>25461629</v>
      </c>
      <c r="D33" s="6">
        <v>0</v>
      </c>
      <c r="E33" s="7">
        <v>40649555</v>
      </c>
      <c r="F33" s="8">
        <v>40619554</v>
      </c>
      <c r="G33" s="8">
        <v>1587820</v>
      </c>
      <c r="H33" s="8">
        <v>2012307</v>
      </c>
      <c r="I33" s="8">
        <v>2096313</v>
      </c>
      <c r="J33" s="8">
        <v>5696440</v>
      </c>
      <c r="K33" s="8">
        <v>2794884</v>
      </c>
      <c r="L33" s="8">
        <v>3210876</v>
      </c>
      <c r="M33" s="8">
        <v>3454173</v>
      </c>
      <c r="N33" s="8">
        <v>9459933</v>
      </c>
      <c r="O33" s="8">
        <v>3529833</v>
      </c>
      <c r="P33" s="8">
        <v>4721897</v>
      </c>
      <c r="Q33" s="8">
        <v>3705161</v>
      </c>
      <c r="R33" s="8">
        <v>11956891</v>
      </c>
      <c r="S33" s="8">
        <v>3629088</v>
      </c>
      <c r="T33" s="8">
        <v>4272013</v>
      </c>
      <c r="U33" s="8">
        <v>7521616</v>
      </c>
      <c r="V33" s="8">
        <v>15422717</v>
      </c>
      <c r="W33" s="8">
        <v>42535981</v>
      </c>
      <c r="X33" s="8">
        <v>40649556</v>
      </c>
      <c r="Y33" s="8">
        <v>1886425</v>
      </c>
      <c r="Z33" s="2">
        <v>4.64</v>
      </c>
      <c r="AA33" s="6">
        <v>40619554</v>
      </c>
    </row>
    <row r="34" spans="1:27" ht="13.5">
      <c r="A34" s="25" t="s">
        <v>60</v>
      </c>
      <c r="B34" s="24"/>
      <c r="C34" s="6">
        <v>195052443</v>
      </c>
      <c r="D34" s="6">
        <v>0</v>
      </c>
      <c r="E34" s="7">
        <v>288719386</v>
      </c>
      <c r="F34" s="8">
        <v>299849661</v>
      </c>
      <c r="G34" s="8">
        <v>11358843</v>
      </c>
      <c r="H34" s="8">
        <v>13817767</v>
      </c>
      <c r="I34" s="8">
        <v>15501717</v>
      </c>
      <c r="J34" s="8">
        <v>40678327</v>
      </c>
      <c r="K34" s="8">
        <v>14900377</v>
      </c>
      <c r="L34" s="8">
        <v>9779418</v>
      </c>
      <c r="M34" s="8">
        <v>20246843</v>
      </c>
      <c r="N34" s="8">
        <v>44926638</v>
      </c>
      <c r="O34" s="8">
        <v>15842552</v>
      </c>
      <c r="P34" s="8">
        <v>17818201</v>
      </c>
      <c r="Q34" s="8">
        <v>9020008</v>
      </c>
      <c r="R34" s="8">
        <v>42680761</v>
      </c>
      <c r="S34" s="8">
        <v>13763704</v>
      </c>
      <c r="T34" s="8">
        <v>11787211</v>
      </c>
      <c r="U34" s="8">
        <v>23733969</v>
      </c>
      <c r="V34" s="8">
        <v>49284884</v>
      </c>
      <c r="W34" s="8">
        <v>177570610</v>
      </c>
      <c r="X34" s="8">
        <v>307766109</v>
      </c>
      <c r="Y34" s="8">
        <v>-130195499</v>
      </c>
      <c r="Z34" s="2">
        <v>-42.3</v>
      </c>
      <c r="AA34" s="6">
        <v>299849661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2175315805</v>
      </c>
      <c r="D36" s="33">
        <f>SUM(D25:D35)</f>
        <v>0</v>
      </c>
      <c r="E36" s="34">
        <f t="shared" si="1"/>
        <v>2370407667</v>
      </c>
      <c r="F36" s="35">
        <f t="shared" si="1"/>
        <v>2447307412</v>
      </c>
      <c r="G36" s="35">
        <f t="shared" si="1"/>
        <v>165075563</v>
      </c>
      <c r="H36" s="35">
        <f t="shared" si="1"/>
        <v>185739630</v>
      </c>
      <c r="I36" s="35">
        <f t="shared" si="1"/>
        <v>194228862</v>
      </c>
      <c r="J36" s="35">
        <f t="shared" si="1"/>
        <v>545044055</v>
      </c>
      <c r="K36" s="35">
        <f t="shared" si="1"/>
        <v>168692154</v>
      </c>
      <c r="L36" s="35">
        <f t="shared" si="1"/>
        <v>172287630</v>
      </c>
      <c r="M36" s="35">
        <f t="shared" si="1"/>
        <v>173556713</v>
      </c>
      <c r="N36" s="35">
        <f t="shared" si="1"/>
        <v>514536497</v>
      </c>
      <c r="O36" s="35">
        <f t="shared" si="1"/>
        <v>142335241</v>
      </c>
      <c r="P36" s="35">
        <f t="shared" si="1"/>
        <v>239383489</v>
      </c>
      <c r="Q36" s="35">
        <f t="shared" si="1"/>
        <v>171876692</v>
      </c>
      <c r="R36" s="35">
        <f t="shared" si="1"/>
        <v>553595422</v>
      </c>
      <c r="S36" s="35">
        <f t="shared" si="1"/>
        <v>169597431</v>
      </c>
      <c r="T36" s="35">
        <f t="shared" si="1"/>
        <v>141918558</v>
      </c>
      <c r="U36" s="35">
        <f t="shared" si="1"/>
        <v>262360645</v>
      </c>
      <c r="V36" s="35">
        <f t="shared" si="1"/>
        <v>573876634</v>
      </c>
      <c r="W36" s="35">
        <f t="shared" si="1"/>
        <v>2187052608</v>
      </c>
      <c r="X36" s="35">
        <f t="shared" si="1"/>
        <v>2370407676</v>
      </c>
      <c r="Y36" s="35">
        <f t="shared" si="1"/>
        <v>-183355068</v>
      </c>
      <c r="Z36" s="36">
        <f>+IF(X36&lt;&gt;0,+(Y36/X36)*100,0)</f>
        <v>-7.735170192724267</v>
      </c>
      <c r="AA36" s="33">
        <f>SUM(AA25:AA35)</f>
        <v>2447307412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-168772131</v>
      </c>
      <c r="D38" s="46">
        <f>+D22-D36</f>
        <v>0</v>
      </c>
      <c r="E38" s="47">
        <f t="shared" si="2"/>
        <v>-369099718</v>
      </c>
      <c r="F38" s="48">
        <f t="shared" si="2"/>
        <v>-411059843</v>
      </c>
      <c r="G38" s="48">
        <f t="shared" si="2"/>
        <v>65491843</v>
      </c>
      <c r="H38" s="48">
        <f t="shared" si="2"/>
        <v>-38209542</v>
      </c>
      <c r="I38" s="48">
        <f t="shared" si="2"/>
        <v>-1456361</v>
      </c>
      <c r="J38" s="48">
        <f t="shared" si="2"/>
        <v>25825940</v>
      </c>
      <c r="K38" s="48">
        <f t="shared" si="2"/>
        <v>-49520821</v>
      </c>
      <c r="L38" s="48">
        <f t="shared" si="2"/>
        <v>-28623037</v>
      </c>
      <c r="M38" s="48">
        <f t="shared" si="2"/>
        <v>-28070243</v>
      </c>
      <c r="N38" s="48">
        <f t="shared" si="2"/>
        <v>-106214101</v>
      </c>
      <c r="O38" s="48">
        <f t="shared" si="2"/>
        <v>1419863</v>
      </c>
      <c r="P38" s="48">
        <f t="shared" si="2"/>
        <v>-85717519</v>
      </c>
      <c r="Q38" s="48">
        <f t="shared" si="2"/>
        <v>106010289</v>
      </c>
      <c r="R38" s="48">
        <f t="shared" si="2"/>
        <v>21712633</v>
      </c>
      <c r="S38" s="48">
        <f t="shared" si="2"/>
        <v>-35831198</v>
      </c>
      <c r="T38" s="48">
        <f t="shared" si="2"/>
        <v>-8443063</v>
      </c>
      <c r="U38" s="48">
        <f t="shared" si="2"/>
        <v>-98145299</v>
      </c>
      <c r="V38" s="48">
        <f t="shared" si="2"/>
        <v>-142419560</v>
      </c>
      <c r="W38" s="48">
        <f t="shared" si="2"/>
        <v>-201095088</v>
      </c>
      <c r="X38" s="48">
        <f>IF(F22=F36,0,X22-X36)</f>
        <v>-369099696</v>
      </c>
      <c r="Y38" s="48">
        <f t="shared" si="2"/>
        <v>168004608</v>
      </c>
      <c r="Z38" s="49">
        <f>+IF(X38&lt;&gt;0,+(Y38/X38)*100,0)</f>
        <v>-45.517406224035476</v>
      </c>
      <c r="AA38" s="46">
        <f>+AA22-AA36</f>
        <v>-411059843</v>
      </c>
    </row>
    <row r="39" spans="1:27" ht="13.5">
      <c r="A39" s="23" t="s">
        <v>64</v>
      </c>
      <c r="B39" s="29"/>
      <c r="C39" s="6">
        <v>105109148</v>
      </c>
      <c r="D39" s="6">
        <v>0</v>
      </c>
      <c r="E39" s="7">
        <v>122012129</v>
      </c>
      <c r="F39" s="8">
        <v>118250083</v>
      </c>
      <c r="G39" s="8">
        <v>0</v>
      </c>
      <c r="H39" s="8">
        <v>5891647</v>
      </c>
      <c r="I39" s="8">
        <v>3196054</v>
      </c>
      <c r="J39" s="8">
        <v>9087701</v>
      </c>
      <c r="K39" s="8">
        <v>9189356</v>
      </c>
      <c r="L39" s="8">
        <v>5265648</v>
      </c>
      <c r="M39" s="8">
        <v>10636513</v>
      </c>
      <c r="N39" s="8">
        <v>25091517</v>
      </c>
      <c r="O39" s="8">
        <v>0</v>
      </c>
      <c r="P39" s="8">
        <v>38101626</v>
      </c>
      <c r="Q39" s="8">
        <v>26491000</v>
      </c>
      <c r="R39" s="8">
        <v>64592626</v>
      </c>
      <c r="S39" s="8">
        <v>-40978870</v>
      </c>
      <c r="T39" s="8">
        <v>1922546</v>
      </c>
      <c r="U39" s="8">
        <v>11920982</v>
      </c>
      <c r="V39" s="8">
        <v>-27135342</v>
      </c>
      <c r="W39" s="8">
        <v>71636502</v>
      </c>
      <c r="X39" s="8">
        <v>122012124</v>
      </c>
      <c r="Y39" s="8">
        <v>-50375622</v>
      </c>
      <c r="Z39" s="2">
        <v>-41.29</v>
      </c>
      <c r="AA39" s="6">
        <v>118250083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-63662983</v>
      </c>
      <c r="D42" s="55">
        <f>SUM(D38:D41)</f>
        <v>0</v>
      </c>
      <c r="E42" s="56">
        <f t="shared" si="3"/>
        <v>-247087589</v>
      </c>
      <c r="F42" s="57">
        <f t="shared" si="3"/>
        <v>-292809760</v>
      </c>
      <c r="G42" s="57">
        <f t="shared" si="3"/>
        <v>65491843</v>
      </c>
      <c r="H42" s="57">
        <f t="shared" si="3"/>
        <v>-32317895</v>
      </c>
      <c r="I42" s="57">
        <f t="shared" si="3"/>
        <v>1739693</v>
      </c>
      <c r="J42" s="57">
        <f t="shared" si="3"/>
        <v>34913641</v>
      </c>
      <c r="K42" s="57">
        <f t="shared" si="3"/>
        <v>-40331465</v>
      </c>
      <c r="L42" s="57">
        <f t="shared" si="3"/>
        <v>-23357389</v>
      </c>
      <c r="M42" s="57">
        <f t="shared" si="3"/>
        <v>-17433730</v>
      </c>
      <c r="N42" s="57">
        <f t="shared" si="3"/>
        <v>-81122584</v>
      </c>
      <c r="O42" s="57">
        <f t="shared" si="3"/>
        <v>1419863</v>
      </c>
      <c r="P42" s="57">
        <f t="shared" si="3"/>
        <v>-47615893</v>
      </c>
      <c r="Q42" s="57">
        <f t="shared" si="3"/>
        <v>132501289</v>
      </c>
      <c r="R42" s="57">
        <f t="shared" si="3"/>
        <v>86305259</v>
      </c>
      <c r="S42" s="57">
        <f t="shared" si="3"/>
        <v>-76810068</v>
      </c>
      <c r="T42" s="57">
        <f t="shared" si="3"/>
        <v>-6520517</v>
      </c>
      <c r="U42" s="57">
        <f t="shared" si="3"/>
        <v>-86224317</v>
      </c>
      <c r="V42" s="57">
        <f t="shared" si="3"/>
        <v>-169554902</v>
      </c>
      <c r="W42" s="57">
        <f t="shared" si="3"/>
        <v>-129458586</v>
      </c>
      <c r="X42" s="57">
        <f t="shared" si="3"/>
        <v>-247087572</v>
      </c>
      <c r="Y42" s="57">
        <f t="shared" si="3"/>
        <v>117628986</v>
      </c>
      <c r="Z42" s="58">
        <f>+IF(X42&lt;&gt;0,+(Y42/X42)*100,0)</f>
        <v>-47.60619283595534</v>
      </c>
      <c r="AA42" s="55">
        <f>SUM(AA38:AA41)</f>
        <v>-292809760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-63662983</v>
      </c>
      <c r="D44" s="63">
        <f>+D42-D43</f>
        <v>0</v>
      </c>
      <c r="E44" s="64">
        <f t="shared" si="4"/>
        <v>-247087589</v>
      </c>
      <c r="F44" s="65">
        <f t="shared" si="4"/>
        <v>-292809760</v>
      </c>
      <c r="G44" s="65">
        <f t="shared" si="4"/>
        <v>65491843</v>
      </c>
      <c r="H44" s="65">
        <f t="shared" si="4"/>
        <v>-32317895</v>
      </c>
      <c r="I44" s="65">
        <f t="shared" si="4"/>
        <v>1739693</v>
      </c>
      <c r="J44" s="65">
        <f t="shared" si="4"/>
        <v>34913641</v>
      </c>
      <c r="K44" s="65">
        <f t="shared" si="4"/>
        <v>-40331465</v>
      </c>
      <c r="L44" s="65">
        <f t="shared" si="4"/>
        <v>-23357389</v>
      </c>
      <c r="M44" s="65">
        <f t="shared" si="4"/>
        <v>-17433730</v>
      </c>
      <c r="N44" s="65">
        <f t="shared" si="4"/>
        <v>-81122584</v>
      </c>
      <c r="O44" s="65">
        <f t="shared" si="4"/>
        <v>1419863</v>
      </c>
      <c r="P44" s="65">
        <f t="shared" si="4"/>
        <v>-47615893</v>
      </c>
      <c r="Q44" s="65">
        <f t="shared" si="4"/>
        <v>132501289</v>
      </c>
      <c r="R44" s="65">
        <f t="shared" si="4"/>
        <v>86305259</v>
      </c>
      <c r="S44" s="65">
        <f t="shared" si="4"/>
        <v>-76810068</v>
      </c>
      <c r="T44" s="65">
        <f t="shared" si="4"/>
        <v>-6520517</v>
      </c>
      <c r="U44" s="65">
        <f t="shared" si="4"/>
        <v>-86224317</v>
      </c>
      <c r="V44" s="65">
        <f t="shared" si="4"/>
        <v>-169554902</v>
      </c>
      <c r="W44" s="65">
        <f t="shared" si="4"/>
        <v>-129458586</v>
      </c>
      <c r="X44" s="65">
        <f t="shared" si="4"/>
        <v>-247087572</v>
      </c>
      <c r="Y44" s="65">
        <f t="shared" si="4"/>
        <v>117628986</v>
      </c>
      <c r="Z44" s="66">
        <f>+IF(X44&lt;&gt;0,+(Y44/X44)*100,0)</f>
        <v>-47.60619283595534</v>
      </c>
      <c r="AA44" s="63">
        <f>+AA42-AA43</f>
        <v>-292809760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-63662983</v>
      </c>
      <c r="D46" s="55">
        <f>SUM(D44:D45)</f>
        <v>0</v>
      </c>
      <c r="E46" s="56">
        <f t="shared" si="5"/>
        <v>-247087589</v>
      </c>
      <c r="F46" s="57">
        <f t="shared" si="5"/>
        <v>-292809760</v>
      </c>
      <c r="G46" s="57">
        <f t="shared" si="5"/>
        <v>65491843</v>
      </c>
      <c r="H46" s="57">
        <f t="shared" si="5"/>
        <v>-32317895</v>
      </c>
      <c r="I46" s="57">
        <f t="shared" si="5"/>
        <v>1739693</v>
      </c>
      <c r="J46" s="57">
        <f t="shared" si="5"/>
        <v>34913641</v>
      </c>
      <c r="K46" s="57">
        <f t="shared" si="5"/>
        <v>-40331465</v>
      </c>
      <c r="L46" s="57">
        <f t="shared" si="5"/>
        <v>-23357389</v>
      </c>
      <c r="M46" s="57">
        <f t="shared" si="5"/>
        <v>-17433730</v>
      </c>
      <c r="N46" s="57">
        <f t="shared" si="5"/>
        <v>-81122584</v>
      </c>
      <c r="O46" s="57">
        <f t="shared" si="5"/>
        <v>1419863</v>
      </c>
      <c r="P46" s="57">
        <f t="shared" si="5"/>
        <v>-47615893</v>
      </c>
      <c r="Q46" s="57">
        <f t="shared" si="5"/>
        <v>132501289</v>
      </c>
      <c r="R46" s="57">
        <f t="shared" si="5"/>
        <v>86305259</v>
      </c>
      <c r="S46" s="57">
        <f t="shared" si="5"/>
        <v>-76810068</v>
      </c>
      <c r="T46" s="57">
        <f t="shared" si="5"/>
        <v>-6520517</v>
      </c>
      <c r="U46" s="57">
        <f t="shared" si="5"/>
        <v>-86224317</v>
      </c>
      <c r="V46" s="57">
        <f t="shared" si="5"/>
        <v>-169554902</v>
      </c>
      <c r="W46" s="57">
        <f t="shared" si="5"/>
        <v>-129458586</v>
      </c>
      <c r="X46" s="57">
        <f t="shared" si="5"/>
        <v>-247087572</v>
      </c>
      <c r="Y46" s="57">
        <f t="shared" si="5"/>
        <v>117628986</v>
      </c>
      <c r="Z46" s="58">
        <f>+IF(X46&lt;&gt;0,+(Y46/X46)*100,0)</f>
        <v>-47.60619283595534</v>
      </c>
      <c r="AA46" s="55">
        <f>SUM(AA44:AA45)</f>
        <v>-292809760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-63662983</v>
      </c>
      <c r="D48" s="71">
        <f>SUM(D46:D47)</f>
        <v>0</v>
      </c>
      <c r="E48" s="72">
        <f t="shared" si="6"/>
        <v>-247087589</v>
      </c>
      <c r="F48" s="73">
        <f t="shared" si="6"/>
        <v>-292809760</v>
      </c>
      <c r="G48" s="73">
        <f t="shared" si="6"/>
        <v>65491843</v>
      </c>
      <c r="H48" s="74">
        <f t="shared" si="6"/>
        <v>-32317895</v>
      </c>
      <c r="I48" s="74">
        <f t="shared" si="6"/>
        <v>1739693</v>
      </c>
      <c r="J48" s="74">
        <f t="shared" si="6"/>
        <v>34913641</v>
      </c>
      <c r="K48" s="74">
        <f t="shared" si="6"/>
        <v>-40331465</v>
      </c>
      <c r="L48" s="74">
        <f t="shared" si="6"/>
        <v>-23357389</v>
      </c>
      <c r="M48" s="73">
        <f t="shared" si="6"/>
        <v>-17433730</v>
      </c>
      <c r="N48" s="73">
        <f t="shared" si="6"/>
        <v>-81122584</v>
      </c>
      <c r="O48" s="74">
        <f t="shared" si="6"/>
        <v>1419863</v>
      </c>
      <c r="P48" s="74">
        <f t="shared" si="6"/>
        <v>-47615893</v>
      </c>
      <c r="Q48" s="74">
        <f t="shared" si="6"/>
        <v>132501289</v>
      </c>
      <c r="R48" s="74">
        <f t="shared" si="6"/>
        <v>86305259</v>
      </c>
      <c r="S48" s="74">
        <f t="shared" si="6"/>
        <v>-76810068</v>
      </c>
      <c r="T48" s="73">
        <f t="shared" si="6"/>
        <v>-6520517</v>
      </c>
      <c r="U48" s="73">
        <f t="shared" si="6"/>
        <v>-86224317</v>
      </c>
      <c r="V48" s="74">
        <f t="shared" si="6"/>
        <v>-169554902</v>
      </c>
      <c r="W48" s="74">
        <f t="shared" si="6"/>
        <v>-129458586</v>
      </c>
      <c r="X48" s="74">
        <f t="shared" si="6"/>
        <v>-247087572</v>
      </c>
      <c r="Y48" s="74">
        <f t="shared" si="6"/>
        <v>117628986</v>
      </c>
      <c r="Z48" s="75">
        <f>+IF(X48&lt;&gt;0,+(Y48/X48)*100,0)</f>
        <v>-47.60619283595534</v>
      </c>
      <c r="AA48" s="76">
        <f>SUM(AA46:AA47)</f>
        <v>-292809760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602953620</v>
      </c>
      <c r="D5" s="6">
        <v>0</v>
      </c>
      <c r="E5" s="7">
        <v>659052000</v>
      </c>
      <c r="F5" s="8">
        <v>659052000</v>
      </c>
      <c r="G5" s="8">
        <v>57834929</v>
      </c>
      <c r="H5" s="8">
        <v>58178467</v>
      </c>
      <c r="I5" s="8">
        <v>55013714</v>
      </c>
      <c r="J5" s="8">
        <v>171027110</v>
      </c>
      <c r="K5" s="8">
        <v>56494267</v>
      </c>
      <c r="L5" s="8">
        <v>57112350</v>
      </c>
      <c r="M5" s="8">
        <v>57120724</v>
      </c>
      <c r="N5" s="8">
        <v>170727341</v>
      </c>
      <c r="O5" s="8">
        <v>60760331</v>
      </c>
      <c r="P5" s="8">
        <v>58488766</v>
      </c>
      <c r="Q5" s="8">
        <v>64991120</v>
      </c>
      <c r="R5" s="8">
        <v>184240217</v>
      </c>
      <c r="S5" s="8">
        <v>56935398</v>
      </c>
      <c r="T5" s="8">
        <v>59495183</v>
      </c>
      <c r="U5" s="8">
        <v>43970988</v>
      </c>
      <c r="V5" s="8">
        <v>160401569</v>
      </c>
      <c r="W5" s="8">
        <v>686396237</v>
      </c>
      <c r="X5" s="8">
        <v>659051768</v>
      </c>
      <c r="Y5" s="8">
        <v>27344469</v>
      </c>
      <c r="Z5" s="2">
        <v>4.15</v>
      </c>
      <c r="AA5" s="6">
        <v>659052000</v>
      </c>
    </row>
    <row r="6" spans="1:27" ht="13.5">
      <c r="A6" s="23" t="s">
        <v>33</v>
      </c>
      <c r="B6" s="24"/>
      <c r="C6" s="6">
        <v>22673588</v>
      </c>
      <c r="D6" s="6">
        <v>0</v>
      </c>
      <c r="E6" s="7">
        <v>39231000</v>
      </c>
      <c r="F6" s="8">
        <v>39231000</v>
      </c>
      <c r="G6" s="8">
        <v>1915146</v>
      </c>
      <c r="H6" s="8">
        <v>1903088</v>
      </c>
      <c r="I6" s="8">
        <v>2109085</v>
      </c>
      <c r="J6" s="8">
        <v>5927319</v>
      </c>
      <c r="K6" s="8">
        <v>9242245</v>
      </c>
      <c r="L6" s="8">
        <v>2079524</v>
      </c>
      <c r="M6" s="8">
        <v>2103354</v>
      </c>
      <c r="N6" s="8">
        <v>13425123</v>
      </c>
      <c r="O6" s="8">
        <v>1982398</v>
      </c>
      <c r="P6" s="8">
        <v>2098329</v>
      </c>
      <c r="Q6" s="8">
        <v>2094333</v>
      </c>
      <c r="R6" s="8">
        <v>6175060</v>
      </c>
      <c r="S6" s="8">
        <v>402540</v>
      </c>
      <c r="T6" s="8">
        <v>2262509</v>
      </c>
      <c r="U6" s="8">
        <v>2014629</v>
      </c>
      <c r="V6" s="8">
        <v>4679678</v>
      </c>
      <c r="W6" s="8">
        <v>30207180</v>
      </c>
      <c r="X6" s="8">
        <v>39231000</v>
      </c>
      <c r="Y6" s="8">
        <v>-9023820</v>
      </c>
      <c r="Z6" s="2">
        <v>-23</v>
      </c>
      <c r="AA6" s="6">
        <v>39231000</v>
      </c>
    </row>
    <row r="7" spans="1:27" ht="13.5">
      <c r="A7" s="25" t="s">
        <v>34</v>
      </c>
      <c r="B7" s="24"/>
      <c r="C7" s="6">
        <v>1486939403</v>
      </c>
      <c r="D7" s="6">
        <v>0</v>
      </c>
      <c r="E7" s="7">
        <v>1628542999</v>
      </c>
      <c r="F7" s="8">
        <v>1628542999</v>
      </c>
      <c r="G7" s="8">
        <v>121230296</v>
      </c>
      <c r="H7" s="8">
        <v>233280602</v>
      </c>
      <c r="I7" s="8">
        <v>67496835</v>
      </c>
      <c r="J7" s="8">
        <v>422007733</v>
      </c>
      <c r="K7" s="8">
        <v>127308565</v>
      </c>
      <c r="L7" s="8">
        <v>139200913</v>
      </c>
      <c r="M7" s="8">
        <v>128546345</v>
      </c>
      <c r="N7" s="8">
        <v>395055823</v>
      </c>
      <c r="O7" s="8">
        <v>123062986</v>
      </c>
      <c r="P7" s="8">
        <v>125891325</v>
      </c>
      <c r="Q7" s="8">
        <v>114131088</v>
      </c>
      <c r="R7" s="8">
        <v>363085399</v>
      </c>
      <c r="S7" s="8">
        <v>127084385</v>
      </c>
      <c r="T7" s="8">
        <v>126049940</v>
      </c>
      <c r="U7" s="8">
        <v>132850145</v>
      </c>
      <c r="V7" s="8">
        <v>385984470</v>
      </c>
      <c r="W7" s="8">
        <v>1566133425</v>
      </c>
      <c r="X7" s="8">
        <v>1628543000</v>
      </c>
      <c r="Y7" s="8">
        <v>-62409575</v>
      </c>
      <c r="Z7" s="2">
        <v>-3.83</v>
      </c>
      <c r="AA7" s="6">
        <v>1628542999</v>
      </c>
    </row>
    <row r="8" spans="1:27" ht="13.5">
      <c r="A8" s="25" t="s">
        <v>35</v>
      </c>
      <c r="B8" s="24"/>
      <c r="C8" s="6">
        <v>380807209</v>
      </c>
      <c r="D8" s="6">
        <v>0</v>
      </c>
      <c r="E8" s="7">
        <v>391288000</v>
      </c>
      <c r="F8" s="8">
        <v>391288000</v>
      </c>
      <c r="G8" s="8">
        <v>33556131</v>
      </c>
      <c r="H8" s="8">
        <v>37661050</v>
      </c>
      <c r="I8" s="8">
        <v>39244326</v>
      </c>
      <c r="J8" s="8">
        <v>110461507</v>
      </c>
      <c r="K8" s="8">
        <v>35293325</v>
      </c>
      <c r="L8" s="8">
        <v>36249011</v>
      </c>
      <c r="M8" s="8">
        <v>33532202</v>
      </c>
      <c r="N8" s="8">
        <v>105074538</v>
      </c>
      <c r="O8" s="8">
        <v>40753877</v>
      </c>
      <c r="P8" s="8">
        <v>51832954</v>
      </c>
      <c r="Q8" s="8">
        <v>29571103</v>
      </c>
      <c r="R8" s="8">
        <v>122157934</v>
      </c>
      <c r="S8" s="8">
        <v>41286290</v>
      </c>
      <c r="T8" s="8">
        <v>39508483</v>
      </c>
      <c r="U8" s="8">
        <v>33953868</v>
      </c>
      <c r="V8" s="8">
        <v>114748641</v>
      </c>
      <c r="W8" s="8">
        <v>452442620</v>
      </c>
      <c r="X8" s="8">
        <v>391288000</v>
      </c>
      <c r="Y8" s="8">
        <v>61154620</v>
      </c>
      <c r="Z8" s="2">
        <v>15.63</v>
      </c>
      <c r="AA8" s="6">
        <v>391288000</v>
      </c>
    </row>
    <row r="9" spans="1:27" ht="13.5">
      <c r="A9" s="25" t="s">
        <v>36</v>
      </c>
      <c r="B9" s="24"/>
      <c r="C9" s="6">
        <v>126300618</v>
      </c>
      <c r="D9" s="6">
        <v>0</v>
      </c>
      <c r="E9" s="7">
        <v>126581999</v>
      </c>
      <c r="F9" s="8">
        <v>126581999</v>
      </c>
      <c r="G9" s="8">
        <v>11508810</v>
      </c>
      <c r="H9" s="8">
        <v>11491098</v>
      </c>
      <c r="I9" s="8">
        <v>9539140</v>
      </c>
      <c r="J9" s="8">
        <v>32539048</v>
      </c>
      <c r="K9" s="8">
        <v>10085582</v>
      </c>
      <c r="L9" s="8">
        <v>10076759</v>
      </c>
      <c r="M9" s="8">
        <v>9922277</v>
      </c>
      <c r="N9" s="8">
        <v>30084618</v>
      </c>
      <c r="O9" s="8">
        <v>10856177</v>
      </c>
      <c r="P9" s="8">
        <v>11954230</v>
      </c>
      <c r="Q9" s="8">
        <v>11360797</v>
      </c>
      <c r="R9" s="8">
        <v>34171204</v>
      </c>
      <c r="S9" s="8">
        <v>9721902</v>
      </c>
      <c r="T9" s="8">
        <v>10852110</v>
      </c>
      <c r="U9" s="8">
        <v>10147517</v>
      </c>
      <c r="V9" s="8">
        <v>30721529</v>
      </c>
      <c r="W9" s="8">
        <v>127516399</v>
      </c>
      <c r="X9" s="8">
        <v>126582000</v>
      </c>
      <c r="Y9" s="8">
        <v>934399</v>
      </c>
      <c r="Z9" s="2">
        <v>0.74</v>
      </c>
      <c r="AA9" s="6">
        <v>126581999</v>
      </c>
    </row>
    <row r="10" spans="1:27" ht="13.5">
      <c r="A10" s="25" t="s">
        <v>37</v>
      </c>
      <c r="B10" s="24"/>
      <c r="C10" s="6">
        <v>79454009</v>
      </c>
      <c r="D10" s="6">
        <v>0</v>
      </c>
      <c r="E10" s="7">
        <v>87711998</v>
      </c>
      <c r="F10" s="26">
        <v>87711998</v>
      </c>
      <c r="G10" s="26">
        <v>6959236</v>
      </c>
      <c r="H10" s="26">
        <v>6729540</v>
      </c>
      <c r="I10" s="26">
        <v>6990273</v>
      </c>
      <c r="J10" s="26">
        <v>20679049</v>
      </c>
      <c r="K10" s="26">
        <v>6108019</v>
      </c>
      <c r="L10" s="26">
        <v>7522378</v>
      </c>
      <c r="M10" s="26">
        <v>6778987</v>
      </c>
      <c r="N10" s="26">
        <v>20409384</v>
      </c>
      <c r="O10" s="26">
        <v>6707592</v>
      </c>
      <c r="P10" s="26">
        <v>6882276</v>
      </c>
      <c r="Q10" s="26">
        <v>6822890</v>
      </c>
      <c r="R10" s="26">
        <v>20412758</v>
      </c>
      <c r="S10" s="26">
        <v>6907319</v>
      </c>
      <c r="T10" s="26">
        <v>6856147</v>
      </c>
      <c r="U10" s="26">
        <v>5259104</v>
      </c>
      <c r="V10" s="26">
        <v>19022570</v>
      </c>
      <c r="W10" s="26">
        <v>80523761</v>
      </c>
      <c r="X10" s="26">
        <v>87711630</v>
      </c>
      <c r="Y10" s="26">
        <v>-7187869</v>
      </c>
      <c r="Z10" s="27">
        <v>-8.19</v>
      </c>
      <c r="AA10" s="28">
        <v>87711998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21571597</v>
      </c>
      <c r="D12" s="6">
        <v>0</v>
      </c>
      <c r="E12" s="7">
        <v>35023573</v>
      </c>
      <c r="F12" s="8">
        <v>37199684</v>
      </c>
      <c r="G12" s="8">
        <v>1868089</v>
      </c>
      <c r="H12" s="8">
        <v>1713574</v>
      </c>
      <c r="I12" s="8">
        <v>1834238</v>
      </c>
      <c r="J12" s="8">
        <v>5415901</v>
      </c>
      <c r="K12" s="8">
        <v>2156669</v>
      </c>
      <c r="L12" s="8">
        <v>2148125</v>
      </c>
      <c r="M12" s="8">
        <v>1754652</v>
      </c>
      <c r="N12" s="8">
        <v>6059446</v>
      </c>
      <c r="O12" s="8">
        <v>2139501</v>
      </c>
      <c r="P12" s="8">
        <v>1774776</v>
      </c>
      <c r="Q12" s="8">
        <v>1760005</v>
      </c>
      <c r="R12" s="8">
        <v>5674282</v>
      </c>
      <c r="S12" s="8">
        <v>2025397</v>
      </c>
      <c r="T12" s="8">
        <v>2024672</v>
      </c>
      <c r="U12" s="8">
        <v>2277440</v>
      </c>
      <c r="V12" s="8">
        <v>6327509</v>
      </c>
      <c r="W12" s="8">
        <v>23477138</v>
      </c>
      <c r="X12" s="8">
        <v>35023583</v>
      </c>
      <c r="Y12" s="8">
        <v>-11546445</v>
      </c>
      <c r="Z12" s="2">
        <v>-32.97</v>
      </c>
      <c r="AA12" s="6">
        <v>37199684</v>
      </c>
    </row>
    <row r="13" spans="1:27" ht="13.5">
      <c r="A13" s="23" t="s">
        <v>40</v>
      </c>
      <c r="B13" s="29"/>
      <c r="C13" s="6">
        <v>43302650</v>
      </c>
      <c r="D13" s="6">
        <v>0</v>
      </c>
      <c r="E13" s="7">
        <v>32247000</v>
      </c>
      <c r="F13" s="8">
        <v>32247000</v>
      </c>
      <c r="G13" s="8">
        <v>-4426646</v>
      </c>
      <c r="H13" s="8">
        <v>2621755</v>
      </c>
      <c r="I13" s="8">
        <v>2965643</v>
      </c>
      <c r="J13" s="8">
        <v>1160752</v>
      </c>
      <c r="K13" s="8">
        <v>5317260</v>
      </c>
      <c r="L13" s="8">
        <v>2839389</v>
      </c>
      <c r="M13" s="8">
        <v>12051099</v>
      </c>
      <c r="N13" s="8">
        <v>20207748</v>
      </c>
      <c r="O13" s="8">
        <v>0</v>
      </c>
      <c r="P13" s="8">
        <v>3018392</v>
      </c>
      <c r="Q13" s="8">
        <v>5247236</v>
      </c>
      <c r="R13" s="8">
        <v>8265628</v>
      </c>
      <c r="S13" s="8">
        <v>2991236</v>
      </c>
      <c r="T13" s="8">
        <v>9612323</v>
      </c>
      <c r="U13" s="8">
        <v>10967396</v>
      </c>
      <c r="V13" s="8">
        <v>23570955</v>
      </c>
      <c r="W13" s="8">
        <v>53205083</v>
      </c>
      <c r="X13" s="8">
        <v>32247000</v>
      </c>
      <c r="Y13" s="8">
        <v>20958083</v>
      </c>
      <c r="Z13" s="2">
        <v>64.99</v>
      </c>
      <c r="AA13" s="6">
        <v>32247000</v>
      </c>
    </row>
    <row r="14" spans="1:27" ht="13.5">
      <c r="A14" s="23" t="s">
        <v>41</v>
      </c>
      <c r="B14" s="29"/>
      <c r="C14" s="6">
        <v>53055390</v>
      </c>
      <c r="D14" s="6">
        <v>0</v>
      </c>
      <c r="E14" s="7">
        <v>60057138</v>
      </c>
      <c r="F14" s="8">
        <v>60057138</v>
      </c>
      <c r="G14" s="8">
        <v>5316082</v>
      </c>
      <c r="H14" s="8">
        <v>5271954</v>
      </c>
      <c r="I14" s="8">
        <v>5203267</v>
      </c>
      <c r="J14" s="8">
        <v>15791303</v>
      </c>
      <c r="K14" s="8">
        <v>4882052</v>
      </c>
      <c r="L14" s="8">
        <v>5475232</v>
      </c>
      <c r="M14" s="8">
        <v>5269009</v>
      </c>
      <c r="N14" s="8">
        <v>15626293</v>
      </c>
      <c r="O14" s="8">
        <v>6237675</v>
      </c>
      <c r="P14" s="8">
        <v>6162409</v>
      </c>
      <c r="Q14" s="8">
        <v>6208361</v>
      </c>
      <c r="R14" s="8">
        <v>18608445</v>
      </c>
      <c r="S14" s="8">
        <v>6499751</v>
      </c>
      <c r="T14" s="8">
        <v>6608894</v>
      </c>
      <c r="U14" s="8">
        <v>6393993</v>
      </c>
      <c r="V14" s="8">
        <v>19502638</v>
      </c>
      <c r="W14" s="8">
        <v>69528679</v>
      </c>
      <c r="X14" s="8">
        <v>1325281</v>
      </c>
      <c r="Y14" s="8">
        <v>68203398</v>
      </c>
      <c r="Z14" s="2">
        <v>5146.33</v>
      </c>
      <c r="AA14" s="6">
        <v>60057138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102750782</v>
      </c>
      <c r="D16" s="6">
        <v>0</v>
      </c>
      <c r="E16" s="7">
        <v>14669754</v>
      </c>
      <c r="F16" s="8">
        <v>19371145</v>
      </c>
      <c r="G16" s="8">
        <v>150100</v>
      </c>
      <c r="H16" s="8">
        <v>1174082</v>
      </c>
      <c r="I16" s="8">
        <v>1144266</v>
      </c>
      <c r="J16" s="8">
        <v>2468448</v>
      </c>
      <c r="K16" s="8">
        <v>1238095</v>
      </c>
      <c r="L16" s="8">
        <v>1291670</v>
      </c>
      <c r="M16" s="8">
        <v>2652970</v>
      </c>
      <c r="N16" s="8">
        <v>5182735</v>
      </c>
      <c r="O16" s="8">
        <v>5400</v>
      </c>
      <c r="P16" s="8">
        <v>1273970</v>
      </c>
      <c r="Q16" s="8">
        <v>849056</v>
      </c>
      <c r="R16" s="8">
        <v>2128426</v>
      </c>
      <c r="S16" s="8">
        <v>1119885</v>
      </c>
      <c r="T16" s="8">
        <v>1012698</v>
      </c>
      <c r="U16" s="8">
        <v>96721396</v>
      </c>
      <c r="V16" s="8">
        <v>98853979</v>
      </c>
      <c r="W16" s="8">
        <v>108633588</v>
      </c>
      <c r="X16" s="8">
        <v>14666920</v>
      </c>
      <c r="Y16" s="8">
        <v>93966668</v>
      </c>
      <c r="Z16" s="2">
        <v>640.67</v>
      </c>
      <c r="AA16" s="6">
        <v>19371145</v>
      </c>
    </row>
    <row r="17" spans="1:27" ht="13.5">
      <c r="A17" s="23" t="s">
        <v>44</v>
      </c>
      <c r="B17" s="29"/>
      <c r="C17" s="6">
        <v>81004</v>
      </c>
      <c r="D17" s="6">
        <v>0</v>
      </c>
      <c r="E17" s="7">
        <v>82559</v>
      </c>
      <c r="F17" s="8">
        <v>82559</v>
      </c>
      <c r="G17" s="8">
        <v>6050</v>
      </c>
      <c r="H17" s="8">
        <v>10172</v>
      </c>
      <c r="I17" s="8">
        <v>12334</v>
      </c>
      <c r="J17" s="8">
        <v>28556</v>
      </c>
      <c r="K17" s="8">
        <v>3798</v>
      </c>
      <c r="L17" s="8">
        <v>14647</v>
      </c>
      <c r="M17" s="8">
        <v>4136</v>
      </c>
      <c r="N17" s="8">
        <v>22581</v>
      </c>
      <c r="O17" s="8">
        <v>3529</v>
      </c>
      <c r="P17" s="8">
        <v>4544</v>
      </c>
      <c r="Q17" s="8">
        <v>7364</v>
      </c>
      <c r="R17" s="8">
        <v>15437</v>
      </c>
      <c r="S17" s="8">
        <v>2408</v>
      </c>
      <c r="T17" s="8">
        <v>8562</v>
      </c>
      <c r="U17" s="8">
        <v>11293</v>
      </c>
      <c r="V17" s="8">
        <v>22263</v>
      </c>
      <c r="W17" s="8">
        <v>88837</v>
      </c>
      <c r="X17" s="8">
        <v>82560</v>
      </c>
      <c r="Y17" s="8">
        <v>6277</v>
      </c>
      <c r="Z17" s="2">
        <v>7.6</v>
      </c>
      <c r="AA17" s="6">
        <v>82559</v>
      </c>
    </row>
    <row r="18" spans="1:27" ht="13.5">
      <c r="A18" s="25" t="s">
        <v>45</v>
      </c>
      <c r="B18" s="24"/>
      <c r="C18" s="6">
        <v>669269</v>
      </c>
      <c r="D18" s="6">
        <v>0</v>
      </c>
      <c r="E18" s="7">
        <v>598651</v>
      </c>
      <c r="F18" s="8">
        <v>598651</v>
      </c>
      <c r="G18" s="8">
        <v>34674</v>
      </c>
      <c r="H18" s="8">
        <v>42897</v>
      </c>
      <c r="I18" s="8">
        <v>26555</v>
      </c>
      <c r="J18" s="8">
        <v>104126</v>
      </c>
      <c r="K18" s="8">
        <v>94818</v>
      </c>
      <c r="L18" s="8">
        <v>41889</v>
      </c>
      <c r="M18" s="8">
        <v>26579</v>
      </c>
      <c r="N18" s="8">
        <v>163286</v>
      </c>
      <c r="O18" s="8">
        <v>26556</v>
      </c>
      <c r="P18" s="8">
        <v>60167</v>
      </c>
      <c r="Q18" s="8">
        <v>25323</v>
      </c>
      <c r="R18" s="8">
        <v>112046</v>
      </c>
      <c r="S18" s="8">
        <v>54707</v>
      </c>
      <c r="T18" s="8">
        <v>40770</v>
      </c>
      <c r="U18" s="8">
        <v>0</v>
      </c>
      <c r="V18" s="8">
        <v>95477</v>
      </c>
      <c r="W18" s="8">
        <v>474935</v>
      </c>
      <c r="X18" s="8">
        <v>3220481</v>
      </c>
      <c r="Y18" s="8">
        <v>-2745546</v>
      </c>
      <c r="Z18" s="2">
        <v>-85.25</v>
      </c>
      <c r="AA18" s="6">
        <v>598651</v>
      </c>
    </row>
    <row r="19" spans="1:27" ht="13.5">
      <c r="A19" s="23" t="s">
        <v>46</v>
      </c>
      <c r="B19" s="29"/>
      <c r="C19" s="6">
        <v>448121962</v>
      </c>
      <c r="D19" s="6">
        <v>0</v>
      </c>
      <c r="E19" s="7">
        <v>415372000</v>
      </c>
      <c r="F19" s="8">
        <v>535077366</v>
      </c>
      <c r="G19" s="8">
        <v>53720</v>
      </c>
      <c r="H19" s="8">
        <v>152484206</v>
      </c>
      <c r="I19" s="8">
        <v>16663383</v>
      </c>
      <c r="J19" s="8">
        <v>169201309</v>
      </c>
      <c r="K19" s="8">
        <v>25800621</v>
      </c>
      <c r="L19" s="8">
        <v>7830528</v>
      </c>
      <c r="M19" s="8">
        <v>126972618</v>
      </c>
      <c r="N19" s="8">
        <v>160603767</v>
      </c>
      <c r="O19" s="8">
        <v>-25471106</v>
      </c>
      <c r="P19" s="8">
        <v>14026779</v>
      </c>
      <c r="Q19" s="8">
        <v>30929946</v>
      </c>
      <c r="R19" s="8">
        <v>19485619</v>
      </c>
      <c r="S19" s="8">
        <v>108608521</v>
      </c>
      <c r="T19" s="8">
        <v>5971470</v>
      </c>
      <c r="U19" s="8">
        <v>55734127</v>
      </c>
      <c r="V19" s="8">
        <v>170314118</v>
      </c>
      <c r="W19" s="8">
        <v>519604813</v>
      </c>
      <c r="X19" s="8">
        <v>415372000</v>
      </c>
      <c r="Y19" s="8">
        <v>104232813</v>
      </c>
      <c r="Z19" s="2">
        <v>25.09</v>
      </c>
      <c r="AA19" s="6">
        <v>535077366</v>
      </c>
    </row>
    <row r="20" spans="1:27" ht="13.5">
      <c r="A20" s="23" t="s">
        <v>47</v>
      </c>
      <c r="B20" s="29"/>
      <c r="C20" s="6">
        <v>115512631</v>
      </c>
      <c r="D20" s="6">
        <v>0</v>
      </c>
      <c r="E20" s="7">
        <v>73455268</v>
      </c>
      <c r="F20" s="26">
        <v>71670873</v>
      </c>
      <c r="G20" s="26">
        <v>1659137</v>
      </c>
      <c r="H20" s="26">
        <v>4479303</v>
      </c>
      <c r="I20" s="26">
        <v>4834799</v>
      </c>
      <c r="J20" s="26">
        <v>10973239</v>
      </c>
      <c r="K20" s="26">
        <v>2490332</v>
      </c>
      <c r="L20" s="26">
        <v>6574229</v>
      </c>
      <c r="M20" s="26">
        <v>3527764</v>
      </c>
      <c r="N20" s="26">
        <v>12592325</v>
      </c>
      <c r="O20" s="26">
        <v>6439657</v>
      </c>
      <c r="P20" s="26">
        <v>7148334</v>
      </c>
      <c r="Q20" s="26">
        <v>5326146</v>
      </c>
      <c r="R20" s="26">
        <v>18914137</v>
      </c>
      <c r="S20" s="26">
        <v>4131481</v>
      </c>
      <c r="T20" s="26">
        <v>6525629</v>
      </c>
      <c r="U20" s="26">
        <v>9594880</v>
      </c>
      <c r="V20" s="26">
        <v>20251990</v>
      </c>
      <c r="W20" s="26">
        <v>62731691</v>
      </c>
      <c r="X20" s="26">
        <v>136229751</v>
      </c>
      <c r="Y20" s="26">
        <v>-73498060</v>
      </c>
      <c r="Z20" s="27">
        <v>-53.95</v>
      </c>
      <c r="AA20" s="28">
        <v>71670873</v>
      </c>
    </row>
    <row r="21" spans="1:27" ht="13.5">
      <c r="A21" s="23" t="s">
        <v>48</v>
      </c>
      <c r="B21" s="29"/>
      <c r="C21" s="6">
        <v>344687</v>
      </c>
      <c r="D21" s="6">
        <v>0</v>
      </c>
      <c r="E21" s="7">
        <v>6420231</v>
      </c>
      <c r="F21" s="8">
        <v>6420231</v>
      </c>
      <c r="G21" s="8">
        <v>0</v>
      </c>
      <c r="H21" s="8">
        <v>0</v>
      </c>
      <c r="I21" s="30">
        <v>420619</v>
      </c>
      <c r="J21" s="8">
        <v>420619</v>
      </c>
      <c r="K21" s="8">
        <v>0</v>
      </c>
      <c r="L21" s="8">
        <v>0</v>
      </c>
      <c r="M21" s="8">
        <v>-657</v>
      </c>
      <c r="N21" s="8">
        <v>-657</v>
      </c>
      <c r="O21" s="8">
        <v>0</v>
      </c>
      <c r="P21" s="30">
        <v>0</v>
      </c>
      <c r="Q21" s="8">
        <v>65500</v>
      </c>
      <c r="R21" s="8">
        <v>65500</v>
      </c>
      <c r="S21" s="8">
        <v>0</v>
      </c>
      <c r="T21" s="8">
        <v>0</v>
      </c>
      <c r="U21" s="8">
        <v>0</v>
      </c>
      <c r="V21" s="8">
        <v>0</v>
      </c>
      <c r="W21" s="30">
        <v>485462</v>
      </c>
      <c r="X21" s="8"/>
      <c r="Y21" s="8">
        <v>485462</v>
      </c>
      <c r="Z21" s="2">
        <v>0</v>
      </c>
      <c r="AA21" s="6">
        <v>6420231</v>
      </c>
    </row>
    <row r="22" spans="1:27" ht="24.75" customHeight="1">
      <c r="A22" s="31" t="s">
        <v>49</v>
      </c>
      <c r="B22" s="32"/>
      <c r="C22" s="33">
        <f aca="true" t="shared" si="0" ref="C22:Y22">SUM(C5:C21)</f>
        <v>3484538419</v>
      </c>
      <c r="D22" s="33">
        <f>SUM(D5:D21)</f>
        <v>0</v>
      </c>
      <c r="E22" s="34">
        <f t="shared" si="0"/>
        <v>3570334170</v>
      </c>
      <c r="F22" s="35">
        <f t="shared" si="0"/>
        <v>3695132643</v>
      </c>
      <c r="G22" s="35">
        <f t="shared" si="0"/>
        <v>237665754</v>
      </c>
      <c r="H22" s="35">
        <f t="shared" si="0"/>
        <v>517041788</v>
      </c>
      <c r="I22" s="35">
        <f t="shared" si="0"/>
        <v>213498477</v>
      </c>
      <c r="J22" s="35">
        <f t="shared" si="0"/>
        <v>968206019</v>
      </c>
      <c r="K22" s="35">
        <f t="shared" si="0"/>
        <v>286515648</v>
      </c>
      <c r="L22" s="35">
        <f t="shared" si="0"/>
        <v>278456644</v>
      </c>
      <c r="M22" s="35">
        <f t="shared" si="0"/>
        <v>390262059</v>
      </c>
      <c r="N22" s="35">
        <f t="shared" si="0"/>
        <v>955234351</v>
      </c>
      <c r="O22" s="35">
        <f t="shared" si="0"/>
        <v>233504573</v>
      </c>
      <c r="P22" s="35">
        <f t="shared" si="0"/>
        <v>290617251</v>
      </c>
      <c r="Q22" s="35">
        <f t="shared" si="0"/>
        <v>279390268</v>
      </c>
      <c r="R22" s="35">
        <f t="shared" si="0"/>
        <v>803512092</v>
      </c>
      <c r="S22" s="35">
        <f t="shared" si="0"/>
        <v>367771220</v>
      </c>
      <c r="T22" s="35">
        <f t="shared" si="0"/>
        <v>276829390</v>
      </c>
      <c r="U22" s="35">
        <f t="shared" si="0"/>
        <v>409896776</v>
      </c>
      <c r="V22" s="35">
        <f t="shared" si="0"/>
        <v>1054497386</v>
      </c>
      <c r="W22" s="35">
        <f t="shared" si="0"/>
        <v>3781449848</v>
      </c>
      <c r="X22" s="35">
        <f t="shared" si="0"/>
        <v>3570574974</v>
      </c>
      <c r="Y22" s="35">
        <f t="shared" si="0"/>
        <v>210874874</v>
      </c>
      <c r="Z22" s="36">
        <f>+IF(X22&lt;&gt;0,+(Y22/X22)*100,0)</f>
        <v>5.905908027013466</v>
      </c>
      <c r="AA22" s="33">
        <f>SUM(AA5:AA21)</f>
        <v>3695132643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741537217</v>
      </c>
      <c r="D25" s="6">
        <v>0</v>
      </c>
      <c r="E25" s="7">
        <v>855886219</v>
      </c>
      <c r="F25" s="8">
        <v>851448171</v>
      </c>
      <c r="G25" s="8">
        <v>64590739</v>
      </c>
      <c r="H25" s="8">
        <v>64927839</v>
      </c>
      <c r="I25" s="8">
        <v>67735204</v>
      </c>
      <c r="J25" s="8">
        <v>197253782</v>
      </c>
      <c r="K25" s="8">
        <v>101349045</v>
      </c>
      <c r="L25" s="8">
        <v>65456431</v>
      </c>
      <c r="M25" s="8">
        <v>66052292</v>
      </c>
      <c r="N25" s="8">
        <v>232857768</v>
      </c>
      <c r="O25" s="8">
        <v>68735228</v>
      </c>
      <c r="P25" s="8">
        <v>66846606</v>
      </c>
      <c r="Q25" s="8">
        <v>66918467</v>
      </c>
      <c r="R25" s="8">
        <v>202500301</v>
      </c>
      <c r="S25" s="8">
        <v>67528445</v>
      </c>
      <c r="T25" s="8">
        <v>66661541</v>
      </c>
      <c r="U25" s="8">
        <v>115818627</v>
      </c>
      <c r="V25" s="8">
        <v>250008613</v>
      </c>
      <c r="W25" s="8">
        <v>882620464</v>
      </c>
      <c r="X25" s="8">
        <v>855887122</v>
      </c>
      <c r="Y25" s="8">
        <v>26733342</v>
      </c>
      <c r="Z25" s="2">
        <v>3.12</v>
      </c>
      <c r="AA25" s="6">
        <v>851448171</v>
      </c>
    </row>
    <row r="26" spans="1:27" ht="13.5">
      <c r="A26" s="25" t="s">
        <v>52</v>
      </c>
      <c r="B26" s="24"/>
      <c r="C26" s="6">
        <v>37099642</v>
      </c>
      <c r="D26" s="6">
        <v>0</v>
      </c>
      <c r="E26" s="7">
        <v>39213496</v>
      </c>
      <c r="F26" s="8">
        <v>39213496</v>
      </c>
      <c r="G26" s="8">
        <v>3038895</v>
      </c>
      <c r="H26" s="8">
        <v>3096842</v>
      </c>
      <c r="I26" s="8">
        <v>3038895</v>
      </c>
      <c r="J26" s="8">
        <v>9174632</v>
      </c>
      <c r="K26" s="8">
        <v>3039095</v>
      </c>
      <c r="L26" s="8">
        <v>3039095</v>
      </c>
      <c r="M26" s="8">
        <v>3039095</v>
      </c>
      <c r="N26" s="8">
        <v>9117285</v>
      </c>
      <c r="O26" s="8">
        <v>3039095</v>
      </c>
      <c r="P26" s="8">
        <v>3039245</v>
      </c>
      <c r="Q26" s="8">
        <v>3039635</v>
      </c>
      <c r="R26" s="8">
        <v>9117975</v>
      </c>
      <c r="S26" s="8">
        <v>4784385</v>
      </c>
      <c r="T26" s="8">
        <v>3230520</v>
      </c>
      <c r="U26" s="8">
        <v>-825058</v>
      </c>
      <c r="V26" s="8">
        <v>7189847</v>
      </c>
      <c r="W26" s="8">
        <v>34599739</v>
      </c>
      <c r="X26" s="8">
        <v>39272245</v>
      </c>
      <c r="Y26" s="8">
        <v>-4672506</v>
      </c>
      <c r="Z26" s="2">
        <v>-11.9</v>
      </c>
      <c r="AA26" s="6">
        <v>39213496</v>
      </c>
    </row>
    <row r="27" spans="1:27" ht="13.5">
      <c r="A27" s="25" t="s">
        <v>53</v>
      </c>
      <c r="B27" s="24"/>
      <c r="C27" s="6">
        <v>112679217</v>
      </c>
      <c r="D27" s="6">
        <v>0</v>
      </c>
      <c r="E27" s="7">
        <v>144577000</v>
      </c>
      <c r="F27" s="8">
        <v>144577000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222109923</v>
      </c>
      <c r="V27" s="8">
        <v>222109923</v>
      </c>
      <c r="W27" s="8">
        <v>222109923</v>
      </c>
      <c r="X27" s="8">
        <v>144576828</v>
      </c>
      <c r="Y27" s="8">
        <v>77533095</v>
      </c>
      <c r="Z27" s="2">
        <v>53.63</v>
      </c>
      <c r="AA27" s="6">
        <v>144577000</v>
      </c>
    </row>
    <row r="28" spans="1:27" ht="13.5">
      <c r="A28" s="25" t="s">
        <v>54</v>
      </c>
      <c r="B28" s="24"/>
      <c r="C28" s="6">
        <v>453332223</v>
      </c>
      <c r="D28" s="6">
        <v>0</v>
      </c>
      <c r="E28" s="7">
        <v>259228515</v>
      </c>
      <c r="F28" s="8">
        <v>259228515</v>
      </c>
      <c r="G28" s="8">
        <v>0</v>
      </c>
      <c r="H28" s="8">
        <v>41253790</v>
      </c>
      <c r="I28" s="8">
        <v>19969357</v>
      </c>
      <c r="J28" s="8">
        <v>61223147</v>
      </c>
      <c r="K28" s="8">
        <v>20641821</v>
      </c>
      <c r="L28" s="8">
        <v>97317692</v>
      </c>
      <c r="M28" s="8">
        <v>36362199</v>
      </c>
      <c r="N28" s="8">
        <v>154321712</v>
      </c>
      <c r="O28" s="8">
        <v>36584053</v>
      </c>
      <c r="P28" s="8">
        <v>38072734</v>
      </c>
      <c r="Q28" s="8">
        <v>40898026</v>
      </c>
      <c r="R28" s="8">
        <v>115554813</v>
      </c>
      <c r="S28" s="8">
        <v>36281625</v>
      </c>
      <c r="T28" s="8">
        <v>37550841</v>
      </c>
      <c r="U28" s="8">
        <v>0</v>
      </c>
      <c r="V28" s="8">
        <v>73832466</v>
      </c>
      <c r="W28" s="8">
        <v>404932138</v>
      </c>
      <c r="X28" s="8">
        <v>259469334</v>
      </c>
      <c r="Y28" s="8">
        <v>145462804</v>
      </c>
      <c r="Z28" s="2">
        <v>56.06</v>
      </c>
      <c r="AA28" s="6">
        <v>259228515</v>
      </c>
    </row>
    <row r="29" spans="1:27" ht="13.5">
      <c r="A29" s="25" t="s">
        <v>55</v>
      </c>
      <c r="B29" s="24"/>
      <c r="C29" s="6">
        <v>67174142</v>
      </c>
      <c r="D29" s="6">
        <v>0</v>
      </c>
      <c r="E29" s="7">
        <v>60738111</v>
      </c>
      <c r="F29" s="8">
        <v>60807791</v>
      </c>
      <c r="G29" s="8">
        <v>0</v>
      </c>
      <c r="H29" s="8">
        <v>358039</v>
      </c>
      <c r="I29" s="8">
        <v>19827905</v>
      </c>
      <c r="J29" s="8">
        <v>20185944</v>
      </c>
      <c r="K29" s="8">
        <v>250574</v>
      </c>
      <c r="L29" s="8">
        <v>399264</v>
      </c>
      <c r="M29" s="8">
        <v>6198924</v>
      </c>
      <c r="N29" s="8">
        <v>6848762</v>
      </c>
      <c r="O29" s="8">
        <v>504799</v>
      </c>
      <c r="P29" s="8">
        <v>202200</v>
      </c>
      <c r="Q29" s="8">
        <v>15246414</v>
      </c>
      <c r="R29" s="8">
        <v>15953413</v>
      </c>
      <c r="S29" s="8">
        <v>178349</v>
      </c>
      <c r="T29" s="8">
        <v>159116</v>
      </c>
      <c r="U29" s="8">
        <v>21325337</v>
      </c>
      <c r="V29" s="8">
        <v>21662802</v>
      </c>
      <c r="W29" s="8">
        <v>64650921</v>
      </c>
      <c r="X29" s="8">
        <v>60738178</v>
      </c>
      <c r="Y29" s="8">
        <v>3912743</v>
      </c>
      <c r="Z29" s="2">
        <v>6.44</v>
      </c>
      <c r="AA29" s="6">
        <v>60807791</v>
      </c>
    </row>
    <row r="30" spans="1:27" ht="13.5">
      <c r="A30" s="25" t="s">
        <v>56</v>
      </c>
      <c r="B30" s="24"/>
      <c r="C30" s="6">
        <v>1453402187</v>
      </c>
      <c r="D30" s="6">
        <v>0</v>
      </c>
      <c r="E30" s="7">
        <v>1479521996</v>
      </c>
      <c r="F30" s="8">
        <v>1545172611</v>
      </c>
      <c r="G30" s="8">
        <v>34795531</v>
      </c>
      <c r="H30" s="8">
        <v>318347721</v>
      </c>
      <c r="I30" s="8">
        <v>119048553</v>
      </c>
      <c r="J30" s="8">
        <v>472191805</v>
      </c>
      <c r="K30" s="8">
        <v>125676455</v>
      </c>
      <c r="L30" s="8">
        <v>120924395</v>
      </c>
      <c r="M30" s="8">
        <v>140290640</v>
      </c>
      <c r="N30" s="8">
        <v>386891490</v>
      </c>
      <c r="O30" s="8">
        <v>94472735</v>
      </c>
      <c r="P30" s="8">
        <v>104836713</v>
      </c>
      <c r="Q30" s="8">
        <v>118543729</v>
      </c>
      <c r="R30" s="8">
        <v>317853177</v>
      </c>
      <c r="S30" s="8">
        <v>116948898</v>
      </c>
      <c r="T30" s="8">
        <v>119664963</v>
      </c>
      <c r="U30" s="8">
        <v>173251954</v>
      </c>
      <c r="V30" s="8">
        <v>409865815</v>
      </c>
      <c r="W30" s="8">
        <v>1586802287</v>
      </c>
      <c r="X30" s="8">
        <v>1479522113</v>
      </c>
      <c r="Y30" s="8">
        <v>107280174</v>
      </c>
      <c r="Z30" s="2">
        <v>7.25</v>
      </c>
      <c r="AA30" s="6">
        <v>1545172611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25197540</v>
      </c>
      <c r="Y31" s="8">
        <v>-25197540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21066261</v>
      </c>
      <c r="D32" s="6">
        <v>0</v>
      </c>
      <c r="E32" s="7">
        <v>20195408</v>
      </c>
      <c r="F32" s="8">
        <v>28695408</v>
      </c>
      <c r="G32" s="8">
        <v>0</v>
      </c>
      <c r="H32" s="8">
        <v>1714568</v>
      </c>
      <c r="I32" s="8">
        <v>3078378</v>
      </c>
      <c r="J32" s="8">
        <v>4792946</v>
      </c>
      <c r="K32" s="8">
        <v>1898718</v>
      </c>
      <c r="L32" s="8">
        <v>3661263</v>
      </c>
      <c r="M32" s="8">
        <v>8426345</v>
      </c>
      <c r="N32" s="8">
        <v>13986326</v>
      </c>
      <c r="O32" s="8">
        <v>644150</v>
      </c>
      <c r="P32" s="8">
        <v>3604258</v>
      </c>
      <c r="Q32" s="8">
        <v>1361629</v>
      </c>
      <c r="R32" s="8">
        <v>5610037</v>
      </c>
      <c r="S32" s="8">
        <v>1371773</v>
      </c>
      <c r="T32" s="8">
        <v>1980104</v>
      </c>
      <c r="U32" s="8">
        <v>1957235</v>
      </c>
      <c r="V32" s="8">
        <v>5309112</v>
      </c>
      <c r="W32" s="8">
        <v>29698421</v>
      </c>
      <c r="X32" s="8">
        <v>93050931</v>
      </c>
      <c r="Y32" s="8">
        <v>-63352510</v>
      </c>
      <c r="Z32" s="2">
        <v>-68.08</v>
      </c>
      <c r="AA32" s="6">
        <v>28695408</v>
      </c>
    </row>
    <row r="33" spans="1:27" ht="13.5">
      <c r="A33" s="25" t="s">
        <v>59</v>
      </c>
      <c r="B33" s="24"/>
      <c r="C33" s="6">
        <v>4428810</v>
      </c>
      <c r="D33" s="6">
        <v>0</v>
      </c>
      <c r="E33" s="7">
        <v>5407550</v>
      </c>
      <c r="F33" s="8">
        <v>5307550</v>
      </c>
      <c r="G33" s="8">
        <v>1153320</v>
      </c>
      <c r="H33" s="8">
        <v>19844</v>
      </c>
      <c r="I33" s="8">
        <v>19844</v>
      </c>
      <c r="J33" s="8">
        <v>1193008</v>
      </c>
      <c r="K33" s="8">
        <v>1153320</v>
      </c>
      <c r="L33" s="8">
        <v>19844</v>
      </c>
      <c r="M33" s="8">
        <v>19844</v>
      </c>
      <c r="N33" s="8">
        <v>1193008</v>
      </c>
      <c r="O33" s="8">
        <v>1153320</v>
      </c>
      <c r="P33" s="8">
        <v>19844</v>
      </c>
      <c r="Q33" s="8">
        <v>1153320</v>
      </c>
      <c r="R33" s="8">
        <v>2326484</v>
      </c>
      <c r="S33" s="8">
        <v>19844</v>
      </c>
      <c r="T33" s="8">
        <v>19844</v>
      </c>
      <c r="U33" s="8">
        <v>6819844</v>
      </c>
      <c r="V33" s="8">
        <v>6859532</v>
      </c>
      <c r="W33" s="8">
        <v>11572032</v>
      </c>
      <c r="X33" s="8">
        <v>5407870</v>
      </c>
      <c r="Y33" s="8">
        <v>6164162</v>
      </c>
      <c r="Z33" s="2">
        <v>113.99</v>
      </c>
      <c r="AA33" s="6">
        <v>5307550</v>
      </c>
    </row>
    <row r="34" spans="1:27" ht="13.5">
      <c r="A34" s="25" t="s">
        <v>60</v>
      </c>
      <c r="B34" s="24"/>
      <c r="C34" s="6">
        <v>708203532</v>
      </c>
      <c r="D34" s="6">
        <v>0</v>
      </c>
      <c r="E34" s="7">
        <v>635245440</v>
      </c>
      <c r="F34" s="8">
        <v>787677966</v>
      </c>
      <c r="G34" s="8">
        <v>26527755</v>
      </c>
      <c r="H34" s="8">
        <v>30439066</v>
      </c>
      <c r="I34" s="8">
        <v>63850928</v>
      </c>
      <c r="J34" s="8">
        <v>120817749</v>
      </c>
      <c r="K34" s="8">
        <v>66799377</v>
      </c>
      <c r="L34" s="8">
        <v>56048521</v>
      </c>
      <c r="M34" s="8">
        <v>78186018</v>
      </c>
      <c r="N34" s="8">
        <v>201033916</v>
      </c>
      <c r="O34" s="8">
        <v>-5750794</v>
      </c>
      <c r="P34" s="8">
        <v>37586757</v>
      </c>
      <c r="Q34" s="8">
        <v>71449040</v>
      </c>
      <c r="R34" s="8">
        <v>103285003</v>
      </c>
      <c r="S34" s="8">
        <v>50438891</v>
      </c>
      <c r="T34" s="8">
        <v>49040526</v>
      </c>
      <c r="U34" s="8">
        <v>260416386</v>
      </c>
      <c r="V34" s="8">
        <v>359895803</v>
      </c>
      <c r="W34" s="8">
        <v>785032471</v>
      </c>
      <c r="X34" s="8">
        <v>537132983</v>
      </c>
      <c r="Y34" s="8">
        <v>247899488</v>
      </c>
      <c r="Z34" s="2">
        <v>46.15</v>
      </c>
      <c r="AA34" s="6">
        <v>787677966</v>
      </c>
    </row>
    <row r="35" spans="1:27" ht="13.5">
      <c r="A35" s="23" t="s">
        <v>61</v>
      </c>
      <c r="B35" s="29"/>
      <c r="C35" s="6">
        <v>12533149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19779</v>
      </c>
      <c r="L35" s="8">
        <v>0</v>
      </c>
      <c r="M35" s="8">
        <v>285011</v>
      </c>
      <c r="N35" s="8">
        <v>304790</v>
      </c>
      <c r="O35" s="8">
        <v>0</v>
      </c>
      <c r="P35" s="8">
        <v>-75273</v>
      </c>
      <c r="Q35" s="8">
        <v>-311833</v>
      </c>
      <c r="R35" s="8">
        <v>-387106</v>
      </c>
      <c r="S35" s="8">
        <v>0</v>
      </c>
      <c r="T35" s="8">
        <v>24079</v>
      </c>
      <c r="U35" s="8">
        <v>8059</v>
      </c>
      <c r="V35" s="8">
        <v>32138</v>
      </c>
      <c r="W35" s="8">
        <v>-50178</v>
      </c>
      <c r="X35" s="8"/>
      <c r="Y35" s="8">
        <v>-50178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3611456380</v>
      </c>
      <c r="D36" s="33">
        <f>SUM(D25:D35)</f>
        <v>0</v>
      </c>
      <c r="E36" s="34">
        <f t="shared" si="1"/>
        <v>3500013735</v>
      </c>
      <c r="F36" s="35">
        <f t="shared" si="1"/>
        <v>3722128508</v>
      </c>
      <c r="G36" s="35">
        <f t="shared" si="1"/>
        <v>130106240</v>
      </c>
      <c r="H36" s="35">
        <f t="shared" si="1"/>
        <v>460157709</v>
      </c>
      <c r="I36" s="35">
        <f t="shared" si="1"/>
        <v>296569064</v>
      </c>
      <c r="J36" s="35">
        <f t="shared" si="1"/>
        <v>886833013</v>
      </c>
      <c r="K36" s="35">
        <f t="shared" si="1"/>
        <v>320828184</v>
      </c>
      <c r="L36" s="35">
        <f t="shared" si="1"/>
        <v>346866505</v>
      </c>
      <c r="M36" s="35">
        <f t="shared" si="1"/>
        <v>338860368</v>
      </c>
      <c r="N36" s="35">
        <f t="shared" si="1"/>
        <v>1006555057</v>
      </c>
      <c r="O36" s="35">
        <f t="shared" si="1"/>
        <v>199382586</v>
      </c>
      <c r="P36" s="35">
        <f t="shared" si="1"/>
        <v>254133084</v>
      </c>
      <c r="Q36" s="35">
        <f t="shared" si="1"/>
        <v>318298427</v>
      </c>
      <c r="R36" s="35">
        <f t="shared" si="1"/>
        <v>771814097</v>
      </c>
      <c r="S36" s="35">
        <f t="shared" si="1"/>
        <v>277552210</v>
      </c>
      <c r="T36" s="35">
        <f t="shared" si="1"/>
        <v>278331534</v>
      </c>
      <c r="U36" s="35">
        <f t="shared" si="1"/>
        <v>800882307</v>
      </c>
      <c r="V36" s="35">
        <f t="shared" si="1"/>
        <v>1356766051</v>
      </c>
      <c r="W36" s="35">
        <f t="shared" si="1"/>
        <v>4021968218</v>
      </c>
      <c r="X36" s="35">
        <f t="shared" si="1"/>
        <v>3500255144</v>
      </c>
      <c r="Y36" s="35">
        <f t="shared" si="1"/>
        <v>521713074</v>
      </c>
      <c r="Z36" s="36">
        <f>+IF(X36&lt;&gt;0,+(Y36/X36)*100,0)</f>
        <v>14.90500127952958</v>
      </c>
      <c r="AA36" s="33">
        <f>SUM(AA25:AA35)</f>
        <v>3722128508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-126917961</v>
      </c>
      <c r="D38" s="46">
        <f>+D22-D36</f>
        <v>0</v>
      </c>
      <c r="E38" s="47">
        <f t="shared" si="2"/>
        <v>70320435</v>
      </c>
      <c r="F38" s="48">
        <f t="shared" si="2"/>
        <v>-26995865</v>
      </c>
      <c r="G38" s="48">
        <f t="shared" si="2"/>
        <v>107559514</v>
      </c>
      <c r="H38" s="48">
        <f t="shared" si="2"/>
        <v>56884079</v>
      </c>
      <c r="I38" s="48">
        <f t="shared" si="2"/>
        <v>-83070587</v>
      </c>
      <c r="J38" s="48">
        <f t="shared" si="2"/>
        <v>81373006</v>
      </c>
      <c r="K38" s="48">
        <f t="shared" si="2"/>
        <v>-34312536</v>
      </c>
      <c r="L38" s="48">
        <f t="shared" si="2"/>
        <v>-68409861</v>
      </c>
      <c r="M38" s="48">
        <f t="shared" si="2"/>
        <v>51401691</v>
      </c>
      <c r="N38" s="48">
        <f t="shared" si="2"/>
        <v>-51320706</v>
      </c>
      <c r="O38" s="48">
        <f t="shared" si="2"/>
        <v>34121987</v>
      </c>
      <c r="P38" s="48">
        <f t="shared" si="2"/>
        <v>36484167</v>
      </c>
      <c r="Q38" s="48">
        <f t="shared" si="2"/>
        <v>-38908159</v>
      </c>
      <c r="R38" s="48">
        <f t="shared" si="2"/>
        <v>31697995</v>
      </c>
      <c r="S38" s="48">
        <f t="shared" si="2"/>
        <v>90219010</v>
      </c>
      <c r="T38" s="48">
        <f t="shared" si="2"/>
        <v>-1502144</v>
      </c>
      <c r="U38" s="48">
        <f t="shared" si="2"/>
        <v>-390985531</v>
      </c>
      <c r="V38" s="48">
        <f t="shared" si="2"/>
        <v>-302268665</v>
      </c>
      <c r="W38" s="48">
        <f t="shared" si="2"/>
        <v>-240518370</v>
      </c>
      <c r="X38" s="48">
        <f>IF(F22=F36,0,X22-X36)</f>
        <v>70319830</v>
      </c>
      <c r="Y38" s="48">
        <f t="shared" si="2"/>
        <v>-310838200</v>
      </c>
      <c r="Z38" s="49">
        <f>+IF(X38&lt;&gt;0,+(Y38/X38)*100,0)</f>
        <v>-442.0349139069307</v>
      </c>
      <c r="AA38" s="46">
        <f>+AA22-AA36</f>
        <v>-26995865</v>
      </c>
    </row>
    <row r="39" spans="1:27" ht="13.5">
      <c r="A39" s="23" t="s">
        <v>64</v>
      </c>
      <c r="B39" s="29"/>
      <c r="C39" s="6">
        <v>246182651</v>
      </c>
      <c r="D39" s="6">
        <v>0</v>
      </c>
      <c r="E39" s="7">
        <v>293824000</v>
      </c>
      <c r="F39" s="8">
        <v>344971867</v>
      </c>
      <c r="G39" s="8">
        <v>0</v>
      </c>
      <c r="H39" s="8">
        <v>3195852</v>
      </c>
      <c r="I39" s="8">
        <v>11721565</v>
      </c>
      <c r="J39" s="8">
        <v>14917417</v>
      </c>
      <c r="K39" s="8">
        <v>39162769</v>
      </c>
      <c r="L39" s="8">
        <v>34312677</v>
      </c>
      <c r="M39" s="8">
        <v>23237463</v>
      </c>
      <c r="N39" s="8">
        <v>96712909</v>
      </c>
      <c r="O39" s="8">
        <v>59026521</v>
      </c>
      <c r="P39" s="8">
        <v>31643581</v>
      </c>
      <c r="Q39" s="8">
        <v>34576353</v>
      </c>
      <c r="R39" s="8">
        <v>125246455</v>
      </c>
      <c r="S39" s="8">
        <v>40724900</v>
      </c>
      <c r="T39" s="8">
        <v>22463875</v>
      </c>
      <c r="U39" s="8">
        <v>56393252</v>
      </c>
      <c r="V39" s="8">
        <v>119582027</v>
      </c>
      <c r="W39" s="8">
        <v>356458808</v>
      </c>
      <c r="X39" s="8">
        <v>293824000</v>
      </c>
      <c r="Y39" s="8">
        <v>62634808</v>
      </c>
      <c r="Z39" s="2">
        <v>21.32</v>
      </c>
      <c r="AA39" s="6">
        <v>344971867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119264690</v>
      </c>
      <c r="D42" s="55">
        <f>SUM(D38:D41)</f>
        <v>0</v>
      </c>
      <c r="E42" s="56">
        <f t="shared" si="3"/>
        <v>364144435</v>
      </c>
      <c r="F42" s="57">
        <f t="shared" si="3"/>
        <v>317976002</v>
      </c>
      <c r="G42" s="57">
        <f t="shared" si="3"/>
        <v>107559514</v>
      </c>
      <c r="H42" s="57">
        <f t="shared" si="3"/>
        <v>60079931</v>
      </c>
      <c r="I42" s="57">
        <f t="shared" si="3"/>
        <v>-71349022</v>
      </c>
      <c r="J42" s="57">
        <f t="shared" si="3"/>
        <v>96290423</v>
      </c>
      <c r="K42" s="57">
        <f t="shared" si="3"/>
        <v>4850233</v>
      </c>
      <c r="L42" s="57">
        <f t="shared" si="3"/>
        <v>-34097184</v>
      </c>
      <c r="M42" s="57">
        <f t="shared" si="3"/>
        <v>74639154</v>
      </c>
      <c r="N42" s="57">
        <f t="shared" si="3"/>
        <v>45392203</v>
      </c>
      <c r="O42" s="57">
        <f t="shared" si="3"/>
        <v>93148508</v>
      </c>
      <c r="P42" s="57">
        <f t="shared" si="3"/>
        <v>68127748</v>
      </c>
      <c r="Q42" s="57">
        <f t="shared" si="3"/>
        <v>-4331806</v>
      </c>
      <c r="R42" s="57">
        <f t="shared" si="3"/>
        <v>156944450</v>
      </c>
      <c r="S42" s="57">
        <f t="shared" si="3"/>
        <v>130943910</v>
      </c>
      <c r="T42" s="57">
        <f t="shared" si="3"/>
        <v>20961731</v>
      </c>
      <c r="U42" s="57">
        <f t="shared" si="3"/>
        <v>-334592279</v>
      </c>
      <c r="V42" s="57">
        <f t="shared" si="3"/>
        <v>-182686638</v>
      </c>
      <c r="W42" s="57">
        <f t="shared" si="3"/>
        <v>115940438</v>
      </c>
      <c r="X42" s="57">
        <f t="shared" si="3"/>
        <v>364143830</v>
      </c>
      <c r="Y42" s="57">
        <f t="shared" si="3"/>
        <v>-248203392</v>
      </c>
      <c r="Z42" s="58">
        <f>+IF(X42&lt;&gt;0,+(Y42/X42)*100,0)</f>
        <v>-68.16081217138843</v>
      </c>
      <c r="AA42" s="55">
        <f>SUM(AA38:AA41)</f>
        <v>317976002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119264690</v>
      </c>
      <c r="D44" s="63">
        <f>+D42-D43</f>
        <v>0</v>
      </c>
      <c r="E44" s="64">
        <f t="shared" si="4"/>
        <v>364144435</v>
      </c>
      <c r="F44" s="65">
        <f t="shared" si="4"/>
        <v>317976002</v>
      </c>
      <c r="G44" s="65">
        <f t="shared" si="4"/>
        <v>107559514</v>
      </c>
      <c r="H44" s="65">
        <f t="shared" si="4"/>
        <v>60079931</v>
      </c>
      <c r="I44" s="65">
        <f t="shared" si="4"/>
        <v>-71349022</v>
      </c>
      <c r="J44" s="65">
        <f t="shared" si="4"/>
        <v>96290423</v>
      </c>
      <c r="K44" s="65">
        <f t="shared" si="4"/>
        <v>4850233</v>
      </c>
      <c r="L44" s="65">
        <f t="shared" si="4"/>
        <v>-34097184</v>
      </c>
      <c r="M44" s="65">
        <f t="shared" si="4"/>
        <v>74639154</v>
      </c>
      <c r="N44" s="65">
        <f t="shared" si="4"/>
        <v>45392203</v>
      </c>
      <c r="O44" s="65">
        <f t="shared" si="4"/>
        <v>93148508</v>
      </c>
      <c r="P44" s="65">
        <f t="shared" si="4"/>
        <v>68127748</v>
      </c>
      <c r="Q44" s="65">
        <f t="shared" si="4"/>
        <v>-4331806</v>
      </c>
      <c r="R44" s="65">
        <f t="shared" si="4"/>
        <v>156944450</v>
      </c>
      <c r="S44" s="65">
        <f t="shared" si="4"/>
        <v>130943910</v>
      </c>
      <c r="T44" s="65">
        <f t="shared" si="4"/>
        <v>20961731</v>
      </c>
      <c r="U44" s="65">
        <f t="shared" si="4"/>
        <v>-334592279</v>
      </c>
      <c r="V44" s="65">
        <f t="shared" si="4"/>
        <v>-182686638</v>
      </c>
      <c r="W44" s="65">
        <f t="shared" si="4"/>
        <v>115940438</v>
      </c>
      <c r="X44" s="65">
        <f t="shared" si="4"/>
        <v>364143830</v>
      </c>
      <c r="Y44" s="65">
        <f t="shared" si="4"/>
        <v>-248203392</v>
      </c>
      <c r="Z44" s="66">
        <f>+IF(X44&lt;&gt;0,+(Y44/X44)*100,0)</f>
        <v>-68.16081217138843</v>
      </c>
      <c r="AA44" s="63">
        <f>+AA42-AA43</f>
        <v>317976002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119264690</v>
      </c>
      <c r="D46" s="55">
        <f>SUM(D44:D45)</f>
        <v>0</v>
      </c>
      <c r="E46" s="56">
        <f t="shared" si="5"/>
        <v>364144435</v>
      </c>
      <c r="F46" s="57">
        <f t="shared" si="5"/>
        <v>317976002</v>
      </c>
      <c r="G46" s="57">
        <f t="shared" si="5"/>
        <v>107559514</v>
      </c>
      <c r="H46" s="57">
        <f t="shared" si="5"/>
        <v>60079931</v>
      </c>
      <c r="I46" s="57">
        <f t="shared" si="5"/>
        <v>-71349022</v>
      </c>
      <c r="J46" s="57">
        <f t="shared" si="5"/>
        <v>96290423</v>
      </c>
      <c r="K46" s="57">
        <f t="shared" si="5"/>
        <v>4850233</v>
      </c>
      <c r="L46" s="57">
        <f t="shared" si="5"/>
        <v>-34097184</v>
      </c>
      <c r="M46" s="57">
        <f t="shared" si="5"/>
        <v>74639154</v>
      </c>
      <c r="N46" s="57">
        <f t="shared" si="5"/>
        <v>45392203</v>
      </c>
      <c r="O46" s="57">
        <f t="shared" si="5"/>
        <v>93148508</v>
      </c>
      <c r="P46" s="57">
        <f t="shared" si="5"/>
        <v>68127748</v>
      </c>
      <c r="Q46" s="57">
        <f t="shared" si="5"/>
        <v>-4331806</v>
      </c>
      <c r="R46" s="57">
        <f t="shared" si="5"/>
        <v>156944450</v>
      </c>
      <c r="S46" s="57">
        <f t="shared" si="5"/>
        <v>130943910</v>
      </c>
      <c r="T46" s="57">
        <f t="shared" si="5"/>
        <v>20961731</v>
      </c>
      <c r="U46" s="57">
        <f t="shared" si="5"/>
        <v>-334592279</v>
      </c>
      <c r="V46" s="57">
        <f t="shared" si="5"/>
        <v>-182686638</v>
      </c>
      <c r="W46" s="57">
        <f t="shared" si="5"/>
        <v>115940438</v>
      </c>
      <c r="X46" s="57">
        <f t="shared" si="5"/>
        <v>364143830</v>
      </c>
      <c r="Y46" s="57">
        <f t="shared" si="5"/>
        <v>-248203392</v>
      </c>
      <c r="Z46" s="58">
        <f>+IF(X46&lt;&gt;0,+(Y46/X46)*100,0)</f>
        <v>-68.16081217138843</v>
      </c>
      <c r="AA46" s="55">
        <f>SUM(AA44:AA45)</f>
        <v>317976002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119264690</v>
      </c>
      <c r="D48" s="71">
        <f>SUM(D46:D47)</f>
        <v>0</v>
      </c>
      <c r="E48" s="72">
        <f t="shared" si="6"/>
        <v>364144435</v>
      </c>
      <c r="F48" s="73">
        <f t="shared" si="6"/>
        <v>317976002</v>
      </c>
      <c r="G48" s="73">
        <f t="shared" si="6"/>
        <v>107559514</v>
      </c>
      <c r="H48" s="74">
        <f t="shared" si="6"/>
        <v>60079931</v>
      </c>
      <c r="I48" s="74">
        <f t="shared" si="6"/>
        <v>-71349022</v>
      </c>
      <c r="J48" s="74">
        <f t="shared" si="6"/>
        <v>96290423</v>
      </c>
      <c r="K48" s="74">
        <f t="shared" si="6"/>
        <v>4850233</v>
      </c>
      <c r="L48" s="74">
        <f t="shared" si="6"/>
        <v>-34097184</v>
      </c>
      <c r="M48" s="73">
        <f t="shared" si="6"/>
        <v>74639154</v>
      </c>
      <c r="N48" s="73">
        <f t="shared" si="6"/>
        <v>45392203</v>
      </c>
      <c r="O48" s="74">
        <f t="shared" si="6"/>
        <v>93148508</v>
      </c>
      <c r="P48" s="74">
        <f t="shared" si="6"/>
        <v>68127748</v>
      </c>
      <c r="Q48" s="74">
        <f t="shared" si="6"/>
        <v>-4331806</v>
      </c>
      <c r="R48" s="74">
        <f t="shared" si="6"/>
        <v>156944450</v>
      </c>
      <c r="S48" s="74">
        <f t="shared" si="6"/>
        <v>130943910</v>
      </c>
      <c r="T48" s="73">
        <f t="shared" si="6"/>
        <v>20961731</v>
      </c>
      <c r="U48" s="73">
        <f t="shared" si="6"/>
        <v>-334592279</v>
      </c>
      <c r="V48" s="74">
        <f t="shared" si="6"/>
        <v>-182686638</v>
      </c>
      <c r="W48" s="74">
        <f t="shared" si="6"/>
        <v>115940438</v>
      </c>
      <c r="X48" s="74">
        <f t="shared" si="6"/>
        <v>364143830</v>
      </c>
      <c r="Y48" s="74">
        <f t="shared" si="6"/>
        <v>-248203392</v>
      </c>
      <c r="Z48" s="75">
        <f>+IF(X48&lt;&gt;0,+(Y48/X48)*100,0)</f>
        <v>-68.16081217138843</v>
      </c>
      <c r="AA48" s="76">
        <f>SUM(AA46:AA47)</f>
        <v>317976002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175478677</v>
      </c>
      <c r="D5" s="6">
        <v>0</v>
      </c>
      <c r="E5" s="7">
        <v>242669800</v>
      </c>
      <c r="F5" s="8">
        <v>217945680</v>
      </c>
      <c r="G5" s="8">
        <v>19393258</v>
      </c>
      <c r="H5" s="8">
        <v>20239763</v>
      </c>
      <c r="I5" s="8">
        <v>18711796</v>
      </c>
      <c r="J5" s="8">
        <v>58344817</v>
      </c>
      <c r="K5" s="8">
        <v>14478384</v>
      </c>
      <c r="L5" s="8">
        <v>20106637</v>
      </c>
      <c r="M5" s="8">
        <v>14289223</v>
      </c>
      <c r="N5" s="8">
        <v>48874244</v>
      </c>
      <c r="O5" s="8">
        <v>17380387</v>
      </c>
      <c r="P5" s="8">
        <v>15900183</v>
      </c>
      <c r="Q5" s="8">
        <v>18585857</v>
      </c>
      <c r="R5" s="8">
        <v>51866427</v>
      </c>
      <c r="S5" s="8">
        <v>18585857</v>
      </c>
      <c r="T5" s="8">
        <v>18509446</v>
      </c>
      <c r="U5" s="8">
        <v>12831903</v>
      </c>
      <c r="V5" s="8">
        <v>49927206</v>
      </c>
      <c r="W5" s="8">
        <v>209012694</v>
      </c>
      <c r="X5" s="8">
        <v>242669800</v>
      </c>
      <c r="Y5" s="8">
        <v>-33657106</v>
      </c>
      <c r="Z5" s="2">
        <v>-13.87</v>
      </c>
      <c r="AA5" s="6">
        <v>217945680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503120765</v>
      </c>
      <c r="D7" s="6">
        <v>0</v>
      </c>
      <c r="E7" s="7">
        <v>609525428</v>
      </c>
      <c r="F7" s="8">
        <v>612275429</v>
      </c>
      <c r="G7" s="8">
        <v>23720771</v>
      </c>
      <c r="H7" s="8">
        <v>61789086</v>
      </c>
      <c r="I7" s="8">
        <v>56996515</v>
      </c>
      <c r="J7" s="8">
        <v>142506372</v>
      </c>
      <c r="K7" s="8">
        <v>46919502</v>
      </c>
      <c r="L7" s="8">
        <v>41242689</v>
      </c>
      <c r="M7" s="8">
        <v>55915164</v>
      </c>
      <c r="N7" s="8">
        <v>144077355</v>
      </c>
      <c r="O7" s="8">
        <v>43225638</v>
      </c>
      <c r="P7" s="8">
        <v>186014</v>
      </c>
      <c r="Q7" s="8">
        <v>43847035</v>
      </c>
      <c r="R7" s="8">
        <v>87258687</v>
      </c>
      <c r="S7" s="8">
        <v>43847035</v>
      </c>
      <c r="T7" s="8">
        <v>42797714</v>
      </c>
      <c r="U7" s="8">
        <v>107601409</v>
      </c>
      <c r="V7" s="8">
        <v>194246158</v>
      </c>
      <c r="W7" s="8">
        <v>568088572</v>
      </c>
      <c r="X7" s="8">
        <v>609525428</v>
      </c>
      <c r="Y7" s="8">
        <v>-41436856</v>
      </c>
      <c r="Z7" s="2">
        <v>-6.8</v>
      </c>
      <c r="AA7" s="6">
        <v>612275429</v>
      </c>
    </row>
    <row r="8" spans="1:27" ht="13.5">
      <c r="A8" s="25" t="s">
        <v>35</v>
      </c>
      <c r="B8" s="24"/>
      <c r="C8" s="6">
        <v>143077136</v>
      </c>
      <c r="D8" s="6">
        <v>0</v>
      </c>
      <c r="E8" s="7">
        <v>164356278</v>
      </c>
      <c r="F8" s="8">
        <v>164356278</v>
      </c>
      <c r="G8" s="8">
        <v>13067215</v>
      </c>
      <c r="H8" s="8">
        <v>13358747</v>
      </c>
      <c r="I8" s="8">
        <v>13760259</v>
      </c>
      <c r="J8" s="8">
        <v>40186221</v>
      </c>
      <c r="K8" s="8">
        <v>13768565</v>
      </c>
      <c r="L8" s="8">
        <v>13345932</v>
      </c>
      <c r="M8" s="8">
        <v>5898172</v>
      </c>
      <c r="N8" s="8">
        <v>33012669</v>
      </c>
      <c r="O8" s="8">
        <v>11936803</v>
      </c>
      <c r="P8" s="8">
        <v>0</v>
      </c>
      <c r="Q8" s="8">
        <v>12824096</v>
      </c>
      <c r="R8" s="8">
        <v>24760899</v>
      </c>
      <c r="S8" s="8">
        <v>12824096</v>
      </c>
      <c r="T8" s="8">
        <v>14391650</v>
      </c>
      <c r="U8" s="8">
        <v>8667476</v>
      </c>
      <c r="V8" s="8">
        <v>35883222</v>
      </c>
      <c r="W8" s="8">
        <v>133843011</v>
      </c>
      <c r="X8" s="8">
        <v>164356278</v>
      </c>
      <c r="Y8" s="8">
        <v>-30513267</v>
      </c>
      <c r="Z8" s="2">
        <v>-18.57</v>
      </c>
      <c r="AA8" s="6">
        <v>164356278</v>
      </c>
    </row>
    <row r="9" spans="1:27" ht="13.5">
      <c r="A9" s="25" t="s">
        <v>36</v>
      </c>
      <c r="B9" s="24"/>
      <c r="C9" s="6">
        <v>83524763</v>
      </c>
      <c r="D9" s="6">
        <v>0</v>
      </c>
      <c r="E9" s="7">
        <v>90288265</v>
      </c>
      <c r="F9" s="8">
        <v>90288265</v>
      </c>
      <c r="G9" s="8">
        <v>7446057</v>
      </c>
      <c r="H9" s="8">
        <v>7407200</v>
      </c>
      <c r="I9" s="8">
        <v>7671103</v>
      </c>
      <c r="J9" s="8">
        <v>22524360</v>
      </c>
      <c r="K9" s="8">
        <v>4563989</v>
      </c>
      <c r="L9" s="8">
        <v>4531562</v>
      </c>
      <c r="M9" s="8">
        <v>4456244</v>
      </c>
      <c r="N9" s="8">
        <v>13551795</v>
      </c>
      <c r="O9" s="8">
        <v>5954324</v>
      </c>
      <c r="P9" s="8">
        <v>0</v>
      </c>
      <c r="Q9" s="8">
        <v>7437082</v>
      </c>
      <c r="R9" s="8">
        <v>13391406</v>
      </c>
      <c r="S9" s="8">
        <v>7437082</v>
      </c>
      <c r="T9" s="8">
        <v>0</v>
      </c>
      <c r="U9" s="8">
        <v>15385000</v>
      </c>
      <c r="V9" s="8">
        <v>22822082</v>
      </c>
      <c r="W9" s="8">
        <v>72289643</v>
      </c>
      <c r="X9" s="8">
        <v>90288265</v>
      </c>
      <c r="Y9" s="8">
        <v>-17998622</v>
      </c>
      <c r="Z9" s="2">
        <v>-19.93</v>
      </c>
      <c r="AA9" s="6">
        <v>90288265</v>
      </c>
    </row>
    <row r="10" spans="1:27" ht="13.5">
      <c r="A10" s="25" t="s">
        <v>37</v>
      </c>
      <c r="B10" s="24"/>
      <c r="C10" s="6">
        <v>68870769</v>
      </c>
      <c r="D10" s="6">
        <v>0</v>
      </c>
      <c r="E10" s="7">
        <v>73449693</v>
      </c>
      <c r="F10" s="26">
        <v>73449693</v>
      </c>
      <c r="G10" s="26">
        <v>6143618</v>
      </c>
      <c r="H10" s="26">
        <v>6168611</v>
      </c>
      <c r="I10" s="26">
        <v>6203644</v>
      </c>
      <c r="J10" s="26">
        <v>18515873</v>
      </c>
      <c r="K10" s="26">
        <v>6203285</v>
      </c>
      <c r="L10" s="26">
        <v>6009759</v>
      </c>
      <c r="M10" s="26">
        <v>-3924023</v>
      </c>
      <c r="N10" s="26">
        <v>8289021</v>
      </c>
      <c r="O10" s="26">
        <v>5300057</v>
      </c>
      <c r="P10" s="26">
        <v>6102643</v>
      </c>
      <c r="Q10" s="26">
        <v>6079617</v>
      </c>
      <c r="R10" s="26">
        <v>17482317</v>
      </c>
      <c r="S10" s="26">
        <v>6079617</v>
      </c>
      <c r="T10" s="26">
        <v>6153343</v>
      </c>
      <c r="U10" s="26">
        <v>-3572453</v>
      </c>
      <c r="V10" s="26">
        <v>8660507</v>
      </c>
      <c r="W10" s="26">
        <v>52947718</v>
      </c>
      <c r="X10" s="26">
        <v>73449693</v>
      </c>
      <c r="Y10" s="26">
        <v>-20501975</v>
      </c>
      <c r="Z10" s="27">
        <v>-27.91</v>
      </c>
      <c r="AA10" s="28">
        <v>73449693</v>
      </c>
    </row>
    <row r="11" spans="1:27" ht="13.5">
      <c r="A11" s="25" t="s">
        <v>38</v>
      </c>
      <c r="B11" s="29"/>
      <c r="C11" s="6">
        <v>23201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277635</v>
      </c>
      <c r="J11" s="8">
        <v>277635</v>
      </c>
      <c r="K11" s="8">
        <v>0</v>
      </c>
      <c r="L11" s="8">
        <v>0</v>
      </c>
      <c r="M11" s="8">
        <v>-277635</v>
      </c>
      <c r="N11" s="8">
        <v>-277635</v>
      </c>
      <c r="O11" s="8">
        <v>0</v>
      </c>
      <c r="P11" s="8">
        <v>0</v>
      </c>
      <c r="Q11" s="8">
        <v>7</v>
      </c>
      <c r="R11" s="8">
        <v>7</v>
      </c>
      <c r="S11" s="8">
        <v>7</v>
      </c>
      <c r="T11" s="8">
        <v>0</v>
      </c>
      <c r="U11" s="8">
        <v>0</v>
      </c>
      <c r="V11" s="8">
        <v>7</v>
      </c>
      <c r="W11" s="8">
        <v>14</v>
      </c>
      <c r="X11" s="8"/>
      <c r="Y11" s="8">
        <v>14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4639974</v>
      </c>
      <c r="D12" s="6">
        <v>0</v>
      </c>
      <c r="E12" s="7">
        <v>6478502</v>
      </c>
      <c r="F12" s="8">
        <v>6478504</v>
      </c>
      <c r="G12" s="8">
        <v>336352</v>
      </c>
      <c r="H12" s="8">
        <v>597822</v>
      </c>
      <c r="I12" s="8">
        <v>457836</v>
      </c>
      <c r="J12" s="8">
        <v>1392010</v>
      </c>
      <c r="K12" s="8">
        <v>336376</v>
      </c>
      <c r="L12" s="8">
        <v>486452</v>
      </c>
      <c r="M12" s="8">
        <v>868469</v>
      </c>
      <c r="N12" s="8">
        <v>1691297</v>
      </c>
      <c r="O12" s="8">
        <v>606640</v>
      </c>
      <c r="P12" s="8">
        <v>308095</v>
      </c>
      <c r="Q12" s="8">
        <v>474721</v>
      </c>
      <c r="R12" s="8">
        <v>1389456</v>
      </c>
      <c r="S12" s="8">
        <v>462721</v>
      </c>
      <c r="T12" s="8">
        <v>470337</v>
      </c>
      <c r="U12" s="8">
        <v>901722</v>
      </c>
      <c r="V12" s="8">
        <v>1834780</v>
      </c>
      <c r="W12" s="8">
        <v>6307543</v>
      </c>
      <c r="X12" s="8">
        <v>6478502</v>
      </c>
      <c r="Y12" s="8">
        <v>-170959</v>
      </c>
      <c r="Z12" s="2">
        <v>-2.64</v>
      </c>
      <c r="AA12" s="6">
        <v>6478504</v>
      </c>
    </row>
    <row r="13" spans="1:27" ht="13.5">
      <c r="A13" s="23" t="s">
        <v>40</v>
      </c>
      <c r="B13" s="29"/>
      <c r="C13" s="6">
        <v>17896938</v>
      </c>
      <c r="D13" s="6">
        <v>0</v>
      </c>
      <c r="E13" s="7">
        <v>16872072</v>
      </c>
      <c r="F13" s="8">
        <v>16872072</v>
      </c>
      <c r="G13" s="8">
        <v>2168646</v>
      </c>
      <c r="H13" s="8">
        <v>556096</v>
      </c>
      <c r="I13" s="8">
        <v>911397</v>
      </c>
      <c r="J13" s="8">
        <v>3636139</v>
      </c>
      <c r="K13" s="8">
        <v>1113102</v>
      </c>
      <c r="L13" s="8">
        <v>940599</v>
      </c>
      <c r="M13" s="8">
        <v>829509</v>
      </c>
      <c r="N13" s="8">
        <v>2883210</v>
      </c>
      <c r="O13" s="8">
        <v>857375</v>
      </c>
      <c r="P13" s="8">
        <v>602907</v>
      </c>
      <c r="Q13" s="8">
        <v>226169</v>
      </c>
      <c r="R13" s="8">
        <v>1686451</v>
      </c>
      <c r="S13" s="8">
        <v>226169</v>
      </c>
      <c r="T13" s="8">
        <v>378802</v>
      </c>
      <c r="U13" s="8">
        <v>946956</v>
      </c>
      <c r="V13" s="8">
        <v>1551927</v>
      </c>
      <c r="W13" s="8">
        <v>9757727</v>
      </c>
      <c r="X13" s="8">
        <v>16872072</v>
      </c>
      <c r="Y13" s="8">
        <v>-7114345</v>
      </c>
      <c r="Z13" s="2">
        <v>-42.17</v>
      </c>
      <c r="AA13" s="6">
        <v>16872072</v>
      </c>
    </row>
    <row r="14" spans="1:27" ht="13.5">
      <c r="A14" s="23" t="s">
        <v>41</v>
      </c>
      <c r="B14" s="29"/>
      <c r="C14" s="6">
        <v>7621372</v>
      </c>
      <c r="D14" s="6">
        <v>0</v>
      </c>
      <c r="E14" s="7">
        <v>8130887</v>
      </c>
      <c r="F14" s="8">
        <v>8130887</v>
      </c>
      <c r="G14" s="8">
        <v>695314</v>
      </c>
      <c r="H14" s="8">
        <v>707771</v>
      </c>
      <c r="I14" s="8">
        <v>1413182</v>
      </c>
      <c r="J14" s="8">
        <v>2816267</v>
      </c>
      <c r="K14" s="8">
        <v>387367</v>
      </c>
      <c r="L14" s="8">
        <v>465494</v>
      </c>
      <c r="M14" s="8">
        <v>340840</v>
      </c>
      <c r="N14" s="8">
        <v>1193701</v>
      </c>
      <c r="O14" s="8">
        <v>710079</v>
      </c>
      <c r="P14" s="8">
        <v>705485</v>
      </c>
      <c r="Q14" s="8">
        <v>695725</v>
      </c>
      <c r="R14" s="8">
        <v>2111289</v>
      </c>
      <c r="S14" s="8">
        <v>695725</v>
      </c>
      <c r="T14" s="8">
        <v>1595585</v>
      </c>
      <c r="U14" s="8">
        <v>-347743</v>
      </c>
      <c r="V14" s="8">
        <v>1943567</v>
      </c>
      <c r="W14" s="8">
        <v>8064824</v>
      </c>
      <c r="X14" s="8">
        <v>8130887</v>
      </c>
      <c r="Y14" s="8">
        <v>-66063</v>
      </c>
      <c r="Z14" s="2">
        <v>-0.81</v>
      </c>
      <c r="AA14" s="6">
        <v>8130887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9022484</v>
      </c>
      <c r="D16" s="6">
        <v>0</v>
      </c>
      <c r="E16" s="7">
        <v>2827207</v>
      </c>
      <c r="F16" s="8">
        <v>2827207</v>
      </c>
      <c r="G16" s="8">
        <v>148723</v>
      </c>
      <c r="H16" s="8">
        <v>186234</v>
      </c>
      <c r="I16" s="8">
        <v>279690</v>
      </c>
      <c r="J16" s="8">
        <v>614647</v>
      </c>
      <c r="K16" s="8">
        <v>408989</v>
      </c>
      <c r="L16" s="8">
        <v>219733</v>
      </c>
      <c r="M16" s="8">
        <v>1895460</v>
      </c>
      <c r="N16" s="8">
        <v>2524182</v>
      </c>
      <c r="O16" s="8">
        <v>158251</v>
      </c>
      <c r="P16" s="8">
        <v>138069</v>
      </c>
      <c r="Q16" s="8">
        <v>2069048</v>
      </c>
      <c r="R16" s="8">
        <v>2365368</v>
      </c>
      <c r="S16" s="8">
        <v>204048</v>
      </c>
      <c r="T16" s="8">
        <v>1033417</v>
      </c>
      <c r="U16" s="8">
        <v>-66233</v>
      </c>
      <c r="V16" s="8">
        <v>1171232</v>
      </c>
      <c r="W16" s="8">
        <v>6675429</v>
      </c>
      <c r="X16" s="8">
        <v>2827207</v>
      </c>
      <c r="Y16" s="8">
        <v>3848222</v>
      </c>
      <c r="Z16" s="2">
        <v>136.11</v>
      </c>
      <c r="AA16" s="6">
        <v>2827207</v>
      </c>
    </row>
    <row r="17" spans="1:27" ht="13.5">
      <c r="A17" s="23" t="s">
        <v>44</v>
      </c>
      <c r="B17" s="29"/>
      <c r="C17" s="6">
        <v>7294</v>
      </c>
      <c r="D17" s="6">
        <v>0</v>
      </c>
      <c r="E17" s="7">
        <v>3303</v>
      </c>
      <c r="F17" s="8">
        <v>11795</v>
      </c>
      <c r="G17" s="8">
        <v>1754</v>
      </c>
      <c r="H17" s="8">
        <v>3158</v>
      </c>
      <c r="I17" s="8">
        <v>99985</v>
      </c>
      <c r="J17" s="8">
        <v>104897</v>
      </c>
      <c r="K17" s="8">
        <v>702</v>
      </c>
      <c r="L17" s="8">
        <v>1053</v>
      </c>
      <c r="M17" s="8">
        <v>-98812</v>
      </c>
      <c r="N17" s="8">
        <v>-97057</v>
      </c>
      <c r="O17" s="8">
        <v>924</v>
      </c>
      <c r="P17" s="8">
        <v>877</v>
      </c>
      <c r="Q17" s="8">
        <v>877</v>
      </c>
      <c r="R17" s="8">
        <v>2678</v>
      </c>
      <c r="S17" s="8">
        <v>877</v>
      </c>
      <c r="T17" s="8">
        <v>702</v>
      </c>
      <c r="U17" s="8">
        <v>702</v>
      </c>
      <c r="V17" s="8">
        <v>2281</v>
      </c>
      <c r="W17" s="8">
        <v>12799</v>
      </c>
      <c r="X17" s="8">
        <v>3303</v>
      </c>
      <c r="Y17" s="8">
        <v>9496</v>
      </c>
      <c r="Z17" s="2">
        <v>287.5</v>
      </c>
      <c r="AA17" s="6">
        <v>11795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434932499</v>
      </c>
      <c r="D19" s="6">
        <v>0</v>
      </c>
      <c r="E19" s="7">
        <v>298618069</v>
      </c>
      <c r="F19" s="8">
        <v>302434081</v>
      </c>
      <c r="G19" s="8">
        <v>202439</v>
      </c>
      <c r="H19" s="8">
        <v>113301486</v>
      </c>
      <c r="I19" s="8">
        <v>1376806</v>
      </c>
      <c r="J19" s="8">
        <v>114880731</v>
      </c>
      <c r="K19" s="8">
        <v>4445071</v>
      </c>
      <c r="L19" s="8">
        <v>105356391</v>
      </c>
      <c r="M19" s="8">
        <v>33936764</v>
      </c>
      <c r="N19" s="8">
        <v>143738226</v>
      </c>
      <c r="O19" s="8">
        <v>20312662</v>
      </c>
      <c r="P19" s="8">
        <v>1344221</v>
      </c>
      <c r="Q19" s="8">
        <v>79793044</v>
      </c>
      <c r="R19" s="8">
        <v>101449927</v>
      </c>
      <c r="S19" s="8">
        <v>88990044</v>
      </c>
      <c r="T19" s="8">
        <v>14267260</v>
      </c>
      <c r="U19" s="8">
        <v>-64245339</v>
      </c>
      <c r="V19" s="8">
        <v>39011965</v>
      </c>
      <c r="W19" s="8">
        <v>399080849</v>
      </c>
      <c r="X19" s="8">
        <v>298618069</v>
      </c>
      <c r="Y19" s="8">
        <v>100462780</v>
      </c>
      <c r="Z19" s="2">
        <v>33.64</v>
      </c>
      <c r="AA19" s="6">
        <v>302434081</v>
      </c>
    </row>
    <row r="20" spans="1:27" ht="13.5">
      <c r="A20" s="23" t="s">
        <v>47</v>
      </c>
      <c r="B20" s="29"/>
      <c r="C20" s="6">
        <v>7995017</v>
      </c>
      <c r="D20" s="6">
        <v>0</v>
      </c>
      <c r="E20" s="7">
        <v>13142389</v>
      </c>
      <c r="F20" s="26">
        <v>13500000</v>
      </c>
      <c r="G20" s="26">
        <v>712050</v>
      </c>
      <c r="H20" s="26">
        <v>3473253</v>
      </c>
      <c r="I20" s="26">
        <v>430790</v>
      </c>
      <c r="J20" s="26">
        <v>4616093</v>
      </c>
      <c r="K20" s="26">
        <v>-4237656</v>
      </c>
      <c r="L20" s="26">
        <v>2603177</v>
      </c>
      <c r="M20" s="26">
        <v>5984236</v>
      </c>
      <c r="N20" s="26">
        <v>4349757</v>
      </c>
      <c r="O20" s="26">
        <v>2252991</v>
      </c>
      <c r="P20" s="26">
        <v>68147069</v>
      </c>
      <c r="Q20" s="26">
        <v>1630690</v>
      </c>
      <c r="R20" s="26">
        <v>72030750</v>
      </c>
      <c r="S20" s="26">
        <v>1630690</v>
      </c>
      <c r="T20" s="26">
        <v>8827066</v>
      </c>
      <c r="U20" s="26">
        <v>-58018601</v>
      </c>
      <c r="V20" s="26">
        <v>-47560845</v>
      </c>
      <c r="W20" s="26">
        <v>33435755</v>
      </c>
      <c r="X20" s="26">
        <v>13142389</v>
      </c>
      <c r="Y20" s="26">
        <v>20293366</v>
      </c>
      <c r="Z20" s="27">
        <v>154.41</v>
      </c>
      <c r="AA20" s="28">
        <v>13500000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175439</v>
      </c>
      <c r="J21" s="8">
        <v>175439</v>
      </c>
      <c r="K21" s="8">
        <v>-175000</v>
      </c>
      <c r="L21" s="8">
        <v>0</v>
      </c>
      <c r="M21" s="8">
        <v>0</v>
      </c>
      <c r="N21" s="8">
        <v>-175000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439</v>
      </c>
      <c r="X21" s="8"/>
      <c r="Y21" s="8">
        <v>439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1456210889</v>
      </c>
      <c r="D22" s="33">
        <f>SUM(D5:D21)</f>
        <v>0</v>
      </c>
      <c r="E22" s="34">
        <f t="shared" si="0"/>
        <v>1526361893</v>
      </c>
      <c r="F22" s="35">
        <f t="shared" si="0"/>
        <v>1508569891</v>
      </c>
      <c r="G22" s="35">
        <f t="shared" si="0"/>
        <v>74036197</v>
      </c>
      <c r="H22" s="35">
        <f t="shared" si="0"/>
        <v>227789227</v>
      </c>
      <c r="I22" s="35">
        <f t="shared" si="0"/>
        <v>108766077</v>
      </c>
      <c r="J22" s="35">
        <f t="shared" si="0"/>
        <v>410591501</v>
      </c>
      <c r="K22" s="35">
        <f t="shared" si="0"/>
        <v>88212676</v>
      </c>
      <c r="L22" s="35">
        <f t="shared" si="0"/>
        <v>195309478</v>
      </c>
      <c r="M22" s="35">
        <f t="shared" si="0"/>
        <v>120113611</v>
      </c>
      <c r="N22" s="35">
        <f t="shared" si="0"/>
        <v>403635765</v>
      </c>
      <c r="O22" s="35">
        <f t="shared" si="0"/>
        <v>108696131</v>
      </c>
      <c r="P22" s="35">
        <f t="shared" si="0"/>
        <v>93435563</v>
      </c>
      <c r="Q22" s="35">
        <f t="shared" si="0"/>
        <v>173663968</v>
      </c>
      <c r="R22" s="35">
        <f t="shared" si="0"/>
        <v>375795662</v>
      </c>
      <c r="S22" s="35">
        <f t="shared" si="0"/>
        <v>180983968</v>
      </c>
      <c r="T22" s="35">
        <f t="shared" si="0"/>
        <v>108425322</v>
      </c>
      <c r="U22" s="35">
        <f t="shared" si="0"/>
        <v>20084799</v>
      </c>
      <c r="V22" s="35">
        <f t="shared" si="0"/>
        <v>309494089</v>
      </c>
      <c r="W22" s="35">
        <f t="shared" si="0"/>
        <v>1499517017</v>
      </c>
      <c r="X22" s="35">
        <f t="shared" si="0"/>
        <v>1526361893</v>
      </c>
      <c r="Y22" s="35">
        <f t="shared" si="0"/>
        <v>-26844876</v>
      </c>
      <c r="Z22" s="36">
        <f>+IF(X22&lt;&gt;0,+(Y22/X22)*100,0)</f>
        <v>-1.7587490963389767</v>
      </c>
      <c r="AA22" s="33">
        <f>SUM(AA5:AA21)</f>
        <v>1508569891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353488528</v>
      </c>
      <c r="D25" s="6">
        <v>0</v>
      </c>
      <c r="E25" s="7">
        <v>399662967</v>
      </c>
      <c r="F25" s="8">
        <v>411637395</v>
      </c>
      <c r="G25" s="8">
        <v>26234434</v>
      </c>
      <c r="H25" s="8">
        <v>29814493</v>
      </c>
      <c r="I25" s="8">
        <v>31449130</v>
      </c>
      <c r="J25" s="8">
        <v>87498057</v>
      </c>
      <c r="K25" s="8">
        <v>29315485</v>
      </c>
      <c r="L25" s="8">
        <v>30256641</v>
      </c>
      <c r="M25" s="8">
        <v>28965857</v>
      </c>
      <c r="N25" s="8">
        <v>88537983</v>
      </c>
      <c r="O25" s="8">
        <v>31828372</v>
      </c>
      <c r="P25" s="8">
        <v>32647506</v>
      </c>
      <c r="Q25" s="8">
        <v>31355281</v>
      </c>
      <c r="R25" s="8">
        <v>95831159</v>
      </c>
      <c r="S25" s="8">
        <v>31355281</v>
      </c>
      <c r="T25" s="8">
        <v>36555275</v>
      </c>
      <c r="U25" s="8">
        <v>24998431</v>
      </c>
      <c r="V25" s="8">
        <v>92908987</v>
      </c>
      <c r="W25" s="8">
        <v>364776186</v>
      </c>
      <c r="X25" s="8">
        <v>399662967</v>
      </c>
      <c r="Y25" s="8">
        <v>-34886781</v>
      </c>
      <c r="Z25" s="2">
        <v>-8.73</v>
      </c>
      <c r="AA25" s="6">
        <v>411637395</v>
      </c>
    </row>
    <row r="26" spans="1:27" ht="13.5">
      <c r="A26" s="25" t="s">
        <v>52</v>
      </c>
      <c r="B26" s="24"/>
      <c r="C26" s="6">
        <v>18190799</v>
      </c>
      <c r="D26" s="6">
        <v>0</v>
      </c>
      <c r="E26" s="7">
        <v>18120877</v>
      </c>
      <c r="F26" s="8">
        <v>18120877</v>
      </c>
      <c r="G26" s="8">
        <v>1388802</v>
      </c>
      <c r="H26" s="8">
        <v>1365711</v>
      </c>
      <c r="I26" s="8">
        <v>1494352</v>
      </c>
      <c r="J26" s="8">
        <v>4248865</v>
      </c>
      <c r="K26" s="8">
        <v>1493677</v>
      </c>
      <c r="L26" s="8">
        <v>1298665</v>
      </c>
      <c r="M26" s="8">
        <v>2326855</v>
      </c>
      <c r="N26" s="8">
        <v>5119197</v>
      </c>
      <c r="O26" s="8">
        <v>1437559</v>
      </c>
      <c r="P26" s="8">
        <v>0</v>
      </c>
      <c r="Q26" s="8">
        <v>2197000</v>
      </c>
      <c r="R26" s="8">
        <v>3634559</v>
      </c>
      <c r="S26" s="8">
        <v>0</v>
      </c>
      <c r="T26" s="8">
        <v>0</v>
      </c>
      <c r="U26" s="8">
        <v>0</v>
      </c>
      <c r="V26" s="8">
        <v>0</v>
      </c>
      <c r="W26" s="8">
        <v>13002621</v>
      </c>
      <c r="X26" s="8">
        <v>18120877</v>
      </c>
      <c r="Y26" s="8">
        <v>-5118256</v>
      </c>
      <c r="Z26" s="2">
        <v>-28.25</v>
      </c>
      <c r="AA26" s="6">
        <v>18120877</v>
      </c>
    </row>
    <row r="27" spans="1:27" ht="13.5">
      <c r="A27" s="25" t="s">
        <v>53</v>
      </c>
      <c r="B27" s="24"/>
      <c r="C27" s="6">
        <v>11177793</v>
      </c>
      <c r="D27" s="6">
        <v>0</v>
      </c>
      <c r="E27" s="7">
        <v>296728013</v>
      </c>
      <c r="F27" s="8">
        <v>98909338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16042000</v>
      </c>
      <c r="N27" s="8">
        <v>16042000</v>
      </c>
      <c r="O27" s="8">
        <v>0</v>
      </c>
      <c r="P27" s="8">
        <v>0</v>
      </c>
      <c r="Q27" s="8">
        <v>16042</v>
      </c>
      <c r="R27" s="8">
        <v>16042</v>
      </c>
      <c r="S27" s="8">
        <v>0</v>
      </c>
      <c r="T27" s="8">
        <v>0</v>
      </c>
      <c r="U27" s="8">
        <v>-16058000</v>
      </c>
      <c r="V27" s="8">
        <v>-16058000</v>
      </c>
      <c r="W27" s="8">
        <v>42</v>
      </c>
      <c r="X27" s="8">
        <v>296728014</v>
      </c>
      <c r="Y27" s="8">
        <v>-296727972</v>
      </c>
      <c r="Z27" s="2">
        <v>-100</v>
      </c>
      <c r="AA27" s="6">
        <v>98909338</v>
      </c>
    </row>
    <row r="28" spans="1:27" ht="13.5">
      <c r="A28" s="25" t="s">
        <v>54</v>
      </c>
      <c r="B28" s="24"/>
      <c r="C28" s="6">
        <v>262790575</v>
      </c>
      <c r="D28" s="6">
        <v>0</v>
      </c>
      <c r="E28" s="7">
        <v>238001942</v>
      </c>
      <c r="F28" s="8">
        <v>238001940</v>
      </c>
      <c r="G28" s="8">
        <v>17231314</v>
      </c>
      <c r="H28" s="8">
        <v>19833531</v>
      </c>
      <c r="I28" s="8">
        <v>46936424</v>
      </c>
      <c r="J28" s="8">
        <v>84001269</v>
      </c>
      <c r="K28" s="8">
        <v>20135133</v>
      </c>
      <c r="L28" s="8">
        <v>19654694</v>
      </c>
      <c r="M28" s="8">
        <v>-2444485</v>
      </c>
      <c r="N28" s="8">
        <v>37345342</v>
      </c>
      <c r="O28" s="8">
        <v>17398776</v>
      </c>
      <c r="P28" s="8">
        <v>16410595</v>
      </c>
      <c r="Q28" s="8">
        <v>15929687</v>
      </c>
      <c r="R28" s="8">
        <v>49739058</v>
      </c>
      <c r="S28" s="8">
        <v>16168687</v>
      </c>
      <c r="T28" s="8">
        <v>0</v>
      </c>
      <c r="U28" s="8">
        <v>25365246</v>
      </c>
      <c r="V28" s="8">
        <v>41533933</v>
      </c>
      <c r="W28" s="8">
        <v>212619602</v>
      </c>
      <c r="X28" s="8">
        <v>238001942</v>
      </c>
      <c r="Y28" s="8">
        <v>-25382340</v>
      </c>
      <c r="Z28" s="2">
        <v>-10.66</v>
      </c>
      <c r="AA28" s="6">
        <v>238001940</v>
      </c>
    </row>
    <row r="29" spans="1:27" ht="13.5">
      <c r="A29" s="25" t="s">
        <v>55</v>
      </c>
      <c r="B29" s="24"/>
      <c r="C29" s="6">
        <v>11325408</v>
      </c>
      <c r="D29" s="6">
        <v>0</v>
      </c>
      <c r="E29" s="7">
        <v>22158396</v>
      </c>
      <c r="F29" s="8">
        <v>22158395</v>
      </c>
      <c r="G29" s="8">
        <v>1936637</v>
      </c>
      <c r="H29" s="8">
        <v>1936038</v>
      </c>
      <c r="I29" s="8">
        <v>3117117</v>
      </c>
      <c r="J29" s="8">
        <v>6989792</v>
      </c>
      <c r="K29" s="8">
        <v>964980</v>
      </c>
      <c r="L29" s="8">
        <v>1858880</v>
      </c>
      <c r="M29" s="8">
        <v>2143805</v>
      </c>
      <c r="N29" s="8">
        <v>4967665</v>
      </c>
      <c r="O29" s="8">
        <v>1985529</v>
      </c>
      <c r="P29" s="8">
        <v>1980445</v>
      </c>
      <c r="Q29" s="8">
        <v>1367053</v>
      </c>
      <c r="R29" s="8">
        <v>5333027</v>
      </c>
      <c r="S29" s="8">
        <v>1897053</v>
      </c>
      <c r="T29" s="8">
        <v>1613681</v>
      </c>
      <c r="U29" s="8">
        <v>2100992</v>
      </c>
      <c r="V29" s="8">
        <v>5611726</v>
      </c>
      <c r="W29" s="8">
        <v>22902210</v>
      </c>
      <c r="X29" s="8">
        <v>22158395</v>
      </c>
      <c r="Y29" s="8">
        <v>743815</v>
      </c>
      <c r="Z29" s="2">
        <v>3.36</v>
      </c>
      <c r="AA29" s="6">
        <v>22158395</v>
      </c>
    </row>
    <row r="30" spans="1:27" ht="13.5">
      <c r="A30" s="25" t="s">
        <v>56</v>
      </c>
      <c r="B30" s="24"/>
      <c r="C30" s="6">
        <v>435608308</v>
      </c>
      <c r="D30" s="6">
        <v>0</v>
      </c>
      <c r="E30" s="7">
        <v>432240000</v>
      </c>
      <c r="F30" s="8">
        <v>415000000</v>
      </c>
      <c r="G30" s="8">
        <v>52834424</v>
      </c>
      <c r="H30" s="8">
        <v>52834424</v>
      </c>
      <c r="I30" s="8">
        <v>81417150</v>
      </c>
      <c r="J30" s="8">
        <v>187085998</v>
      </c>
      <c r="K30" s="8">
        <v>9719314</v>
      </c>
      <c r="L30" s="8">
        <v>10814449</v>
      </c>
      <c r="M30" s="8">
        <v>17631768</v>
      </c>
      <c r="N30" s="8">
        <v>38165531</v>
      </c>
      <c r="O30" s="8">
        <v>29481018</v>
      </c>
      <c r="P30" s="8">
        <v>28398537</v>
      </c>
      <c r="Q30" s="8">
        <v>27643038</v>
      </c>
      <c r="R30" s="8">
        <v>85522593</v>
      </c>
      <c r="S30" s="8">
        <v>27643038</v>
      </c>
      <c r="T30" s="8">
        <v>27331789</v>
      </c>
      <c r="U30" s="8">
        <v>54105633</v>
      </c>
      <c r="V30" s="8">
        <v>109080460</v>
      </c>
      <c r="W30" s="8">
        <v>419854582</v>
      </c>
      <c r="X30" s="8">
        <v>432240000</v>
      </c>
      <c r="Y30" s="8">
        <v>-12385418</v>
      </c>
      <c r="Z30" s="2">
        <v>-2.87</v>
      </c>
      <c r="AA30" s="6">
        <v>415000000</v>
      </c>
    </row>
    <row r="31" spans="1:27" ht="13.5">
      <c r="A31" s="25" t="s">
        <v>57</v>
      </c>
      <c r="B31" s="24"/>
      <c r="C31" s="6">
        <v>3237518</v>
      </c>
      <c r="D31" s="6">
        <v>0</v>
      </c>
      <c r="E31" s="7">
        <v>3556888</v>
      </c>
      <c r="F31" s="8">
        <v>3091605</v>
      </c>
      <c r="G31" s="8">
        <v>84555</v>
      </c>
      <c r="H31" s="8">
        <v>2585</v>
      </c>
      <c r="I31" s="8">
        <v>12738381</v>
      </c>
      <c r="J31" s="8">
        <v>12825521</v>
      </c>
      <c r="K31" s="8">
        <v>165655</v>
      </c>
      <c r="L31" s="8">
        <v>253171</v>
      </c>
      <c r="M31" s="8">
        <v>-12262095</v>
      </c>
      <c r="N31" s="8">
        <v>-11843269</v>
      </c>
      <c r="O31" s="8">
        <v>175911</v>
      </c>
      <c r="P31" s="8">
        <v>127023</v>
      </c>
      <c r="Q31" s="8">
        <v>618697</v>
      </c>
      <c r="R31" s="8">
        <v>921631</v>
      </c>
      <c r="S31" s="8">
        <v>739697</v>
      </c>
      <c r="T31" s="8">
        <v>264465</v>
      </c>
      <c r="U31" s="8">
        <v>-31420</v>
      </c>
      <c r="V31" s="8">
        <v>972742</v>
      </c>
      <c r="W31" s="8">
        <v>2876625</v>
      </c>
      <c r="X31" s="8">
        <v>3557889</v>
      </c>
      <c r="Y31" s="8">
        <v>-681264</v>
      </c>
      <c r="Z31" s="2">
        <v>-19.15</v>
      </c>
      <c r="AA31" s="6">
        <v>3091605</v>
      </c>
    </row>
    <row r="32" spans="1:27" ht="13.5">
      <c r="A32" s="25" t="s">
        <v>58</v>
      </c>
      <c r="B32" s="24"/>
      <c r="C32" s="6">
        <v>117439592</v>
      </c>
      <c r="D32" s="6">
        <v>0</v>
      </c>
      <c r="E32" s="7">
        <v>161322228</v>
      </c>
      <c r="F32" s="8">
        <v>164852658</v>
      </c>
      <c r="G32" s="8">
        <v>-330596</v>
      </c>
      <c r="H32" s="8">
        <v>16147641</v>
      </c>
      <c r="I32" s="8">
        <v>6967140</v>
      </c>
      <c r="J32" s="8">
        <v>22784185</v>
      </c>
      <c r="K32" s="8">
        <v>12700741</v>
      </c>
      <c r="L32" s="8">
        <v>7877416</v>
      </c>
      <c r="M32" s="8">
        <v>25148774</v>
      </c>
      <c r="N32" s="8">
        <v>45726931</v>
      </c>
      <c r="O32" s="8">
        <v>11096144</v>
      </c>
      <c r="P32" s="8">
        <v>9031549</v>
      </c>
      <c r="Q32" s="8">
        <v>19018316</v>
      </c>
      <c r="R32" s="8">
        <v>39146009</v>
      </c>
      <c r="S32" s="8">
        <v>885316</v>
      </c>
      <c r="T32" s="8">
        <v>14225136</v>
      </c>
      <c r="U32" s="8">
        <v>39273986</v>
      </c>
      <c r="V32" s="8">
        <v>54384438</v>
      </c>
      <c r="W32" s="8">
        <v>162041563</v>
      </c>
      <c r="X32" s="8">
        <v>161322228</v>
      </c>
      <c r="Y32" s="8">
        <v>719335</v>
      </c>
      <c r="Z32" s="2">
        <v>0.45</v>
      </c>
      <c r="AA32" s="6">
        <v>164852658</v>
      </c>
    </row>
    <row r="33" spans="1:27" ht="13.5">
      <c r="A33" s="25" t="s">
        <v>59</v>
      </c>
      <c r="B33" s="24"/>
      <c r="C33" s="6">
        <v>46560867</v>
      </c>
      <c r="D33" s="6">
        <v>0</v>
      </c>
      <c r="E33" s="7">
        <v>54913028</v>
      </c>
      <c r="F33" s="8">
        <v>69599800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349895</v>
      </c>
      <c r="U33" s="8">
        <v>-350000</v>
      </c>
      <c r="V33" s="8">
        <v>-105</v>
      </c>
      <c r="W33" s="8">
        <v>-105</v>
      </c>
      <c r="X33" s="8">
        <v>54913028</v>
      </c>
      <c r="Y33" s="8">
        <v>-54913133</v>
      </c>
      <c r="Z33" s="2">
        <v>-100</v>
      </c>
      <c r="AA33" s="6">
        <v>69599800</v>
      </c>
    </row>
    <row r="34" spans="1:27" ht="13.5">
      <c r="A34" s="25" t="s">
        <v>60</v>
      </c>
      <c r="B34" s="24"/>
      <c r="C34" s="6">
        <v>161687110</v>
      </c>
      <c r="D34" s="6">
        <v>0</v>
      </c>
      <c r="E34" s="7">
        <v>231764661</v>
      </c>
      <c r="F34" s="8">
        <v>264858883</v>
      </c>
      <c r="G34" s="8">
        <v>9283645</v>
      </c>
      <c r="H34" s="8">
        <v>19348703</v>
      </c>
      <c r="I34" s="8">
        <v>12394610</v>
      </c>
      <c r="J34" s="8">
        <v>41026958</v>
      </c>
      <c r="K34" s="8">
        <v>21684993</v>
      </c>
      <c r="L34" s="8">
        <v>21597024</v>
      </c>
      <c r="M34" s="8">
        <v>17358842</v>
      </c>
      <c r="N34" s="8">
        <v>60640859</v>
      </c>
      <c r="O34" s="8">
        <v>18143760</v>
      </c>
      <c r="P34" s="8">
        <v>32187411</v>
      </c>
      <c r="Q34" s="8">
        <v>63766318</v>
      </c>
      <c r="R34" s="8">
        <v>114097489</v>
      </c>
      <c r="S34" s="8">
        <v>42022318</v>
      </c>
      <c r="T34" s="8">
        <v>30672975</v>
      </c>
      <c r="U34" s="8">
        <v>-113469</v>
      </c>
      <c r="V34" s="8">
        <v>72581824</v>
      </c>
      <c r="W34" s="8">
        <v>288347130</v>
      </c>
      <c r="X34" s="8">
        <v>231763348</v>
      </c>
      <c r="Y34" s="8">
        <v>56583782</v>
      </c>
      <c r="Z34" s="2">
        <v>24.41</v>
      </c>
      <c r="AA34" s="6">
        <v>264858883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1421506498</v>
      </c>
      <c r="D36" s="33">
        <f>SUM(D25:D35)</f>
        <v>0</v>
      </c>
      <c r="E36" s="34">
        <f t="shared" si="1"/>
        <v>1858469000</v>
      </c>
      <c r="F36" s="35">
        <f t="shared" si="1"/>
        <v>1706230891</v>
      </c>
      <c r="G36" s="35">
        <f t="shared" si="1"/>
        <v>108663215</v>
      </c>
      <c r="H36" s="35">
        <f t="shared" si="1"/>
        <v>141283126</v>
      </c>
      <c r="I36" s="35">
        <f t="shared" si="1"/>
        <v>196514304</v>
      </c>
      <c r="J36" s="35">
        <f t="shared" si="1"/>
        <v>446460645</v>
      </c>
      <c r="K36" s="35">
        <f t="shared" si="1"/>
        <v>96179978</v>
      </c>
      <c r="L36" s="35">
        <f t="shared" si="1"/>
        <v>93610940</v>
      </c>
      <c r="M36" s="35">
        <f t="shared" si="1"/>
        <v>94911321</v>
      </c>
      <c r="N36" s="35">
        <f t="shared" si="1"/>
        <v>284702239</v>
      </c>
      <c r="O36" s="35">
        <f t="shared" si="1"/>
        <v>111547069</v>
      </c>
      <c r="P36" s="35">
        <f t="shared" si="1"/>
        <v>120783066</v>
      </c>
      <c r="Q36" s="35">
        <f t="shared" si="1"/>
        <v>161911432</v>
      </c>
      <c r="R36" s="35">
        <f t="shared" si="1"/>
        <v>394241567</v>
      </c>
      <c r="S36" s="35">
        <f t="shared" si="1"/>
        <v>120711390</v>
      </c>
      <c r="T36" s="35">
        <f t="shared" si="1"/>
        <v>111013216</v>
      </c>
      <c r="U36" s="35">
        <f t="shared" si="1"/>
        <v>129291399</v>
      </c>
      <c r="V36" s="35">
        <f t="shared" si="1"/>
        <v>361016005</v>
      </c>
      <c r="W36" s="35">
        <f t="shared" si="1"/>
        <v>1486420456</v>
      </c>
      <c r="X36" s="35">
        <f t="shared" si="1"/>
        <v>1858468688</v>
      </c>
      <c r="Y36" s="35">
        <f t="shared" si="1"/>
        <v>-372048232</v>
      </c>
      <c r="Z36" s="36">
        <f>+IF(X36&lt;&gt;0,+(Y36/X36)*100,0)</f>
        <v>-20.019074542513895</v>
      </c>
      <c r="AA36" s="33">
        <f>SUM(AA25:AA35)</f>
        <v>1706230891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34704391</v>
      </c>
      <c r="D38" s="46">
        <f>+D22-D36</f>
        <v>0</v>
      </c>
      <c r="E38" s="47">
        <f t="shared" si="2"/>
        <v>-332107107</v>
      </c>
      <c r="F38" s="48">
        <f t="shared" si="2"/>
        <v>-197661000</v>
      </c>
      <c r="G38" s="48">
        <f t="shared" si="2"/>
        <v>-34627018</v>
      </c>
      <c r="H38" s="48">
        <f t="shared" si="2"/>
        <v>86506101</v>
      </c>
      <c r="I38" s="48">
        <f t="shared" si="2"/>
        <v>-87748227</v>
      </c>
      <c r="J38" s="48">
        <f t="shared" si="2"/>
        <v>-35869144</v>
      </c>
      <c r="K38" s="48">
        <f t="shared" si="2"/>
        <v>-7967302</v>
      </c>
      <c r="L38" s="48">
        <f t="shared" si="2"/>
        <v>101698538</v>
      </c>
      <c r="M38" s="48">
        <f t="shared" si="2"/>
        <v>25202290</v>
      </c>
      <c r="N38" s="48">
        <f t="shared" si="2"/>
        <v>118933526</v>
      </c>
      <c r="O38" s="48">
        <f t="shared" si="2"/>
        <v>-2850938</v>
      </c>
      <c r="P38" s="48">
        <f t="shared" si="2"/>
        <v>-27347503</v>
      </c>
      <c r="Q38" s="48">
        <f t="shared" si="2"/>
        <v>11752536</v>
      </c>
      <c r="R38" s="48">
        <f t="shared" si="2"/>
        <v>-18445905</v>
      </c>
      <c r="S38" s="48">
        <f t="shared" si="2"/>
        <v>60272578</v>
      </c>
      <c r="T38" s="48">
        <f t="shared" si="2"/>
        <v>-2587894</v>
      </c>
      <c r="U38" s="48">
        <f t="shared" si="2"/>
        <v>-109206600</v>
      </c>
      <c r="V38" s="48">
        <f t="shared" si="2"/>
        <v>-51521916</v>
      </c>
      <c r="W38" s="48">
        <f t="shared" si="2"/>
        <v>13096561</v>
      </c>
      <c r="X38" s="48">
        <f>IF(F22=F36,0,X22-X36)</f>
        <v>-332106795</v>
      </c>
      <c r="Y38" s="48">
        <f t="shared" si="2"/>
        <v>345203356</v>
      </c>
      <c r="Z38" s="49">
        <f>+IF(X38&lt;&gt;0,+(Y38/X38)*100,0)</f>
        <v>-103.94347878368461</v>
      </c>
      <c r="AA38" s="46">
        <f>+AA22-AA36</f>
        <v>-197661000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34704391</v>
      </c>
      <c r="D42" s="55">
        <f>SUM(D38:D41)</f>
        <v>0</v>
      </c>
      <c r="E42" s="56">
        <f t="shared" si="3"/>
        <v>-332107107</v>
      </c>
      <c r="F42" s="57">
        <f t="shared" si="3"/>
        <v>-197661000</v>
      </c>
      <c r="G42" s="57">
        <f t="shared" si="3"/>
        <v>-34627018</v>
      </c>
      <c r="H42" s="57">
        <f t="shared" si="3"/>
        <v>86506101</v>
      </c>
      <c r="I42" s="57">
        <f t="shared" si="3"/>
        <v>-87748227</v>
      </c>
      <c r="J42" s="57">
        <f t="shared" si="3"/>
        <v>-35869144</v>
      </c>
      <c r="K42" s="57">
        <f t="shared" si="3"/>
        <v>-7967302</v>
      </c>
      <c r="L42" s="57">
        <f t="shared" si="3"/>
        <v>101698538</v>
      </c>
      <c r="M42" s="57">
        <f t="shared" si="3"/>
        <v>25202290</v>
      </c>
      <c r="N42" s="57">
        <f t="shared" si="3"/>
        <v>118933526</v>
      </c>
      <c r="O42" s="57">
        <f t="shared" si="3"/>
        <v>-2850938</v>
      </c>
      <c r="P42" s="57">
        <f t="shared" si="3"/>
        <v>-27347503</v>
      </c>
      <c r="Q42" s="57">
        <f t="shared" si="3"/>
        <v>11752536</v>
      </c>
      <c r="R42" s="57">
        <f t="shared" si="3"/>
        <v>-18445905</v>
      </c>
      <c r="S42" s="57">
        <f t="shared" si="3"/>
        <v>60272578</v>
      </c>
      <c r="T42" s="57">
        <f t="shared" si="3"/>
        <v>-2587894</v>
      </c>
      <c r="U42" s="57">
        <f t="shared" si="3"/>
        <v>-109206600</v>
      </c>
      <c r="V42" s="57">
        <f t="shared" si="3"/>
        <v>-51521916</v>
      </c>
      <c r="W42" s="57">
        <f t="shared" si="3"/>
        <v>13096561</v>
      </c>
      <c r="X42" s="57">
        <f t="shared" si="3"/>
        <v>-332106795</v>
      </c>
      <c r="Y42" s="57">
        <f t="shared" si="3"/>
        <v>345203356</v>
      </c>
      <c r="Z42" s="58">
        <f>+IF(X42&lt;&gt;0,+(Y42/X42)*100,0)</f>
        <v>-103.94347878368461</v>
      </c>
      <c r="AA42" s="55">
        <f>SUM(AA38:AA41)</f>
        <v>-197661000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34704391</v>
      </c>
      <c r="D44" s="63">
        <f>+D42-D43</f>
        <v>0</v>
      </c>
      <c r="E44" s="64">
        <f t="shared" si="4"/>
        <v>-332107107</v>
      </c>
      <c r="F44" s="65">
        <f t="shared" si="4"/>
        <v>-197661000</v>
      </c>
      <c r="G44" s="65">
        <f t="shared" si="4"/>
        <v>-34627018</v>
      </c>
      <c r="H44" s="65">
        <f t="shared" si="4"/>
        <v>86506101</v>
      </c>
      <c r="I44" s="65">
        <f t="shared" si="4"/>
        <v>-87748227</v>
      </c>
      <c r="J44" s="65">
        <f t="shared" si="4"/>
        <v>-35869144</v>
      </c>
      <c r="K44" s="65">
        <f t="shared" si="4"/>
        <v>-7967302</v>
      </c>
      <c r="L44" s="65">
        <f t="shared" si="4"/>
        <v>101698538</v>
      </c>
      <c r="M44" s="65">
        <f t="shared" si="4"/>
        <v>25202290</v>
      </c>
      <c r="N44" s="65">
        <f t="shared" si="4"/>
        <v>118933526</v>
      </c>
      <c r="O44" s="65">
        <f t="shared" si="4"/>
        <v>-2850938</v>
      </c>
      <c r="P44" s="65">
        <f t="shared" si="4"/>
        <v>-27347503</v>
      </c>
      <c r="Q44" s="65">
        <f t="shared" si="4"/>
        <v>11752536</v>
      </c>
      <c r="R44" s="65">
        <f t="shared" si="4"/>
        <v>-18445905</v>
      </c>
      <c r="S44" s="65">
        <f t="shared" si="4"/>
        <v>60272578</v>
      </c>
      <c r="T44" s="65">
        <f t="shared" si="4"/>
        <v>-2587894</v>
      </c>
      <c r="U44" s="65">
        <f t="shared" si="4"/>
        <v>-109206600</v>
      </c>
      <c r="V44" s="65">
        <f t="shared" si="4"/>
        <v>-51521916</v>
      </c>
      <c r="W44" s="65">
        <f t="shared" si="4"/>
        <v>13096561</v>
      </c>
      <c r="X44" s="65">
        <f t="shared" si="4"/>
        <v>-332106795</v>
      </c>
      <c r="Y44" s="65">
        <f t="shared" si="4"/>
        <v>345203356</v>
      </c>
      <c r="Z44" s="66">
        <f>+IF(X44&lt;&gt;0,+(Y44/X44)*100,0)</f>
        <v>-103.94347878368461</v>
      </c>
      <c r="AA44" s="63">
        <f>+AA42-AA43</f>
        <v>-197661000</v>
      </c>
    </row>
    <row r="45" spans="1:27" ht="13.5">
      <c r="A45" s="23" t="s">
        <v>70</v>
      </c>
      <c r="B45" s="29"/>
      <c r="C45" s="50">
        <v>-14248537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20455854</v>
      </c>
      <c r="D46" s="55">
        <f>SUM(D44:D45)</f>
        <v>0</v>
      </c>
      <c r="E46" s="56">
        <f t="shared" si="5"/>
        <v>-332107107</v>
      </c>
      <c r="F46" s="57">
        <f t="shared" si="5"/>
        <v>-197661000</v>
      </c>
      <c r="G46" s="57">
        <f t="shared" si="5"/>
        <v>-34627018</v>
      </c>
      <c r="H46" s="57">
        <f t="shared" si="5"/>
        <v>86506101</v>
      </c>
      <c r="I46" s="57">
        <f t="shared" si="5"/>
        <v>-87748227</v>
      </c>
      <c r="J46" s="57">
        <f t="shared" si="5"/>
        <v>-35869144</v>
      </c>
      <c r="K46" s="57">
        <f t="shared" si="5"/>
        <v>-7967302</v>
      </c>
      <c r="L46" s="57">
        <f t="shared" si="5"/>
        <v>101698538</v>
      </c>
      <c r="M46" s="57">
        <f t="shared" si="5"/>
        <v>25202290</v>
      </c>
      <c r="N46" s="57">
        <f t="shared" si="5"/>
        <v>118933526</v>
      </c>
      <c r="O46" s="57">
        <f t="shared" si="5"/>
        <v>-2850938</v>
      </c>
      <c r="P46" s="57">
        <f t="shared" si="5"/>
        <v>-27347503</v>
      </c>
      <c r="Q46" s="57">
        <f t="shared" si="5"/>
        <v>11752536</v>
      </c>
      <c r="R46" s="57">
        <f t="shared" si="5"/>
        <v>-18445905</v>
      </c>
      <c r="S46" s="57">
        <f t="shared" si="5"/>
        <v>60272578</v>
      </c>
      <c r="T46" s="57">
        <f t="shared" si="5"/>
        <v>-2587894</v>
      </c>
      <c r="U46" s="57">
        <f t="shared" si="5"/>
        <v>-109206600</v>
      </c>
      <c r="V46" s="57">
        <f t="shared" si="5"/>
        <v>-51521916</v>
      </c>
      <c r="W46" s="57">
        <f t="shared" si="5"/>
        <v>13096561</v>
      </c>
      <c r="X46" s="57">
        <f t="shared" si="5"/>
        <v>-332106795</v>
      </c>
      <c r="Y46" s="57">
        <f t="shared" si="5"/>
        <v>345203356</v>
      </c>
      <c r="Z46" s="58">
        <f>+IF(X46&lt;&gt;0,+(Y46/X46)*100,0)</f>
        <v>-103.94347878368461</v>
      </c>
      <c r="AA46" s="55">
        <f>SUM(AA44:AA45)</f>
        <v>-197661000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20455854</v>
      </c>
      <c r="D48" s="71">
        <f>SUM(D46:D47)</f>
        <v>0</v>
      </c>
      <c r="E48" s="72">
        <f t="shared" si="6"/>
        <v>-332107107</v>
      </c>
      <c r="F48" s="73">
        <f t="shared" si="6"/>
        <v>-197661000</v>
      </c>
      <c r="G48" s="73">
        <f t="shared" si="6"/>
        <v>-34627018</v>
      </c>
      <c r="H48" s="74">
        <f t="shared" si="6"/>
        <v>86506101</v>
      </c>
      <c r="I48" s="74">
        <f t="shared" si="6"/>
        <v>-87748227</v>
      </c>
      <c r="J48" s="74">
        <f t="shared" si="6"/>
        <v>-35869144</v>
      </c>
      <c r="K48" s="74">
        <f t="shared" si="6"/>
        <v>-7967302</v>
      </c>
      <c r="L48" s="74">
        <f t="shared" si="6"/>
        <v>101698538</v>
      </c>
      <c r="M48" s="73">
        <f t="shared" si="6"/>
        <v>25202290</v>
      </c>
      <c r="N48" s="73">
        <f t="shared" si="6"/>
        <v>118933526</v>
      </c>
      <c r="O48" s="74">
        <f t="shared" si="6"/>
        <v>-2850938</v>
      </c>
      <c r="P48" s="74">
        <f t="shared" si="6"/>
        <v>-27347503</v>
      </c>
      <c r="Q48" s="74">
        <f t="shared" si="6"/>
        <v>11752536</v>
      </c>
      <c r="R48" s="74">
        <f t="shared" si="6"/>
        <v>-18445905</v>
      </c>
      <c r="S48" s="74">
        <f t="shared" si="6"/>
        <v>60272578</v>
      </c>
      <c r="T48" s="73">
        <f t="shared" si="6"/>
        <v>-2587894</v>
      </c>
      <c r="U48" s="73">
        <f t="shared" si="6"/>
        <v>-109206600</v>
      </c>
      <c r="V48" s="74">
        <f t="shared" si="6"/>
        <v>-51521916</v>
      </c>
      <c r="W48" s="74">
        <f t="shared" si="6"/>
        <v>13096561</v>
      </c>
      <c r="X48" s="74">
        <f t="shared" si="6"/>
        <v>-332106795</v>
      </c>
      <c r="Y48" s="74">
        <f t="shared" si="6"/>
        <v>345203356</v>
      </c>
      <c r="Z48" s="75">
        <f>+IF(X48&lt;&gt;0,+(Y48/X48)*100,0)</f>
        <v>-103.94347878368461</v>
      </c>
      <c r="AA48" s="76">
        <f>SUM(AA46:AA47)</f>
        <v>-197661000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279678867</v>
      </c>
      <c r="D5" s="6">
        <v>0</v>
      </c>
      <c r="E5" s="7">
        <v>314000000</v>
      </c>
      <c r="F5" s="8">
        <v>326453200</v>
      </c>
      <c r="G5" s="8">
        <v>25208242</v>
      </c>
      <c r="H5" s="8">
        <v>29853966</v>
      </c>
      <c r="I5" s="8">
        <v>28976109</v>
      </c>
      <c r="J5" s="8">
        <v>84038317</v>
      </c>
      <c r="K5" s="8">
        <v>27933912</v>
      </c>
      <c r="L5" s="8">
        <v>30103722</v>
      </c>
      <c r="M5" s="8">
        <v>27340973</v>
      </c>
      <c r="N5" s="8">
        <v>85378607</v>
      </c>
      <c r="O5" s="8">
        <v>27526426</v>
      </c>
      <c r="P5" s="8">
        <v>27529552</v>
      </c>
      <c r="Q5" s="8">
        <v>28874880</v>
      </c>
      <c r="R5" s="8">
        <v>83930858</v>
      </c>
      <c r="S5" s="8">
        <v>27698520</v>
      </c>
      <c r="T5" s="8">
        <v>27527036</v>
      </c>
      <c r="U5" s="8">
        <v>27745755</v>
      </c>
      <c r="V5" s="8">
        <v>82971311</v>
      </c>
      <c r="W5" s="8">
        <v>336319093</v>
      </c>
      <c r="X5" s="8">
        <v>314000000</v>
      </c>
      <c r="Y5" s="8">
        <v>22319093</v>
      </c>
      <c r="Z5" s="2">
        <v>7.11</v>
      </c>
      <c r="AA5" s="6">
        <v>326453200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1311518791</v>
      </c>
      <c r="D7" s="6">
        <v>0</v>
      </c>
      <c r="E7" s="7">
        <v>1385000000</v>
      </c>
      <c r="F7" s="8">
        <v>1295000000</v>
      </c>
      <c r="G7" s="8">
        <v>114633069</v>
      </c>
      <c r="H7" s="8">
        <v>146302452</v>
      </c>
      <c r="I7" s="8">
        <v>119232037</v>
      </c>
      <c r="J7" s="8">
        <v>380167558</v>
      </c>
      <c r="K7" s="8">
        <v>96853958</v>
      </c>
      <c r="L7" s="8">
        <v>107853216</v>
      </c>
      <c r="M7" s="8">
        <v>111928309</v>
      </c>
      <c r="N7" s="8">
        <v>316635483</v>
      </c>
      <c r="O7" s="8">
        <v>131899593</v>
      </c>
      <c r="P7" s="8">
        <v>115753793</v>
      </c>
      <c r="Q7" s="8">
        <v>117010341</v>
      </c>
      <c r="R7" s="8">
        <v>364663727</v>
      </c>
      <c r="S7" s="8">
        <v>122193029</v>
      </c>
      <c r="T7" s="8">
        <v>85635851</v>
      </c>
      <c r="U7" s="8">
        <v>134438994</v>
      </c>
      <c r="V7" s="8">
        <v>342267874</v>
      </c>
      <c r="W7" s="8">
        <v>1403734642</v>
      </c>
      <c r="X7" s="8">
        <v>1385000000</v>
      </c>
      <c r="Y7" s="8">
        <v>18734642</v>
      </c>
      <c r="Z7" s="2">
        <v>1.35</v>
      </c>
      <c r="AA7" s="6">
        <v>1295000000</v>
      </c>
    </row>
    <row r="8" spans="1:27" ht="13.5">
      <c r="A8" s="25" t="s">
        <v>35</v>
      </c>
      <c r="B8" s="24"/>
      <c r="C8" s="6">
        <v>176552078</v>
      </c>
      <c r="D8" s="6">
        <v>0</v>
      </c>
      <c r="E8" s="7">
        <v>204600000</v>
      </c>
      <c r="F8" s="8">
        <v>206500000</v>
      </c>
      <c r="G8" s="8">
        <v>15030043</v>
      </c>
      <c r="H8" s="8">
        <v>21083453</v>
      </c>
      <c r="I8" s="8">
        <v>17596696</v>
      </c>
      <c r="J8" s="8">
        <v>53710192</v>
      </c>
      <c r="K8" s="8">
        <v>18055805</v>
      </c>
      <c r="L8" s="8">
        <v>15355221</v>
      </c>
      <c r="M8" s="8">
        <v>15190339</v>
      </c>
      <c r="N8" s="8">
        <v>48601365</v>
      </c>
      <c r="O8" s="8">
        <v>18227775</v>
      </c>
      <c r="P8" s="8">
        <v>21370850</v>
      </c>
      <c r="Q8" s="8">
        <v>14771858</v>
      </c>
      <c r="R8" s="8">
        <v>54370483</v>
      </c>
      <c r="S8" s="8">
        <v>17395296</v>
      </c>
      <c r="T8" s="8">
        <v>18432539</v>
      </c>
      <c r="U8" s="8">
        <v>14775874</v>
      </c>
      <c r="V8" s="8">
        <v>50603709</v>
      </c>
      <c r="W8" s="8">
        <v>207285749</v>
      </c>
      <c r="X8" s="8">
        <v>204600000</v>
      </c>
      <c r="Y8" s="8">
        <v>2685749</v>
      </c>
      <c r="Z8" s="2">
        <v>1.31</v>
      </c>
      <c r="AA8" s="6">
        <v>206500000</v>
      </c>
    </row>
    <row r="9" spans="1:27" ht="13.5">
      <c r="A9" s="25" t="s">
        <v>36</v>
      </c>
      <c r="B9" s="24"/>
      <c r="C9" s="6">
        <v>71241383</v>
      </c>
      <c r="D9" s="6">
        <v>0</v>
      </c>
      <c r="E9" s="7">
        <v>78000000</v>
      </c>
      <c r="F9" s="8">
        <v>75450000</v>
      </c>
      <c r="G9" s="8">
        <v>6336698</v>
      </c>
      <c r="H9" s="8">
        <v>6706538</v>
      </c>
      <c r="I9" s="8">
        <v>6663375</v>
      </c>
      <c r="J9" s="8">
        <v>19706611</v>
      </c>
      <c r="K9" s="8">
        <v>6545831</v>
      </c>
      <c r="L9" s="8">
        <v>5980861</v>
      </c>
      <c r="M9" s="8">
        <v>6614889</v>
      </c>
      <c r="N9" s="8">
        <v>19141581</v>
      </c>
      <c r="O9" s="8">
        <v>6389132</v>
      </c>
      <c r="P9" s="8">
        <v>6485921</v>
      </c>
      <c r="Q9" s="8">
        <v>6558608</v>
      </c>
      <c r="R9" s="8">
        <v>19433661</v>
      </c>
      <c r="S9" s="8">
        <v>6745101</v>
      </c>
      <c r="T9" s="8">
        <v>6728933</v>
      </c>
      <c r="U9" s="8">
        <v>6650919</v>
      </c>
      <c r="V9" s="8">
        <v>20124953</v>
      </c>
      <c r="W9" s="8">
        <v>78406806</v>
      </c>
      <c r="X9" s="8">
        <v>78000000</v>
      </c>
      <c r="Y9" s="8">
        <v>406806</v>
      </c>
      <c r="Z9" s="2">
        <v>0.52</v>
      </c>
      <c r="AA9" s="6">
        <v>75450000</v>
      </c>
    </row>
    <row r="10" spans="1:27" ht="13.5">
      <c r="A10" s="25" t="s">
        <v>37</v>
      </c>
      <c r="B10" s="24"/>
      <c r="C10" s="6">
        <v>58413911</v>
      </c>
      <c r="D10" s="6">
        <v>0</v>
      </c>
      <c r="E10" s="7">
        <v>62000000</v>
      </c>
      <c r="F10" s="26">
        <v>60200000</v>
      </c>
      <c r="G10" s="26">
        <v>5313199</v>
      </c>
      <c r="H10" s="26">
        <v>5308189</v>
      </c>
      <c r="I10" s="26">
        <v>5307550</v>
      </c>
      <c r="J10" s="26">
        <v>15928938</v>
      </c>
      <c r="K10" s="26">
        <v>5308898</v>
      </c>
      <c r="L10" s="26">
        <v>4379225</v>
      </c>
      <c r="M10" s="26">
        <v>5128336</v>
      </c>
      <c r="N10" s="26">
        <v>14816459</v>
      </c>
      <c r="O10" s="26">
        <v>5131986</v>
      </c>
      <c r="P10" s="26">
        <v>5131690</v>
      </c>
      <c r="Q10" s="26">
        <v>5148145</v>
      </c>
      <c r="R10" s="26">
        <v>15411821</v>
      </c>
      <c r="S10" s="26">
        <v>5108507</v>
      </c>
      <c r="T10" s="26">
        <v>5148180</v>
      </c>
      <c r="U10" s="26">
        <v>5172793</v>
      </c>
      <c r="V10" s="26">
        <v>15429480</v>
      </c>
      <c r="W10" s="26">
        <v>61586698</v>
      </c>
      <c r="X10" s="26">
        <v>62000000</v>
      </c>
      <c r="Y10" s="26">
        <v>-413302</v>
      </c>
      <c r="Z10" s="27">
        <v>-0.67</v>
      </c>
      <c r="AA10" s="28">
        <v>60200000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752921</v>
      </c>
      <c r="H11" s="8">
        <v>603225</v>
      </c>
      <c r="I11" s="8">
        <v>760475</v>
      </c>
      <c r="J11" s="8">
        <v>2116621</v>
      </c>
      <c r="K11" s="8">
        <v>1009856</v>
      </c>
      <c r="L11" s="8">
        <v>1023936</v>
      </c>
      <c r="M11" s="8">
        <v>802838</v>
      </c>
      <c r="N11" s="8">
        <v>2836630</v>
      </c>
      <c r="O11" s="8">
        <v>851569</v>
      </c>
      <c r="P11" s="8">
        <v>1195480</v>
      </c>
      <c r="Q11" s="8">
        <v>954642</v>
      </c>
      <c r="R11" s="8">
        <v>3001691</v>
      </c>
      <c r="S11" s="8">
        <v>949274</v>
      </c>
      <c r="T11" s="8">
        <v>997846</v>
      </c>
      <c r="U11" s="8">
        <v>908964</v>
      </c>
      <c r="V11" s="8">
        <v>2856084</v>
      </c>
      <c r="W11" s="8">
        <v>10811026</v>
      </c>
      <c r="X11" s="8">
        <v>12561200</v>
      </c>
      <c r="Y11" s="8">
        <v>-1750174</v>
      </c>
      <c r="Z11" s="2">
        <v>-13.93</v>
      </c>
      <c r="AA11" s="6">
        <v>0</v>
      </c>
    </row>
    <row r="12" spans="1:27" ht="13.5">
      <c r="A12" s="25" t="s">
        <v>39</v>
      </c>
      <c r="B12" s="29"/>
      <c r="C12" s="6">
        <v>13500756</v>
      </c>
      <c r="D12" s="6">
        <v>0</v>
      </c>
      <c r="E12" s="7">
        <v>8233800</v>
      </c>
      <c r="F12" s="8">
        <v>11561800</v>
      </c>
      <c r="G12" s="8">
        <v>1251518</v>
      </c>
      <c r="H12" s="8">
        <v>1218720</v>
      </c>
      <c r="I12" s="8">
        <v>1230433</v>
      </c>
      <c r="J12" s="8">
        <v>3700671</v>
      </c>
      <c r="K12" s="8">
        <v>1139258</v>
      </c>
      <c r="L12" s="8">
        <v>1155070</v>
      </c>
      <c r="M12" s="8">
        <v>1180021</v>
      </c>
      <c r="N12" s="8">
        <v>3474349</v>
      </c>
      <c r="O12" s="8">
        <v>1131645</v>
      </c>
      <c r="P12" s="8">
        <v>1115834</v>
      </c>
      <c r="Q12" s="8">
        <v>1297214</v>
      </c>
      <c r="R12" s="8">
        <v>3544693</v>
      </c>
      <c r="S12" s="8">
        <v>1115712</v>
      </c>
      <c r="T12" s="8">
        <v>1108489</v>
      </c>
      <c r="U12" s="8">
        <v>-1295927</v>
      </c>
      <c r="V12" s="8">
        <v>928274</v>
      </c>
      <c r="W12" s="8">
        <v>11647987</v>
      </c>
      <c r="X12" s="8">
        <v>8233800</v>
      </c>
      <c r="Y12" s="8">
        <v>3414187</v>
      </c>
      <c r="Z12" s="2">
        <v>41.47</v>
      </c>
      <c r="AA12" s="6">
        <v>11561800</v>
      </c>
    </row>
    <row r="13" spans="1:27" ht="13.5">
      <c r="A13" s="23" t="s">
        <v>40</v>
      </c>
      <c r="B13" s="29"/>
      <c r="C13" s="6">
        <v>21060124</v>
      </c>
      <c r="D13" s="6">
        <v>0</v>
      </c>
      <c r="E13" s="7">
        <v>10605000</v>
      </c>
      <c r="F13" s="8">
        <v>16700000</v>
      </c>
      <c r="G13" s="8">
        <v>-90520</v>
      </c>
      <c r="H13" s="8">
        <v>782333</v>
      </c>
      <c r="I13" s="8">
        <v>1395223</v>
      </c>
      <c r="J13" s="8">
        <v>2087036</v>
      </c>
      <c r="K13" s="8">
        <v>918947</v>
      </c>
      <c r="L13" s="8">
        <v>3711372</v>
      </c>
      <c r="M13" s="8">
        <v>1522064</v>
      </c>
      <c r="N13" s="8">
        <v>6152383</v>
      </c>
      <c r="O13" s="8">
        <v>1626969</v>
      </c>
      <c r="P13" s="8">
        <v>962640</v>
      </c>
      <c r="Q13" s="8">
        <v>3443479</v>
      </c>
      <c r="R13" s="8">
        <v>6033088</v>
      </c>
      <c r="S13" s="8">
        <v>946650</v>
      </c>
      <c r="T13" s="8">
        <v>1105057</v>
      </c>
      <c r="U13" s="8">
        <v>5346287</v>
      </c>
      <c r="V13" s="8">
        <v>7397994</v>
      </c>
      <c r="W13" s="8">
        <v>21670501</v>
      </c>
      <c r="X13" s="8">
        <v>10605000</v>
      </c>
      <c r="Y13" s="8">
        <v>11065501</v>
      </c>
      <c r="Z13" s="2">
        <v>104.34</v>
      </c>
      <c r="AA13" s="6">
        <v>16700000</v>
      </c>
    </row>
    <row r="14" spans="1:27" ht="13.5">
      <c r="A14" s="23" t="s">
        <v>41</v>
      </c>
      <c r="B14" s="29"/>
      <c r="C14" s="6">
        <v>52402</v>
      </c>
      <c r="D14" s="6">
        <v>0</v>
      </c>
      <c r="E14" s="7">
        <v>1542000</v>
      </c>
      <c r="F14" s="8">
        <v>1544000</v>
      </c>
      <c r="G14" s="8">
        <v>113256</v>
      </c>
      <c r="H14" s="8">
        <v>127499</v>
      </c>
      <c r="I14" s="8">
        <v>129539</v>
      </c>
      <c r="J14" s="8">
        <v>370294</v>
      </c>
      <c r="K14" s="8">
        <v>194796</v>
      </c>
      <c r="L14" s="8">
        <v>116327</v>
      </c>
      <c r="M14" s="8">
        <v>82781</v>
      </c>
      <c r="N14" s="8">
        <v>393904</v>
      </c>
      <c r="O14" s="8">
        <v>180095</v>
      </c>
      <c r="P14" s="8">
        <v>178137</v>
      </c>
      <c r="Q14" s="8">
        <v>168784</v>
      </c>
      <c r="R14" s="8">
        <v>527016</v>
      </c>
      <c r="S14" s="8">
        <v>132445</v>
      </c>
      <c r="T14" s="8">
        <v>134005</v>
      </c>
      <c r="U14" s="8">
        <v>157531</v>
      </c>
      <c r="V14" s="8">
        <v>423981</v>
      </c>
      <c r="W14" s="8">
        <v>1715195</v>
      </c>
      <c r="X14" s="8">
        <v>1542000</v>
      </c>
      <c r="Y14" s="8">
        <v>173195</v>
      </c>
      <c r="Z14" s="2">
        <v>11.23</v>
      </c>
      <c r="AA14" s="6">
        <v>1544000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59985915</v>
      </c>
      <c r="D16" s="6">
        <v>0</v>
      </c>
      <c r="E16" s="7">
        <v>8877200</v>
      </c>
      <c r="F16" s="8">
        <v>10377200</v>
      </c>
      <c r="G16" s="8">
        <v>801892</v>
      </c>
      <c r="H16" s="8">
        <v>1097354</v>
      </c>
      <c r="I16" s="8">
        <v>941483</v>
      </c>
      <c r="J16" s="8">
        <v>2840729</v>
      </c>
      <c r="K16" s="8">
        <v>868863</v>
      </c>
      <c r="L16" s="8">
        <v>852615</v>
      </c>
      <c r="M16" s="8">
        <v>817611</v>
      </c>
      <c r="N16" s="8">
        <v>2539089</v>
      </c>
      <c r="O16" s="8">
        <v>995882</v>
      </c>
      <c r="P16" s="8">
        <v>630234</v>
      </c>
      <c r="Q16" s="8">
        <v>496113</v>
      </c>
      <c r="R16" s="8">
        <v>2122229</v>
      </c>
      <c r="S16" s="8">
        <v>530941</v>
      </c>
      <c r="T16" s="8">
        <v>487724</v>
      </c>
      <c r="U16" s="8">
        <v>1123535</v>
      </c>
      <c r="V16" s="8">
        <v>2142200</v>
      </c>
      <c r="W16" s="8">
        <v>9644247</v>
      </c>
      <c r="X16" s="8">
        <v>8877200</v>
      </c>
      <c r="Y16" s="8">
        <v>767047</v>
      </c>
      <c r="Z16" s="2">
        <v>8.64</v>
      </c>
      <c r="AA16" s="6">
        <v>10377200</v>
      </c>
    </row>
    <row r="17" spans="1:27" ht="13.5">
      <c r="A17" s="23" t="s">
        <v>44</v>
      </c>
      <c r="B17" s="29"/>
      <c r="C17" s="6">
        <v>1744063</v>
      </c>
      <c r="D17" s="6">
        <v>0</v>
      </c>
      <c r="E17" s="7">
        <v>1727700</v>
      </c>
      <c r="F17" s="8">
        <v>1753700</v>
      </c>
      <c r="G17" s="8">
        <v>152113</v>
      </c>
      <c r="H17" s="8">
        <v>156037</v>
      </c>
      <c r="I17" s="8">
        <v>133917</v>
      </c>
      <c r="J17" s="8">
        <v>442067</v>
      </c>
      <c r="K17" s="8">
        <v>149174</v>
      </c>
      <c r="L17" s="8">
        <v>133839</v>
      </c>
      <c r="M17" s="8">
        <v>93750</v>
      </c>
      <c r="N17" s="8">
        <v>376763</v>
      </c>
      <c r="O17" s="8">
        <v>128256</v>
      </c>
      <c r="P17" s="8">
        <v>178376</v>
      </c>
      <c r="Q17" s="8">
        <v>168980</v>
      </c>
      <c r="R17" s="8">
        <v>475612</v>
      </c>
      <c r="S17" s="8">
        <v>153979</v>
      </c>
      <c r="T17" s="8">
        <v>152441</v>
      </c>
      <c r="U17" s="8">
        <v>176614</v>
      </c>
      <c r="V17" s="8">
        <v>483034</v>
      </c>
      <c r="W17" s="8">
        <v>1777476</v>
      </c>
      <c r="X17" s="8">
        <v>1727700</v>
      </c>
      <c r="Y17" s="8">
        <v>49776</v>
      </c>
      <c r="Z17" s="2">
        <v>2.88</v>
      </c>
      <c r="AA17" s="6">
        <v>1753700</v>
      </c>
    </row>
    <row r="18" spans="1:27" ht="13.5">
      <c r="A18" s="25" t="s">
        <v>45</v>
      </c>
      <c r="B18" s="24"/>
      <c r="C18" s="6">
        <v>6630263</v>
      </c>
      <c r="D18" s="6">
        <v>0</v>
      </c>
      <c r="E18" s="7">
        <v>6350000</v>
      </c>
      <c r="F18" s="8">
        <v>6600000</v>
      </c>
      <c r="G18" s="8">
        <v>590598</v>
      </c>
      <c r="H18" s="8">
        <v>511818</v>
      </c>
      <c r="I18" s="8">
        <v>521075</v>
      </c>
      <c r="J18" s="8">
        <v>1623491</v>
      </c>
      <c r="K18" s="8">
        <v>740722</v>
      </c>
      <c r="L18" s="8">
        <v>479123</v>
      </c>
      <c r="M18" s="8">
        <v>578865</v>
      </c>
      <c r="N18" s="8">
        <v>1798710</v>
      </c>
      <c r="O18" s="8">
        <v>571363</v>
      </c>
      <c r="P18" s="8">
        <v>580645</v>
      </c>
      <c r="Q18" s="8">
        <v>495666</v>
      </c>
      <c r="R18" s="8">
        <v>1647674</v>
      </c>
      <c r="S18" s="8">
        <v>607535</v>
      </c>
      <c r="T18" s="8">
        <v>412181</v>
      </c>
      <c r="U18" s="8">
        <v>636140</v>
      </c>
      <c r="V18" s="8">
        <v>1655856</v>
      </c>
      <c r="W18" s="8">
        <v>6725731</v>
      </c>
      <c r="X18" s="8">
        <v>6350000</v>
      </c>
      <c r="Y18" s="8">
        <v>375731</v>
      </c>
      <c r="Z18" s="2">
        <v>5.92</v>
      </c>
      <c r="AA18" s="6">
        <v>6600000</v>
      </c>
    </row>
    <row r="19" spans="1:27" ht="13.5">
      <c r="A19" s="23" t="s">
        <v>46</v>
      </c>
      <c r="B19" s="29"/>
      <c r="C19" s="6">
        <v>232085593</v>
      </c>
      <c r="D19" s="6">
        <v>0</v>
      </c>
      <c r="E19" s="7">
        <v>260508600</v>
      </c>
      <c r="F19" s="8">
        <v>246225800</v>
      </c>
      <c r="G19" s="8">
        <v>17066666</v>
      </c>
      <c r="H19" s="8">
        <v>18264051</v>
      </c>
      <c r="I19" s="8">
        <v>23610253</v>
      </c>
      <c r="J19" s="8">
        <v>58940970</v>
      </c>
      <c r="K19" s="8">
        <v>17823390</v>
      </c>
      <c r="L19" s="8">
        <v>32440010</v>
      </c>
      <c r="M19" s="8">
        <v>7190366</v>
      </c>
      <c r="N19" s="8">
        <v>57453766</v>
      </c>
      <c r="O19" s="8">
        <v>19900158</v>
      </c>
      <c r="P19" s="8">
        <v>17649516</v>
      </c>
      <c r="Q19" s="8">
        <v>19825015</v>
      </c>
      <c r="R19" s="8">
        <v>57374689</v>
      </c>
      <c r="S19" s="8">
        <v>17587813</v>
      </c>
      <c r="T19" s="8">
        <v>18637974</v>
      </c>
      <c r="U19" s="8">
        <v>18798400</v>
      </c>
      <c r="V19" s="8">
        <v>55024187</v>
      </c>
      <c r="W19" s="8">
        <v>228793612</v>
      </c>
      <c r="X19" s="8">
        <v>260508600</v>
      </c>
      <c r="Y19" s="8">
        <v>-31714988</v>
      </c>
      <c r="Z19" s="2">
        <v>-12.17</v>
      </c>
      <c r="AA19" s="6">
        <v>246225800</v>
      </c>
    </row>
    <row r="20" spans="1:27" ht="13.5">
      <c r="A20" s="23" t="s">
        <v>47</v>
      </c>
      <c r="B20" s="29"/>
      <c r="C20" s="6">
        <v>67452932</v>
      </c>
      <c r="D20" s="6">
        <v>0</v>
      </c>
      <c r="E20" s="7">
        <v>29114200</v>
      </c>
      <c r="F20" s="26">
        <v>30174600</v>
      </c>
      <c r="G20" s="26">
        <v>1161863</v>
      </c>
      <c r="H20" s="26">
        <v>1146125</v>
      </c>
      <c r="I20" s="26">
        <v>1706849</v>
      </c>
      <c r="J20" s="26">
        <v>4014837</v>
      </c>
      <c r="K20" s="26">
        <v>-1152341</v>
      </c>
      <c r="L20" s="26">
        <v>5058718</v>
      </c>
      <c r="M20" s="26">
        <v>1754275</v>
      </c>
      <c r="N20" s="26">
        <v>5660652</v>
      </c>
      <c r="O20" s="26">
        <v>2348402</v>
      </c>
      <c r="P20" s="26">
        <v>2870900</v>
      </c>
      <c r="Q20" s="26">
        <v>1296176</v>
      </c>
      <c r="R20" s="26">
        <v>6515478</v>
      </c>
      <c r="S20" s="26">
        <v>903690</v>
      </c>
      <c r="T20" s="26">
        <v>1437095</v>
      </c>
      <c r="U20" s="26">
        <v>1478115</v>
      </c>
      <c r="V20" s="26">
        <v>3818900</v>
      </c>
      <c r="W20" s="26">
        <v>20009867</v>
      </c>
      <c r="X20" s="26">
        <v>16553000</v>
      </c>
      <c r="Y20" s="26">
        <v>3456867</v>
      </c>
      <c r="Z20" s="27">
        <v>20.88</v>
      </c>
      <c r="AA20" s="28">
        <v>30174600</v>
      </c>
    </row>
    <row r="21" spans="1:27" ht="13.5">
      <c r="A21" s="23" t="s">
        <v>48</v>
      </c>
      <c r="B21" s="29"/>
      <c r="C21" s="6">
        <v>7529910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2307446988</v>
      </c>
      <c r="D22" s="33">
        <f>SUM(D5:D21)</f>
        <v>0</v>
      </c>
      <c r="E22" s="34">
        <f t="shared" si="0"/>
        <v>2370558500</v>
      </c>
      <c r="F22" s="35">
        <f t="shared" si="0"/>
        <v>2288540300</v>
      </c>
      <c r="G22" s="35">
        <f t="shared" si="0"/>
        <v>188321558</v>
      </c>
      <c r="H22" s="35">
        <f t="shared" si="0"/>
        <v>233161760</v>
      </c>
      <c r="I22" s="35">
        <f t="shared" si="0"/>
        <v>208205014</v>
      </c>
      <c r="J22" s="35">
        <f t="shared" si="0"/>
        <v>629688332</v>
      </c>
      <c r="K22" s="35">
        <f t="shared" si="0"/>
        <v>176391069</v>
      </c>
      <c r="L22" s="35">
        <f t="shared" si="0"/>
        <v>208643255</v>
      </c>
      <c r="M22" s="35">
        <f t="shared" si="0"/>
        <v>180225417</v>
      </c>
      <c r="N22" s="35">
        <f t="shared" si="0"/>
        <v>565259741</v>
      </c>
      <c r="O22" s="35">
        <f t="shared" si="0"/>
        <v>216909251</v>
      </c>
      <c r="P22" s="35">
        <f t="shared" si="0"/>
        <v>201633568</v>
      </c>
      <c r="Q22" s="35">
        <f t="shared" si="0"/>
        <v>200509901</v>
      </c>
      <c r="R22" s="35">
        <f t="shared" si="0"/>
        <v>619052720</v>
      </c>
      <c r="S22" s="35">
        <f t="shared" si="0"/>
        <v>202068492</v>
      </c>
      <c r="T22" s="35">
        <f t="shared" si="0"/>
        <v>167945351</v>
      </c>
      <c r="U22" s="35">
        <f t="shared" si="0"/>
        <v>216113994</v>
      </c>
      <c r="V22" s="35">
        <f t="shared" si="0"/>
        <v>586127837</v>
      </c>
      <c r="W22" s="35">
        <f t="shared" si="0"/>
        <v>2400128630</v>
      </c>
      <c r="X22" s="35">
        <f t="shared" si="0"/>
        <v>2370558500</v>
      </c>
      <c r="Y22" s="35">
        <f t="shared" si="0"/>
        <v>29570130</v>
      </c>
      <c r="Z22" s="36">
        <f>+IF(X22&lt;&gt;0,+(Y22/X22)*100,0)</f>
        <v>1.2473908574709294</v>
      </c>
      <c r="AA22" s="33">
        <f>SUM(AA5:AA21)</f>
        <v>2288540300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480990214</v>
      </c>
      <c r="D25" s="6">
        <v>0</v>
      </c>
      <c r="E25" s="7">
        <v>583140901</v>
      </c>
      <c r="F25" s="8">
        <v>561455200</v>
      </c>
      <c r="G25" s="8">
        <v>46370410</v>
      </c>
      <c r="H25" s="8">
        <v>44898550</v>
      </c>
      <c r="I25" s="8">
        <v>45159766</v>
      </c>
      <c r="J25" s="8">
        <v>136428726</v>
      </c>
      <c r="K25" s="8">
        <v>44713256</v>
      </c>
      <c r="L25" s="8">
        <v>45481502</v>
      </c>
      <c r="M25" s="8">
        <v>48874128</v>
      </c>
      <c r="N25" s="8">
        <v>139068886</v>
      </c>
      <c r="O25" s="8">
        <v>45800615</v>
      </c>
      <c r="P25" s="8">
        <v>40193427</v>
      </c>
      <c r="Q25" s="8">
        <v>42647540</v>
      </c>
      <c r="R25" s="8">
        <v>128641582</v>
      </c>
      <c r="S25" s="8">
        <v>42405334</v>
      </c>
      <c r="T25" s="8">
        <v>44939659</v>
      </c>
      <c r="U25" s="8">
        <v>42875867</v>
      </c>
      <c r="V25" s="8">
        <v>130220860</v>
      </c>
      <c r="W25" s="8">
        <v>534360054</v>
      </c>
      <c r="X25" s="8">
        <v>583140900</v>
      </c>
      <c r="Y25" s="8">
        <v>-48780846</v>
      </c>
      <c r="Z25" s="2">
        <v>-8.37</v>
      </c>
      <c r="AA25" s="6">
        <v>561455200</v>
      </c>
    </row>
    <row r="26" spans="1:27" ht="13.5">
      <c r="A26" s="25" t="s">
        <v>52</v>
      </c>
      <c r="B26" s="24"/>
      <c r="C26" s="6">
        <v>21408271</v>
      </c>
      <c r="D26" s="6">
        <v>0</v>
      </c>
      <c r="E26" s="7">
        <v>23176400</v>
      </c>
      <c r="F26" s="8">
        <v>23176400</v>
      </c>
      <c r="G26" s="8">
        <v>1813161</v>
      </c>
      <c r="H26" s="8">
        <v>1798937</v>
      </c>
      <c r="I26" s="8">
        <v>1798937</v>
      </c>
      <c r="J26" s="8">
        <v>5411035</v>
      </c>
      <c r="K26" s="8">
        <v>1770443</v>
      </c>
      <c r="L26" s="8">
        <v>1719290</v>
      </c>
      <c r="M26" s="8">
        <v>1814866</v>
      </c>
      <c r="N26" s="8">
        <v>5304599</v>
      </c>
      <c r="O26" s="8">
        <v>1798037</v>
      </c>
      <c r="P26" s="8">
        <v>1798937</v>
      </c>
      <c r="Q26" s="8">
        <v>1745374</v>
      </c>
      <c r="R26" s="8">
        <v>5342348</v>
      </c>
      <c r="S26" s="8">
        <v>2740590</v>
      </c>
      <c r="T26" s="8">
        <v>1948064</v>
      </c>
      <c r="U26" s="8">
        <v>1875642</v>
      </c>
      <c r="V26" s="8">
        <v>6564296</v>
      </c>
      <c r="W26" s="8">
        <v>22622278</v>
      </c>
      <c r="X26" s="8">
        <v>23176400</v>
      </c>
      <c r="Y26" s="8">
        <v>-554122</v>
      </c>
      <c r="Z26" s="2">
        <v>-2.39</v>
      </c>
      <c r="AA26" s="6">
        <v>23176400</v>
      </c>
    </row>
    <row r="27" spans="1:27" ht="13.5">
      <c r="A27" s="25" t="s">
        <v>53</v>
      </c>
      <c r="B27" s="24"/>
      <c r="C27" s="6">
        <v>67968748</v>
      </c>
      <c r="D27" s="6">
        <v>0</v>
      </c>
      <c r="E27" s="7">
        <v>3050000</v>
      </c>
      <c r="F27" s="8">
        <v>3050000</v>
      </c>
      <c r="G27" s="8">
        <v>254166</v>
      </c>
      <c r="H27" s="8">
        <v>254166</v>
      </c>
      <c r="I27" s="8">
        <v>254166</v>
      </c>
      <c r="J27" s="8">
        <v>762498</v>
      </c>
      <c r="K27" s="8">
        <v>254166</v>
      </c>
      <c r="L27" s="8">
        <v>254166</v>
      </c>
      <c r="M27" s="8">
        <v>254166</v>
      </c>
      <c r="N27" s="8">
        <v>762498</v>
      </c>
      <c r="O27" s="8">
        <v>254166</v>
      </c>
      <c r="P27" s="8">
        <v>254166</v>
      </c>
      <c r="Q27" s="8">
        <v>254166</v>
      </c>
      <c r="R27" s="8">
        <v>762498</v>
      </c>
      <c r="S27" s="8">
        <v>254166</v>
      </c>
      <c r="T27" s="8">
        <v>254166</v>
      </c>
      <c r="U27" s="8">
        <v>4303259</v>
      </c>
      <c r="V27" s="8">
        <v>4811591</v>
      </c>
      <c r="W27" s="8">
        <v>7099085</v>
      </c>
      <c r="X27" s="8">
        <v>3050000</v>
      </c>
      <c r="Y27" s="8">
        <v>4049085</v>
      </c>
      <c r="Z27" s="2">
        <v>132.76</v>
      </c>
      <c r="AA27" s="6">
        <v>3050000</v>
      </c>
    </row>
    <row r="28" spans="1:27" ht="13.5">
      <c r="A28" s="25" t="s">
        <v>54</v>
      </c>
      <c r="B28" s="24"/>
      <c r="C28" s="6">
        <v>244340187</v>
      </c>
      <c r="D28" s="6">
        <v>0</v>
      </c>
      <c r="E28" s="7">
        <v>182389600</v>
      </c>
      <c r="F28" s="8">
        <v>182389600</v>
      </c>
      <c r="G28" s="8">
        <v>15199127</v>
      </c>
      <c r="H28" s="8">
        <v>15199127</v>
      </c>
      <c r="I28" s="8">
        <v>15199127</v>
      </c>
      <c r="J28" s="8">
        <v>45597381</v>
      </c>
      <c r="K28" s="8">
        <v>15199126</v>
      </c>
      <c r="L28" s="8">
        <v>15199127</v>
      </c>
      <c r="M28" s="8">
        <v>15199126</v>
      </c>
      <c r="N28" s="8">
        <v>45597379</v>
      </c>
      <c r="O28" s="8">
        <v>15199127</v>
      </c>
      <c r="P28" s="8">
        <v>15199126</v>
      </c>
      <c r="Q28" s="8">
        <v>15199127</v>
      </c>
      <c r="R28" s="8">
        <v>45597380</v>
      </c>
      <c r="S28" s="8">
        <v>15199126</v>
      </c>
      <c r="T28" s="8">
        <v>15199127</v>
      </c>
      <c r="U28" s="8">
        <v>15199126</v>
      </c>
      <c r="V28" s="8">
        <v>45597379</v>
      </c>
      <c r="W28" s="8">
        <v>182389519</v>
      </c>
      <c r="X28" s="8">
        <v>182389600</v>
      </c>
      <c r="Y28" s="8">
        <v>-81</v>
      </c>
      <c r="Z28" s="2">
        <v>0</v>
      </c>
      <c r="AA28" s="6">
        <v>182389600</v>
      </c>
    </row>
    <row r="29" spans="1:27" ht="13.5">
      <c r="A29" s="25" t="s">
        <v>55</v>
      </c>
      <c r="B29" s="24"/>
      <c r="C29" s="6">
        <v>71144662</v>
      </c>
      <c r="D29" s="6">
        <v>0</v>
      </c>
      <c r="E29" s="7">
        <v>77614000</v>
      </c>
      <c r="F29" s="8">
        <v>77614000</v>
      </c>
      <c r="G29" s="8">
        <v>6467833</v>
      </c>
      <c r="H29" s="8">
        <v>6467833</v>
      </c>
      <c r="I29" s="8">
        <v>6467833</v>
      </c>
      <c r="J29" s="8">
        <v>19403499</v>
      </c>
      <c r="K29" s="8">
        <v>6467834</v>
      </c>
      <c r="L29" s="8">
        <v>6467833</v>
      </c>
      <c r="M29" s="8">
        <v>6467834</v>
      </c>
      <c r="N29" s="8">
        <v>19403501</v>
      </c>
      <c r="O29" s="8">
        <v>6467834</v>
      </c>
      <c r="P29" s="8">
        <v>6467835</v>
      </c>
      <c r="Q29" s="8">
        <v>5350806</v>
      </c>
      <c r="R29" s="8">
        <v>18286475</v>
      </c>
      <c r="S29" s="8">
        <v>6467834</v>
      </c>
      <c r="T29" s="8">
        <v>6467834</v>
      </c>
      <c r="U29" s="8">
        <v>6467833</v>
      </c>
      <c r="V29" s="8">
        <v>19403501</v>
      </c>
      <c r="W29" s="8">
        <v>76496976</v>
      </c>
      <c r="X29" s="8">
        <v>77614000</v>
      </c>
      <c r="Y29" s="8">
        <v>-1117024</v>
      </c>
      <c r="Z29" s="2">
        <v>-1.44</v>
      </c>
      <c r="AA29" s="6">
        <v>77614000</v>
      </c>
    </row>
    <row r="30" spans="1:27" ht="13.5">
      <c r="A30" s="25" t="s">
        <v>56</v>
      </c>
      <c r="B30" s="24"/>
      <c r="C30" s="6">
        <v>1051625801</v>
      </c>
      <c r="D30" s="6">
        <v>0</v>
      </c>
      <c r="E30" s="7">
        <v>1096502400</v>
      </c>
      <c r="F30" s="8">
        <v>1065919000</v>
      </c>
      <c r="G30" s="8">
        <v>75157112</v>
      </c>
      <c r="H30" s="8">
        <v>134047001</v>
      </c>
      <c r="I30" s="8">
        <v>111926613</v>
      </c>
      <c r="J30" s="8">
        <v>321130726</v>
      </c>
      <c r="K30" s="8">
        <v>52395688</v>
      </c>
      <c r="L30" s="8">
        <v>95413247</v>
      </c>
      <c r="M30" s="8">
        <v>92047825</v>
      </c>
      <c r="N30" s="8">
        <v>239856760</v>
      </c>
      <c r="O30" s="8">
        <v>93271865</v>
      </c>
      <c r="P30" s="8">
        <v>89067414</v>
      </c>
      <c r="Q30" s="8">
        <v>98099390</v>
      </c>
      <c r="R30" s="8">
        <v>280438669</v>
      </c>
      <c r="S30" s="8">
        <v>81766154</v>
      </c>
      <c r="T30" s="8">
        <v>89251373</v>
      </c>
      <c r="U30" s="8">
        <v>88246562</v>
      </c>
      <c r="V30" s="8">
        <v>259264089</v>
      </c>
      <c r="W30" s="8">
        <v>1100690244</v>
      </c>
      <c r="X30" s="8">
        <v>1096502400</v>
      </c>
      <c r="Y30" s="8">
        <v>4187844</v>
      </c>
      <c r="Z30" s="2">
        <v>0.38</v>
      </c>
      <c r="AA30" s="6">
        <v>1065919000</v>
      </c>
    </row>
    <row r="31" spans="1:27" ht="13.5">
      <c r="A31" s="25" t="s">
        <v>57</v>
      </c>
      <c r="B31" s="24"/>
      <c r="C31" s="6">
        <v>75129240</v>
      </c>
      <c r="D31" s="6">
        <v>0</v>
      </c>
      <c r="E31" s="7">
        <v>34702200</v>
      </c>
      <c r="F31" s="8">
        <v>35938900</v>
      </c>
      <c r="G31" s="8">
        <v>1245193</v>
      </c>
      <c r="H31" s="8">
        <v>2324475</v>
      </c>
      <c r="I31" s="8">
        <v>3943488</v>
      </c>
      <c r="J31" s="8">
        <v>7513156</v>
      </c>
      <c r="K31" s="8">
        <v>4125663</v>
      </c>
      <c r="L31" s="8">
        <v>4176945</v>
      </c>
      <c r="M31" s="8">
        <v>3562892</v>
      </c>
      <c r="N31" s="8">
        <v>11865500</v>
      </c>
      <c r="O31" s="8">
        <v>5324004</v>
      </c>
      <c r="P31" s="8">
        <v>2669417</v>
      </c>
      <c r="Q31" s="8">
        <v>3549663</v>
      </c>
      <c r="R31" s="8">
        <v>11543084</v>
      </c>
      <c r="S31" s="8">
        <v>2582176</v>
      </c>
      <c r="T31" s="8">
        <v>2997797</v>
      </c>
      <c r="U31" s="8">
        <v>7144692</v>
      </c>
      <c r="V31" s="8">
        <v>12724665</v>
      </c>
      <c r="W31" s="8">
        <v>43646405</v>
      </c>
      <c r="X31" s="8">
        <v>34702200</v>
      </c>
      <c r="Y31" s="8">
        <v>8944205</v>
      </c>
      <c r="Z31" s="2">
        <v>25.77</v>
      </c>
      <c r="AA31" s="6">
        <v>35938900</v>
      </c>
    </row>
    <row r="32" spans="1:27" ht="13.5">
      <c r="A32" s="25" t="s">
        <v>58</v>
      </c>
      <c r="B32" s="24"/>
      <c r="C32" s="6">
        <v>100640941</v>
      </c>
      <c r="D32" s="6">
        <v>0</v>
      </c>
      <c r="E32" s="7">
        <v>159668900</v>
      </c>
      <c r="F32" s="8">
        <v>178565400</v>
      </c>
      <c r="G32" s="8">
        <v>7649492</v>
      </c>
      <c r="H32" s="8">
        <v>18608754</v>
      </c>
      <c r="I32" s="8">
        <v>15280264</v>
      </c>
      <c r="J32" s="8">
        <v>41538510</v>
      </c>
      <c r="K32" s="8">
        <v>15441993</v>
      </c>
      <c r="L32" s="8">
        <v>17433935</v>
      </c>
      <c r="M32" s="8">
        <v>18270637</v>
      </c>
      <c r="N32" s="8">
        <v>51146565</v>
      </c>
      <c r="O32" s="8">
        <v>12007432</v>
      </c>
      <c r="P32" s="8">
        <v>13973955</v>
      </c>
      <c r="Q32" s="8">
        <v>13524894</v>
      </c>
      <c r="R32" s="8">
        <v>39506281</v>
      </c>
      <c r="S32" s="8">
        <v>13850185</v>
      </c>
      <c r="T32" s="8">
        <v>13733792</v>
      </c>
      <c r="U32" s="8">
        <v>20185069</v>
      </c>
      <c r="V32" s="8">
        <v>47769046</v>
      </c>
      <c r="W32" s="8">
        <v>179960402</v>
      </c>
      <c r="X32" s="8">
        <v>159668900</v>
      </c>
      <c r="Y32" s="8">
        <v>20291502</v>
      </c>
      <c r="Z32" s="2">
        <v>12.71</v>
      </c>
      <c r="AA32" s="6">
        <v>178565400</v>
      </c>
    </row>
    <row r="33" spans="1:27" ht="13.5">
      <c r="A33" s="25" t="s">
        <v>59</v>
      </c>
      <c r="B33" s="24"/>
      <c r="C33" s="6">
        <v>3021512</v>
      </c>
      <c r="D33" s="6">
        <v>0</v>
      </c>
      <c r="E33" s="7">
        <v>13749100</v>
      </c>
      <c r="F33" s="8">
        <v>8539000</v>
      </c>
      <c r="G33" s="8">
        <v>536841</v>
      </c>
      <c r="H33" s="8">
        <v>718815</v>
      </c>
      <c r="I33" s="8">
        <v>718261</v>
      </c>
      <c r="J33" s="8">
        <v>1973917</v>
      </c>
      <c r="K33" s="8">
        <v>635101</v>
      </c>
      <c r="L33" s="8">
        <v>-1311058</v>
      </c>
      <c r="M33" s="8">
        <v>1513278</v>
      </c>
      <c r="N33" s="8">
        <v>837321</v>
      </c>
      <c r="O33" s="8">
        <v>243355</v>
      </c>
      <c r="P33" s="8">
        <v>264670</v>
      </c>
      <c r="Q33" s="8">
        <v>296143</v>
      </c>
      <c r="R33" s="8">
        <v>804168</v>
      </c>
      <c r="S33" s="8">
        <v>453959</v>
      </c>
      <c r="T33" s="8">
        <v>306344</v>
      </c>
      <c r="U33" s="8">
        <v>1948649</v>
      </c>
      <c r="V33" s="8">
        <v>2708952</v>
      </c>
      <c r="W33" s="8">
        <v>6324358</v>
      </c>
      <c r="X33" s="8">
        <v>13749100</v>
      </c>
      <c r="Y33" s="8">
        <v>-7424742</v>
      </c>
      <c r="Z33" s="2">
        <v>-54</v>
      </c>
      <c r="AA33" s="6">
        <v>8539000</v>
      </c>
    </row>
    <row r="34" spans="1:27" ht="13.5">
      <c r="A34" s="25" t="s">
        <v>60</v>
      </c>
      <c r="B34" s="24"/>
      <c r="C34" s="6">
        <v>180093974</v>
      </c>
      <c r="D34" s="6">
        <v>0</v>
      </c>
      <c r="E34" s="7">
        <v>189253799</v>
      </c>
      <c r="F34" s="8">
        <v>191292000</v>
      </c>
      <c r="G34" s="8">
        <v>12956638</v>
      </c>
      <c r="H34" s="8">
        <v>17384644</v>
      </c>
      <c r="I34" s="8">
        <v>12567133</v>
      </c>
      <c r="J34" s="8">
        <v>42908415</v>
      </c>
      <c r="K34" s="8">
        <v>12901406</v>
      </c>
      <c r="L34" s="8">
        <v>11649582</v>
      </c>
      <c r="M34" s="8">
        <v>12739376</v>
      </c>
      <c r="N34" s="8">
        <v>37290364</v>
      </c>
      <c r="O34" s="8">
        <v>12232051</v>
      </c>
      <c r="P34" s="8">
        <v>11842442</v>
      </c>
      <c r="Q34" s="8">
        <v>14772510</v>
      </c>
      <c r="R34" s="8">
        <v>38847003</v>
      </c>
      <c r="S34" s="8">
        <v>11934849</v>
      </c>
      <c r="T34" s="8">
        <v>11884423</v>
      </c>
      <c r="U34" s="8">
        <v>23068158</v>
      </c>
      <c r="V34" s="8">
        <v>46887430</v>
      </c>
      <c r="W34" s="8">
        <v>165933212</v>
      </c>
      <c r="X34" s="8">
        <v>189253800</v>
      </c>
      <c r="Y34" s="8">
        <v>-23320588</v>
      </c>
      <c r="Z34" s="2">
        <v>-12.32</v>
      </c>
      <c r="AA34" s="6">
        <v>191292000</v>
      </c>
    </row>
    <row r="35" spans="1:27" ht="13.5">
      <c r="A35" s="23" t="s">
        <v>61</v>
      </c>
      <c r="B35" s="29"/>
      <c r="C35" s="6">
        <v>43101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2296406651</v>
      </c>
      <c r="D36" s="33">
        <f>SUM(D25:D35)</f>
        <v>0</v>
      </c>
      <c r="E36" s="34">
        <f t="shared" si="1"/>
        <v>2363247300</v>
      </c>
      <c r="F36" s="35">
        <f t="shared" si="1"/>
        <v>2327939500</v>
      </c>
      <c r="G36" s="35">
        <f t="shared" si="1"/>
        <v>167649973</v>
      </c>
      <c r="H36" s="35">
        <f t="shared" si="1"/>
        <v>241702302</v>
      </c>
      <c r="I36" s="35">
        <f t="shared" si="1"/>
        <v>213315588</v>
      </c>
      <c r="J36" s="35">
        <f t="shared" si="1"/>
        <v>622667863</v>
      </c>
      <c r="K36" s="35">
        <f t="shared" si="1"/>
        <v>153904676</v>
      </c>
      <c r="L36" s="35">
        <f t="shared" si="1"/>
        <v>196484569</v>
      </c>
      <c r="M36" s="35">
        <f t="shared" si="1"/>
        <v>200744128</v>
      </c>
      <c r="N36" s="35">
        <f t="shared" si="1"/>
        <v>551133373</v>
      </c>
      <c r="O36" s="35">
        <f t="shared" si="1"/>
        <v>192598486</v>
      </c>
      <c r="P36" s="35">
        <f t="shared" si="1"/>
        <v>181731389</v>
      </c>
      <c r="Q36" s="35">
        <f t="shared" si="1"/>
        <v>195439613</v>
      </c>
      <c r="R36" s="35">
        <f t="shared" si="1"/>
        <v>569769488</v>
      </c>
      <c r="S36" s="35">
        <f t="shared" si="1"/>
        <v>177654373</v>
      </c>
      <c r="T36" s="35">
        <f t="shared" si="1"/>
        <v>186982579</v>
      </c>
      <c r="U36" s="35">
        <f t="shared" si="1"/>
        <v>211314857</v>
      </c>
      <c r="V36" s="35">
        <f t="shared" si="1"/>
        <v>575951809</v>
      </c>
      <c r="W36" s="35">
        <f t="shared" si="1"/>
        <v>2319522533</v>
      </c>
      <c r="X36" s="35">
        <f t="shared" si="1"/>
        <v>2363247300</v>
      </c>
      <c r="Y36" s="35">
        <f t="shared" si="1"/>
        <v>-43724767</v>
      </c>
      <c r="Z36" s="36">
        <f>+IF(X36&lt;&gt;0,+(Y36/X36)*100,0)</f>
        <v>-1.8501985382570838</v>
      </c>
      <c r="AA36" s="33">
        <f>SUM(AA25:AA35)</f>
        <v>2327939500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11040337</v>
      </c>
      <c r="D38" s="46">
        <f>+D22-D36</f>
        <v>0</v>
      </c>
      <c r="E38" s="47">
        <f t="shared" si="2"/>
        <v>7311200</v>
      </c>
      <c r="F38" s="48">
        <f t="shared" si="2"/>
        <v>-39399200</v>
      </c>
      <c r="G38" s="48">
        <f t="shared" si="2"/>
        <v>20671585</v>
      </c>
      <c r="H38" s="48">
        <f t="shared" si="2"/>
        <v>-8540542</v>
      </c>
      <c r="I38" s="48">
        <f t="shared" si="2"/>
        <v>-5110574</v>
      </c>
      <c r="J38" s="48">
        <f t="shared" si="2"/>
        <v>7020469</v>
      </c>
      <c r="K38" s="48">
        <f t="shared" si="2"/>
        <v>22486393</v>
      </c>
      <c r="L38" s="48">
        <f t="shared" si="2"/>
        <v>12158686</v>
      </c>
      <c r="M38" s="48">
        <f t="shared" si="2"/>
        <v>-20518711</v>
      </c>
      <c r="N38" s="48">
        <f t="shared" si="2"/>
        <v>14126368</v>
      </c>
      <c r="O38" s="48">
        <f t="shared" si="2"/>
        <v>24310765</v>
      </c>
      <c r="P38" s="48">
        <f t="shared" si="2"/>
        <v>19902179</v>
      </c>
      <c r="Q38" s="48">
        <f t="shared" si="2"/>
        <v>5070288</v>
      </c>
      <c r="R38" s="48">
        <f t="shared" si="2"/>
        <v>49283232</v>
      </c>
      <c r="S38" s="48">
        <f t="shared" si="2"/>
        <v>24414119</v>
      </c>
      <c r="T38" s="48">
        <f t="shared" si="2"/>
        <v>-19037228</v>
      </c>
      <c r="U38" s="48">
        <f t="shared" si="2"/>
        <v>4799137</v>
      </c>
      <c r="V38" s="48">
        <f t="shared" si="2"/>
        <v>10176028</v>
      </c>
      <c r="W38" s="48">
        <f t="shared" si="2"/>
        <v>80606097</v>
      </c>
      <c r="X38" s="48">
        <f>IF(F22=F36,0,X22-X36)</f>
        <v>7311200</v>
      </c>
      <c r="Y38" s="48">
        <f t="shared" si="2"/>
        <v>73294897</v>
      </c>
      <c r="Z38" s="49">
        <f>+IF(X38&lt;&gt;0,+(Y38/X38)*100,0)</f>
        <v>1002.501600284495</v>
      </c>
      <c r="AA38" s="46">
        <f>+AA22-AA36</f>
        <v>-39399200</v>
      </c>
    </row>
    <row r="39" spans="1:27" ht="13.5">
      <c r="A39" s="23" t="s">
        <v>64</v>
      </c>
      <c r="B39" s="29"/>
      <c r="C39" s="6">
        <v>186865200</v>
      </c>
      <c r="D39" s="6">
        <v>0</v>
      </c>
      <c r="E39" s="7">
        <v>119456100</v>
      </c>
      <c r="F39" s="8">
        <v>225405300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119456100</v>
      </c>
      <c r="Y39" s="8">
        <v>-119456100</v>
      </c>
      <c r="Z39" s="2">
        <v>-100</v>
      </c>
      <c r="AA39" s="6">
        <v>225405300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197905537</v>
      </c>
      <c r="D42" s="55">
        <f>SUM(D38:D41)</f>
        <v>0</v>
      </c>
      <c r="E42" s="56">
        <f t="shared" si="3"/>
        <v>126767300</v>
      </c>
      <c r="F42" s="57">
        <f t="shared" si="3"/>
        <v>186006100</v>
      </c>
      <c r="G42" s="57">
        <f t="shared" si="3"/>
        <v>20671585</v>
      </c>
      <c r="H42" s="57">
        <f t="shared" si="3"/>
        <v>-8540542</v>
      </c>
      <c r="I42" s="57">
        <f t="shared" si="3"/>
        <v>-5110574</v>
      </c>
      <c r="J42" s="57">
        <f t="shared" si="3"/>
        <v>7020469</v>
      </c>
      <c r="K42" s="57">
        <f t="shared" si="3"/>
        <v>22486393</v>
      </c>
      <c r="L42" s="57">
        <f t="shared" si="3"/>
        <v>12158686</v>
      </c>
      <c r="M42" s="57">
        <f t="shared" si="3"/>
        <v>-20518711</v>
      </c>
      <c r="N42" s="57">
        <f t="shared" si="3"/>
        <v>14126368</v>
      </c>
      <c r="O42" s="57">
        <f t="shared" si="3"/>
        <v>24310765</v>
      </c>
      <c r="P42" s="57">
        <f t="shared" si="3"/>
        <v>19902179</v>
      </c>
      <c r="Q42" s="57">
        <f t="shared" si="3"/>
        <v>5070288</v>
      </c>
      <c r="R42" s="57">
        <f t="shared" si="3"/>
        <v>49283232</v>
      </c>
      <c r="S42" s="57">
        <f t="shared" si="3"/>
        <v>24414119</v>
      </c>
      <c r="T42" s="57">
        <f t="shared" si="3"/>
        <v>-19037228</v>
      </c>
      <c r="U42" s="57">
        <f t="shared" si="3"/>
        <v>4799137</v>
      </c>
      <c r="V42" s="57">
        <f t="shared" si="3"/>
        <v>10176028</v>
      </c>
      <c r="W42" s="57">
        <f t="shared" si="3"/>
        <v>80606097</v>
      </c>
      <c r="X42" s="57">
        <f t="shared" si="3"/>
        <v>126767300</v>
      </c>
      <c r="Y42" s="57">
        <f t="shared" si="3"/>
        <v>-46161203</v>
      </c>
      <c r="Z42" s="58">
        <f>+IF(X42&lt;&gt;0,+(Y42/X42)*100,0)</f>
        <v>-36.41412493600479</v>
      </c>
      <c r="AA42" s="55">
        <f>SUM(AA38:AA41)</f>
        <v>186006100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197905537</v>
      </c>
      <c r="D44" s="63">
        <f>+D42-D43</f>
        <v>0</v>
      </c>
      <c r="E44" s="64">
        <f t="shared" si="4"/>
        <v>126767300</v>
      </c>
      <c r="F44" s="65">
        <f t="shared" si="4"/>
        <v>186006100</v>
      </c>
      <c r="G44" s="65">
        <f t="shared" si="4"/>
        <v>20671585</v>
      </c>
      <c r="H44" s="65">
        <f t="shared" si="4"/>
        <v>-8540542</v>
      </c>
      <c r="I44" s="65">
        <f t="shared" si="4"/>
        <v>-5110574</v>
      </c>
      <c r="J44" s="65">
        <f t="shared" si="4"/>
        <v>7020469</v>
      </c>
      <c r="K44" s="65">
        <f t="shared" si="4"/>
        <v>22486393</v>
      </c>
      <c r="L44" s="65">
        <f t="shared" si="4"/>
        <v>12158686</v>
      </c>
      <c r="M44" s="65">
        <f t="shared" si="4"/>
        <v>-20518711</v>
      </c>
      <c r="N44" s="65">
        <f t="shared" si="4"/>
        <v>14126368</v>
      </c>
      <c r="O44" s="65">
        <f t="shared" si="4"/>
        <v>24310765</v>
      </c>
      <c r="P44" s="65">
        <f t="shared" si="4"/>
        <v>19902179</v>
      </c>
      <c r="Q44" s="65">
        <f t="shared" si="4"/>
        <v>5070288</v>
      </c>
      <c r="R44" s="65">
        <f t="shared" si="4"/>
        <v>49283232</v>
      </c>
      <c r="S44" s="65">
        <f t="shared" si="4"/>
        <v>24414119</v>
      </c>
      <c r="T44" s="65">
        <f t="shared" si="4"/>
        <v>-19037228</v>
      </c>
      <c r="U44" s="65">
        <f t="shared" si="4"/>
        <v>4799137</v>
      </c>
      <c r="V44" s="65">
        <f t="shared" si="4"/>
        <v>10176028</v>
      </c>
      <c r="W44" s="65">
        <f t="shared" si="4"/>
        <v>80606097</v>
      </c>
      <c r="X44" s="65">
        <f t="shared" si="4"/>
        <v>126767300</v>
      </c>
      <c r="Y44" s="65">
        <f t="shared" si="4"/>
        <v>-46161203</v>
      </c>
      <c r="Z44" s="66">
        <f>+IF(X44&lt;&gt;0,+(Y44/X44)*100,0)</f>
        <v>-36.41412493600479</v>
      </c>
      <c r="AA44" s="63">
        <f>+AA42-AA43</f>
        <v>186006100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197905537</v>
      </c>
      <c r="D46" s="55">
        <f>SUM(D44:D45)</f>
        <v>0</v>
      </c>
      <c r="E46" s="56">
        <f t="shared" si="5"/>
        <v>126767300</v>
      </c>
      <c r="F46" s="57">
        <f t="shared" si="5"/>
        <v>186006100</v>
      </c>
      <c r="G46" s="57">
        <f t="shared" si="5"/>
        <v>20671585</v>
      </c>
      <c r="H46" s="57">
        <f t="shared" si="5"/>
        <v>-8540542</v>
      </c>
      <c r="I46" s="57">
        <f t="shared" si="5"/>
        <v>-5110574</v>
      </c>
      <c r="J46" s="57">
        <f t="shared" si="5"/>
        <v>7020469</v>
      </c>
      <c r="K46" s="57">
        <f t="shared" si="5"/>
        <v>22486393</v>
      </c>
      <c r="L46" s="57">
        <f t="shared" si="5"/>
        <v>12158686</v>
      </c>
      <c r="M46" s="57">
        <f t="shared" si="5"/>
        <v>-20518711</v>
      </c>
      <c r="N46" s="57">
        <f t="shared" si="5"/>
        <v>14126368</v>
      </c>
      <c r="O46" s="57">
        <f t="shared" si="5"/>
        <v>24310765</v>
      </c>
      <c r="P46" s="57">
        <f t="shared" si="5"/>
        <v>19902179</v>
      </c>
      <c r="Q46" s="57">
        <f t="shared" si="5"/>
        <v>5070288</v>
      </c>
      <c r="R46" s="57">
        <f t="shared" si="5"/>
        <v>49283232</v>
      </c>
      <c r="S46" s="57">
        <f t="shared" si="5"/>
        <v>24414119</v>
      </c>
      <c r="T46" s="57">
        <f t="shared" si="5"/>
        <v>-19037228</v>
      </c>
      <c r="U46" s="57">
        <f t="shared" si="5"/>
        <v>4799137</v>
      </c>
      <c r="V46" s="57">
        <f t="shared" si="5"/>
        <v>10176028</v>
      </c>
      <c r="W46" s="57">
        <f t="shared" si="5"/>
        <v>80606097</v>
      </c>
      <c r="X46" s="57">
        <f t="shared" si="5"/>
        <v>126767300</v>
      </c>
      <c r="Y46" s="57">
        <f t="shared" si="5"/>
        <v>-46161203</v>
      </c>
      <c r="Z46" s="58">
        <f>+IF(X46&lt;&gt;0,+(Y46/X46)*100,0)</f>
        <v>-36.41412493600479</v>
      </c>
      <c r="AA46" s="55">
        <f>SUM(AA44:AA45)</f>
        <v>186006100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197905537</v>
      </c>
      <c r="D48" s="71">
        <f>SUM(D46:D47)</f>
        <v>0</v>
      </c>
      <c r="E48" s="72">
        <f t="shared" si="6"/>
        <v>126767300</v>
      </c>
      <c r="F48" s="73">
        <f t="shared" si="6"/>
        <v>186006100</v>
      </c>
      <c r="G48" s="73">
        <f t="shared" si="6"/>
        <v>20671585</v>
      </c>
      <c r="H48" s="74">
        <f t="shared" si="6"/>
        <v>-8540542</v>
      </c>
      <c r="I48" s="74">
        <f t="shared" si="6"/>
        <v>-5110574</v>
      </c>
      <c r="J48" s="74">
        <f t="shared" si="6"/>
        <v>7020469</v>
      </c>
      <c r="K48" s="74">
        <f t="shared" si="6"/>
        <v>22486393</v>
      </c>
      <c r="L48" s="74">
        <f t="shared" si="6"/>
        <v>12158686</v>
      </c>
      <c r="M48" s="73">
        <f t="shared" si="6"/>
        <v>-20518711</v>
      </c>
      <c r="N48" s="73">
        <f t="shared" si="6"/>
        <v>14126368</v>
      </c>
      <c r="O48" s="74">
        <f t="shared" si="6"/>
        <v>24310765</v>
      </c>
      <c r="P48" s="74">
        <f t="shared" si="6"/>
        <v>19902179</v>
      </c>
      <c r="Q48" s="74">
        <f t="shared" si="6"/>
        <v>5070288</v>
      </c>
      <c r="R48" s="74">
        <f t="shared" si="6"/>
        <v>49283232</v>
      </c>
      <c r="S48" s="74">
        <f t="shared" si="6"/>
        <v>24414119</v>
      </c>
      <c r="T48" s="73">
        <f t="shared" si="6"/>
        <v>-19037228</v>
      </c>
      <c r="U48" s="73">
        <f t="shared" si="6"/>
        <v>4799137</v>
      </c>
      <c r="V48" s="74">
        <f t="shared" si="6"/>
        <v>10176028</v>
      </c>
      <c r="W48" s="74">
        <f t="shared" si="6"/>
        <v>80606097</v>
      </c>
      <c r="X48" s="74">
        <f t="shared" si="6"/>
        <v>126767300</v>
      </c>
      <c r="Y48" s="74">
        <f t="shared" si="6"/>
        <v>-46161203</v>
      </c>
      <c r="Z48" s="75">
        <f>+IF(X48&lt;&gt;0,+(Y48/X48)*100,0)</f>
        <v>-36.41412493600479</v>
      </c>
      <c r="AA48" s="76">
        <f>SUM(AA46:AA47)</f>
        <v>186006100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285392425</v>
      </c>
      <c r="D5" s="6">
        <v>0</v>
      </c>
      <c r="E5" s="7">
        <v>302252040</v>
      </c>
      <c r="F5" s="8">
        <v>302252040</v>
      </c>
      <c r="G5" s="8">
        <v>25235973</v>
      </c>
      <c r="H5" s="8">
        <v>24818396</v>
      </c>
      <c r="I5" s="8">
        <v>24872848</v>
      </c>
      <c r="J5" s="8">
        <v>74927217</v>
      </c>
      <c r="K5" s="8">
        <v>25703304</v>
      </c>
      <c r="L5" s="8">
        <v>26185440</v>
      </c>
      <c r="M5" s="8">
        <v>25466245</v>
      </c>
      <c r="N5" s="8">
        <v>77354989</v>
      </c>
      <c r="O5" s="8">
        <v>23508121</v>
      </c>
      <c r="P5" s="8">
        <v>21733109</v>
      </c>
      <c r="Q5" s="8">
        <v>23212419</v>
      </c>
      <c r="R5" s="8">
        <v>68453649</v>
      </c>
      <c r="S5" s="8">
        <v>24899212</v>
      </c>
      <c r="T5" s="8">
        <v>25326803</v>
      </c>
      <c r="U5" s="8">
        <v>25592112</v>
      </c>
      <c r="V5" s="8">
        <v>75818127</v>
      </c>
      <c r="W5" s="8">
        <v>296553982</v>
      </c>
      <c r="X5" s="8">
        <v>302252040</v>
      </c>
      <c r="Y5" s="8">
        <v>-5698058</v>
      </c>
      <c r="Z5" s="2">
        <v>-1.89</v>
      </c>
      <c r="AA5" s="6">
        <v>302252040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775070851</v>
      </c>
      <c r="F7" s="8">
        <v>703000000</v>
      </c>
      <c r="G7" s="8">
        <v>66053434</v>
      </c>
      <c r="H7" s="8">
        <v>57737986</v>
      </c>
      <c r="I7" s="8">
        <v>59303116</v>
      </c>
      <c r="J7" s="8">
        <v>183094536</v>
      </c>
      <c r="K7" s="8">
        <v>57408328</v>
      </c>
      <c r="L7" s="8">
        <v>58784521</v>
      </c>
      <c r="M7" s="8">
        <v>56306294</v>
      </c>
      <c r="N7" s="8">
        <v>172499143</v>
      </c>
      <c r="O7" s="8">
        <v>54143205</v>
      </c>
      <c r="P7" s="8">
        <v>41385910</v>
      </c>
      <c r="Q7" s="8">
        <v>47021388</v>
      </c>
      <c r="R7" s="8">
        <v>142550503</v>
      </c>
      <c r="S7" s="8">
        <v>54241867</v>
      </c>
      <c r="T7" s="8">
        <v>53418804</v>
      </c>
      <c r="U7" s="8">
        <v>51502256</v>
      </c>
      <c r="V7" s="8">
        <v>159162927</v>
      </c>
      <c r="W7" s="8">
        <v>657307109</v>
      </c>
      <c r="X7" s="8">
        <v>775070851</v>
      </c>
      <c r="Y7" s="8">
        <v>-117763742</v>
      </c>
      <c r="Z7" s="2">
        <v>-15.19</v>
      </c>
      <c r="AA7" s="6">
        <v>703000000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279545529</v>
      </c>
      <c r="F8" s="8">
        <v>234000000</v>
      </c>
      <c r="G8" s="8">
        <v>19493032</v>
      </c>
      <c r="H8" s="8">
        <v>19307931</v>
      </c>
      <c r="I8" s="8">
        <v>17173329</v>
      </c>
      <c r="J8" s="8">
        <v>55974292</v>
      </c>
      <c r="K8" s="8">
        <v>22439513</v>
      </c>
      <c r="L8" s="8">
        <v>21314014</v>
      </c>
      <c r="M8" s="8">
        <v>18344627</v>
      </c>
      <c r="N8" s="8">
        <v>62098154</v>
      </c>
      <c r="O8" s="8">
        <v>18348565</v>
      </c>
      <c r="P8" s="8">
        <v>19500631</v>
      </c>
      <c r="Q8" s="8">
        <v>13401711</v>
      </c>
      <c r="R8" s="8">
        <v>51250907</v>
      </c>
      <c r="S8" s="8">
        <v>22749764</v>
      </c>
      <c r="T8" s="8">
        <v>16488449</v>
      </c>
      <c r="U8" s="8">
        <v>16696921</v>
      </c>
      <c r="V8" s="8">
        <v>55935134</v>
      </c>
      <c r="W8" s="8">
        <v>225258487</v>
      </c>
      <c r="X8" s="8">
        <v>279545529</v>
      </c>
      <c r="Y8" s="8">
        <v>-54287042</v>
      </c>
      <c r="Z8" s="2">
        <v>-19.42</v>
      </c>
      <c r="AA8" s="6">
        <v>234000000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66163477</v>
      </c>
      <c r="F9" s="8">
        <v>50000000</v>
      </c>
      <c r="G9" s="8">
        <v>4075767</v>
      </c>
      <c r="H9" s="8">
        <v>3574882</v>
      </c>
      <c r="I9" s="8">
        <v>3945654</v>
      </c>
      <c r="J9" s="8">
        <v>11596303</v>
      </c>
      <c r="K9" s="8">
        <v>4228145</v>
      </c>
      <c r="L9" s="8">
        <v>3556768</v>
      </c>
      <c r="M9" s="8">
        <v>4737061</v>
      </c>
      <c r="N9" s="8">
        <v>12521974</v>
      </c>
      <c r="O9" s="8">
        <v>4775808</v>
      </c>
      <c r="P9" s="8">
        <v>4246039</v>
      </c>
      <c r="Q9" s="8">
        <v>3356986</v>
      </c>
      <c r="R9" s="8">
        <v>12378833</v>
      </c>
      <c r="S9" s="8">
        <v>4705919</v>
      </c>
      <c r="T9" s="8">
        <v>3567945</v>
      </c>
      <c r="U9" s="8">
        <v>4271380</v>
      </c>
      <c r="V9" s="8">
        <v>12545244</v>
      </c>
      <c r="W9" s="8">
        <v>49042354</v>
      </c>
      <c r="X9" s="8">
        <v>66163477</v>
      </c>
      <c r="Y9" s="8">
        <v>-17121123</v>
      </c>
      <c r="Z9" s="2">
        <v>-25.88</v>
      </c>
      <c r="AA9" s="6">
        <v>50000000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60959351</v>
      </c>
      <c r="F10" s="26">
        <v>58000000</v>
      </c>
      <c r="G10" s="26">
        <v>4838214</v>
      </c>
      <c r="H10" s="26">
        <v>4829265</v>
      </c>
      <c r="I10" s="26">
        <v>4830084</v>
      </c>
      <c r="J10" s="26">
        <v>14497563</v>
      </c>
      <c r="K10" s="26">
        <v>4839562</v>
      </c>
      <c r="L10" s="26">
        <v>4839680</v>
      </c>
      <c r="M10" s="26">
        <v>4842894</v>
      </c>
      <c r="N10" s="26">
        <v>14522136</v>
      </c>
      <c r="O10" s="26">
        <v>4813957</v>
      </c>
      <c r="P10" s="26">
        <v>4776729</v>
      </c>
      <c r="Q10" s="26">
        <v>4566476</v>
      </c>
      <c r="R10" s="26">
        <v>14157162</v>
      </c>
      <c r="S10" s="26">
        <v>4798865</v>
      </c>
      <c r="T10" s="26">
        <v>4832984</v>
      </c>
      <c r="U10" s="26">
        <v>4827933</v>
      </c>
      <c r="V10" s="26">
        <v>14459782</v>
      </c>
      <c r="W10" s="26">
        <v>57636643</v>
      </c>
      <c r="X10" s="26">
        <v>60959351</v>
      </c>
      <c r="Y10" s="26">
        <v>-3322708</v>
      </c>
      <c r="Z10" s="27">
        <v>-5.45</v>
      </c>
      <c r="AA10" s="28">
        <v>58000000</v>
      </c>
    </row>
    <row r="11" spans="1:27" ht="13.5">
      <c r="A11" s="25" t="s">
        <v>38</v>
      </c>
      <c r="B11" s="29"/>
      <c r="C11" s="6">
        <v>884984196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17132411</v>
      </c>
      <c r="D12" s="6">
        <v>0</v>
      </c>
      <c r="E12" s="7">
        <v>20019517</v>
      </c>
      <c r="F12" s="8">
        <v>20019504</v>
      </c>
      <c r="G12" s="8">
        <v>579260</v>
      </c>
      <c r="H12" s="8">
        <v>495969</v>
      </c>
      <c r="I12" s="8">
        <v>1101227</v>
      </c>
      <c r="J12" s="8">
        <v>2176456</v>
      </c>
      <c r="K12" s="8">
        <v>828658</v>
      </c>
      <c r="L12" s="8">
        <v>2020466</v>
      </c>
      <c r="M12" s="8">
        <v>711179</v>
      </c>
      <c r="N12" s="8">
        <v>3560303</v>
      </c>
      <c r="O12" s="8">
        <v>575027</v>
      </c>
      <c r="P12" s="8">
        <v>1475206</v>
      </c>
      <c r="Q12" s="8">
        <v>460053</v>
      </c>
      <c r="R12" s="8">
        <v>2510286</v>
      </c>
      <c r="S12" s="8">
        <v>1256122</v>
      </c>
      <c r="T12" s="8">
        <v>739993</v>
      </c>
      <c r="U12" s="8">
        <v>2020413</v>
      </c>
      <c r="V12" s="8">
        <v>4016528</v>
      </c>
      <c r="W12" s="8">
        <v>12263573</v>
      </c>
      <c r="X12" s="8">
        <v>20019517</v>
      </c>
      <c r="Y12" s="8">
        <v>-7755944</v>
      </c>
      <c r="Z12" s="2">
        <v>-38.74</v>
      </c>
      <c r="AA12" s="6">
        <v>20019504</v>
      </c>
    </row>
    <row r="13" spans="1:27" ht="13.5">
      <c r="A13" s="23" t="s">
        <v>40</v>
      </c>
      <c r="B13" s="29"/>
      <c r="C13" s="6">
        <v>30546748</v>
      </c>
      <c r="D13" s="6">
        <v>0</v>
      </c>
      <c r="E13" s="7">
        <v>23000000</v>
      </c>
      <c r="F13" s="8">
        <v>23000000</v>
      </c>
      <c r="G13" s="8">
        <v>-994504</v>
      </c>
      <c r="H13" s="8">
        <v>-493542</v>
      </c>
      <c r="I13" s="8">
        <v>1940753</v>
      </c>
      <c r="J13" s="8">
        <v>452707</v>
      </c>
      <c r="K13" s="8">
        <v>4119914</v>
      </c>
      <c r="L13" s="8">
        <v>0</v>
      </c>
      <c r="M13" s="8">
        <v>3014279</v>
      </c>
      <c r="N13" s="8">
        <v>7134193</v>
      </c>
      <c r="O13" s="8">
        <v>925520</v>
      </c>
      <c r="P13" s="8">
        <v>0</v>
      </c>
      <c r="Q13" s="8">
        <v>2906883</v>
      </c>
      <c r="R13" s="8">
        <v>3832403</v>
      </c>
      <c r="S13" s="8">
        <v>3602883</v>
      </c>
      <c r="T13" s="8">
        <v>1221951</v>
      </c>
      <c r="U13" s="8">
        <v>18847137</v>
      </c>
      <c r="V13" s="8">
        <v>23671971</v>
      </c>
      <c r="W13" s="8">
        <v>35091274</v>
      </c>
      <c r="X13" s="8">
        <v>23000000</v>
      </c>
      <c r="Y13" s="8">
        <v>12091274</v>
      </c>
      <c r="Z13" s="2">
        <v>52.57</v>
      </c>
      <c r="AA13" s="6">
        <v>23000000</v>
      </c>
    </row>
    <row r="14" spans="1:27" ht="13.5">
      <c r="A14" s="23" t="s">
        <v>41</v>
      </c>
      <c r="B14" s="29"/>
      <c r="C14" s="6">
        <v>51302423</v>
      </c>
      <c r="D14" s="6">
        <v>0</v>
      </c>
      <c r="E14" s="7">
        <v>30000000</v>
      </c>
      <c r="F14" s="8">
        <v>30000000</v>
      </c>
      <c r="G14" s="8">
        <v>4033905</v>
      </c>
      <c r="H14" s="8">
        <v>4147517</v>
      </c>
      <c r="I14" s="8">
        <v>-209457</v>
      </c>
      <c r="J14" s="8">
        <v>7971965</v>
      </c>
      <c r="K14" s="8">
        <v>4173999</v>
      </c>
      <c r="L14" s="8">
        <v>4586840</v>
      </c>
      <c r="M14" s="8">
        <v>4278881</v>
      </c>
      <c r="N14" s="8">
        <v>13039720</v>
      </c>
      <c r="O14" s="8">
        <v>4054251</v>
      </c>
      <c r="P14" s="8">
        <v>4343574</v>
      </c>
      <c r="Q14" s="8">
        <v>3742305</v>
      </c>
      <c r="R14" s="8">
        <v>12140130</v>
      </c>
      <c r="S14" s="8">
        <v>3614178</v>
      </c>
      <c r="T14" s="8">
        <v>4447293</v>
      </c>
      <c r="U14" s="8">
        <v>4584391</v>
      </c>
      <c r="V14" s="8">
        <v>12645862</v>
      </c>
      <c r="W14" s="8">
        <v>45797677</v>
      </c>
      <c r="X14" s="8">
        <v>30000000</v>
      </c>
      <c r="Y14" s="8">
        <v>15797677</v>
      </c>
      <c r="Z14" s="2">
        <v>52.66</v>
      </c>
      <c r="AA14" s="6">
        <v>30000000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12346564</v>
      </c>
      <c r="D16" s="6">
        <v>0</v>
      </c>
      <c r="E16" s="7">
        <v>10752559</v>
      </c>
      <c r="F16" s="8">
        <v>10752559</v>
      </c>
      <c r="G16" s="8">
        <v>180787</v>
      </c>
      <c r="H16" s="8">
        <v>109664</v>
      </c>
      <c r="I16" s="8">
        <v>91437</v>
      </c>
      <c r="J16" s="8">
        <v>381888</v>
      </c>
      <c r="K16" s="8">
        <v>137675</v>
      </c>
      <c r="L16" s="8">
        <v>185709</v>
      </c>
      <c r="M16" s="8">
        <v>328742</v>
      </c>
      <c r="N16" s="8">
        <v>652126</v>
      </c>
      <c r="O16" s="8">
        <v>201685</v>
      </c>
      <c r="P16" s="8">
        <v>169757</v>
      </c>
      <c r="Q16" s="8">
        <v>161803</v>
      </c>
      <c r="R16" s="8">
        <v>533245</v>
      </c>
      <c r="S16" s="8">
        <v>252727</v>
      </c>
      <c r="T16" s="8">
        <v>321773</v>
      </c>
      <c r="U16" s="8">
        <v>283380</v>
      </c>
      <c r="V16" s="8">
        <v>857880</v>
      </c>
      <c r="W16" s="8">
        <v>2425139</v>
      </c>
      <c r="X16" s="8">
        <v>10752559</v>
      </c>
      <c r="Y16" s="8">
        <v>-8327420</v>
      </c>
      <c r="Z16" s="2">
        <v>-77.45</v>
      </c>
      <c r="AA16" s="6">
        <v>10752559</v>
      </c>
    </row>
    <row r="17" spans="1:27" ht="13.5">
      <c r="A17" s="23" t="s">
        <v>44</v>
      </c>
      <c r="B17" s="29"/>
      <c r="C17" s="6">
        <v>8909042</v>
      </c>
      <c r="D17" s="6">
        <v>0</v>
      </c>
      <c r="E17" s="7">
        <v>9027441</v>
      </c>
      <c r="F17" s="8">
        <v>9027438</v>
      </c>
      <c r="G17" s="8">
        <v>891830</v>
      </c>
      <c r="H17" s="8">
        <v>855347</v>
      </c>
      <c r="I17" s="8">
        <v>669368</v>
      </c>
      <c r="J17" s="8">
        <v>2416545</v>
      </c>
      <c r="K17" s="8">
        <v>785388</v>
      </c>
      <c r="L17" s="8">
        <v>702147</v>
      </c>
      <c r="M17" s="8">
        <v>642737</v>
      </c>
      <c r="N17" s="8">
        <v>2130272</v>
      </c>
      <c r="O17" s="8">
        <v>767725</v>
      </c>
      <c r="P17" s="8">
        <v>763193</v>
      </c>
      <c r="Q17" s="8">
        <v>975660</v>
      </c>
      <c r="R17" s="8">
        <v>2506578</v>
      </c>
      <c r="S17" s="8">
        <v>651582</v>
      </c>
      <c r="T17" s="8">
        <v>781794</v>
      </c>
      <c r="U17" s="8">
        <v>708738</v>
      </c>
      <c r="V17" s="8">
        <v>2142114</v>
      </c>
      <c r="W17" s="8">
        <v>9195509</v>
      </c>
      <c r="X17" s="8">
        <v>9027441</v>
      </c>
      <c r="Y17" s="8">
        <v>168068</v>
      </c>
      <c r="Z17" s="2">
        <v>1.86</v>
      </c>
      <c r="AA17" s="6">
        <v>9027438</v>
      </c>
    </row>
    <row r="18" spans="1:27" ht="13.5">
      <c r="A18" s="25" t="s">
        <v>45</v>
      </c>
      <c r="B18" s="24"/>
      <c r="C18" s="6">
        <v>16039967</v>
      </c>
      <c r="D18" s="6">
        <v>0</v>
      </c>
      <c r="E18" s="7">
        <v>15656200</v>
      </c>
      <c r="F18" s="8">
        <v>15656200</v>
      </c>
      <c r="G18" s="8">
        <v>186278</v>
      </c>
      <c r="H18" s="8">
        <v>153213</v>
      </c>
      <c r="I18" s="8">
        <v>121593</v>
      </c>
      <c r="J18" s="8">
        <v>461084</v>
      </c>
      <c r="K18" s="8">
        <v>168831</v>
      </c>
      <c r="L18" s="8">
        <v>140403</v>
      </c>
      <c r="M18" s="8">
        <v>7460587</v>
      </c>
      <c r="N18" s="8">
        <v>7769821</v>
      </c>
      <c r="O18" s="8">
        <v>143520</v>
      </c>
      <c r="P18" s="8">
        <v>146649</v>
      </c>
      <c r="Q18" s="8">
        <v>164831</v>
      </c>
      <c r="R18" s="8">
        <v>455000</v>
      </c>
      <c r="S18" s="8">
        <v>158166</v>
      </c>
      <c r="T18" s="8">
        <v>136923</v>
      </c>
      <c r="U18" s="8">
        <v>6627133</v>
      </c>
      <c r="V18" s="8">
        <v>6922222</v>
      </c>
      <c r="W18" s="8">
        <v>15608127</v>
      </c>
      <c r="X18" s="8">
        <v>15656200</v>
      </c>
      <c r="Y18" s="8">
        <v>-48073</v>
      </c>
      <c r="Z18" s="2">
        <v>-0.31</v>
      </c>
      <c r="AA18" s="6">
        <v>15656200</v>
      </c>
    </row>
    <row r="19" spans="1:27" ht="13.5">
      <c r="A19" s="23" t="s">
        <v>46</v>
      </c>
      <c r="B19" s="29"/>
      <c r="C19" s="6">
        <v>516199287</v>
      </c>
      <c r="D19" s="6">
        <v>0</v>
      </c>
      <c r="E19" s="7">
        <v>556489000</v>
      </c>
      <c r="F19" s="8">
        <v>558631000</v>
      </c>
      <c r="G19" s="8">
        <v>184220000</v>
      </c>
      <c r="H19" s="8">
        <v>2514000</v>
      </c>
      <c r="I19" s="8">
        <v>0</v>
      </c>
      <c r="J19" s="8">
        <v>186734000</v>
      </c>
      <c r="K19" s="8">
        <v>0</v>
      </c>
      <c r="L19" s="8">
        <v>0</v>
      </c>
      <c r="M19" s="8">
        <v>151562000</v>
      </c>
      <c r="N19" s="8">
        <v>151562000</v>
      </c>
      <c r="O19" s="8">
        <v>1462200</v>
      </c>
      <c r="P19" s="8">
        <v>2376000</v>
      </c>
      <c r="Q19" s="8">
        <v>123446000</v>
      </c>
      <c r="R19" s="8">
        <v>127284200</v>
      </c>
      <c r="S19" s="8">
        <v>0</v>
      </c>
      <c r="T19" s="8">
        <v>0</v>
      </c>
      <c r="U19" s="8">
        <v>58980490</v>
      </c>
      <c r="V19" s="8">
        <v>58980490</v>
      </c>
      <c r="W19" s="8">
        <v>524560690</v>
      </c>
      <c r="X19" s="8">
        <v>556489000</v>
      </c>
      <c r="Y19" s="8">
        <v>-31928310</v>
      </c>
      <c r="Z19" s="2">
        <v>-5.74</v>
      </c>
      <c r="AA19" s="6">
        <v>558631000</v>
      </c>
    </row>
    <row r="20" spans="1:27" ht="13.5">
      <c r="A20" s="23" t="s">
        <v>47</v>
      </c>
      <c r="B20" s="29"/>
      <c r="C20" s="6">
        <v>110096226</v>
      </c>
      <c r="D20" s="6">
        <v>0</v>
      </c>
      <c r="E20" s="7">
        <v>26963039</v>
      </c>
      <c r="F20" s="26">
        <v>163788259</v>
      </c>
      <c r="G20" s="26">
        <v>1603407</v>
      </c>
      <c r="H20" s="26">
        <v>2036652</v>
      </c>
      <c r="I20" s="26">
        <v>1379573</v>
      </c>
      <c r="J20" s="26">
        <v>5019632</v>
      </c>
      <c r="K20" s="26">
        <v>800390</v>
      </c>
      <c r="L20" s="26">
        <v>1837660</v>
      </c>
      <c r="M20" s="26">
        <v>907183</v>
      </c>
      <c r="N20" s="26">
        <v>3545233</v>
      </c>
      <c r="O20" s="26">
        <v>40540</v>
      </c>
      <c r="P20" s="26">
        <v>748581</v>
      </c>
      <c r="Q20" s="26">
        <v>6258581</v>
      </c>
      <c r="R20" s="26">
        <v>7047702</v>
      </c>
      <c r="S20" s="26">
        <v>1784565</v>
      </c>
      <c r="T20" s="26">
        <v>2013902</v>
      </c>
      <c r="U20" s="26">
        <v>2923876</v>
      </c>
      <c r="V20" s="26">
        <v>6722343</v>
      </c>
      <c r="W20" s="26">
        <v>22334910</v>
      </c>
      <c r="X20" s="26">
        <v>26963088</v>
      </c>
      <c r="Y20" s="26">
        <v>-4628178</v>
      </c>
      <c r="Z20" s="27">
        <v>-17.16</v>
      </c>
      <c r="AA20" s="28">
        <v>163788259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52200000</v>
      </c>
      <c r="F21" s="8">
        <v>22200000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76580</v>
      </c>
      <c r="T21" s="8">
        <v>78555</v>
      </c>
      <c r="U21" s="8">
        <v>0</v>
      </c>
      <c r="V21" s="8">
        <v>155135</v>
      </c>
      <c r="W21" s="30">
        <v>155135</v>
      </c>
      <c r="X21" s="8">
        <v>52200000</v>
      </c>
      <c r="Y21" s="8">
        <v>-52044865</v>
      </c>
      <c r="Z21" s="2">
        <v>-99.7</v>
      </c>
      <c r="AA21" s="6">
        <v>22200000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1932949289</v>
      </c>
      <c r="D22" s="33">
        <f>SUM(D5:D21)</f>
        <v>0</v>
      </c>
      <c r="E22" s="34">
        <f t="shared" si="0"/>
        <v>2228099004</v>
      </c>
      <c r="F22" s="35">
        <f t="shared" si="0"/>
        <v>2200327000</v>
      </c>
      <c r="G22" s="35">
        <f t="shared" si="0"/>
        <v>310397383</v>
      </c>
      <c r="H22" s="35">
        <f t="shared" si="0"/>
        <v>120087280</v>
      </c>
      <c r="I22" s="35">
        <f t="shared" si="0"/>
        <v>115219525</v>
      </c>
      <c r="J22" s="35">
        <f t="shared" si="0"/>
        <v>545704188</v>
      </c>
      <c r="K22" s="35">
        <f t="shared" si="0"/>
        <v>125633707</v>
      </c>
      <c r="L22" s="35">
        <f t="shared" si="0"/>
        <v>124153648</v>
      </c>
      <c r="M22" s="35">
        <f t="shared" si="0"/>
        <v>278602709</v>
      </c>
      <c r="N22" s="35">
        <f t="shared" si="0"/>
        <v>528390064</v>
      </c>
      <c r="O22" s="35">
        <f t="shared" si="0"/>
        <v>113760124</v>
      </c>
      <c r="P22" s="35">
        <f t="shared" si="0"/>
        <v>101665378</v>
      </c>
      <c r="Q22" s="35">
        <f t="shared" si="0"/>
        <v>229675096</v>
      </c>
      <c r="R22" s="35">
        <f t="shared" si="0"/>
        <v>445100598</v>
      </c>
      <c r="S22" s="35">
        <f t="shared" si="0"/>
        <v>122792430</v>
      </c>
      <c r="T22" s="35">
        <f t="shared" si="0"/>
        <v>113377169</v>
      </c>
      <c r="U22" s="35">
        <f t="shared" si="0"/>
        <v>197866160</v>
      </c>
      <c r="V22" s="35">
        <f t="shared" si="0"/>
        <v>434035759</v>
      </c>
      <c r="W22" s="35">
        <f t="shared" si="0"/>
        <v>1953230609</v>
      </c>
      <c r="X22" s="35">
        <f t="shared" si="0"/>
        <v>2228099053</v>
      </c>
      <c r="Y22" s="35">
        <f t="shared" si="0"/>
        <v>-274868444</v>
      </c>
      <c r="Z22" s="36">
        <f>+IF(X22&lt;&gt;0,+(Y22/X22)*100,0)</f>
        <v>-12.33645531287787</v>
      </c>
      <c r="AA22" s="33">
        <f>SUM(AA5:AA21)</f>
        <v>2200327000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456579238</v>
      </c>
      <c r="D25" s="6">
        <v>0</v>
      </c>
      <c r="E25" s="7">
        <v>504000000</v>
      </c>
      <c r="F25" s="8">
        <v>504000000</v>
      </c>
      <c r="G25" s="8">
        <v>39645427</v>
      </c>
      <c r="H25" s="8">
        <v>39471510</v>
      </c>
      <c r="I25" s="8">
        <v>39891322</v>
      </c>
      <c r="J25" s="8">
        <v>119008259</v>
      </c>
      <c r="K25" s="8">
        <v>40821419</v>
      </c>
      <c r="L25" s="8">
        <v>40143187</v>
      </c>
      <c r="M25" s="8">
        <v>42509747</v>
      </c>
      <c r="N25" s="8">
        <v>123474353</v>
      </c>
      <c r="O25" s="8">
        <v>41635754</v>
      </c>
      <c r="P25" s="8">
        <v>39498029</v>
      </c>
      <c r="Q25" s="8">
        <v>40920564</v>
      </c>
      <c r="R25" s="8">
        <v>122054347</v>
      </c>
      <c r="S25" s="8">
        <v>41608662</v>
      </c>
      <c r="T25" s="8">
        <v>42091819</v>
      </c>
      <c r="U25" s="8">
        <v>44683698</v>
      </c>
      <c r="V25" s="8">
        <v>128384179</v>
      </c>
      <c r="W25" s="8">
        <v>492921138</v>
      </c>
      <c r="X25" s="8">
        <v>504000000</v>
      </c>
      <c r="Y25" s="8">
        <v>-11078862</v>
      </c>
      <c r="Z25" s="2">
        <v>-2.2</v>
      </c>
      <c r="AA25" s="6">
        <v>504000000</v>
      </c>
    </row>
    <row r="26" spans="1:27" ht="13.5">
      <c r="A26" s="25" t="s">
        <v>52</v>
      </c>
      <c r="B26" s="24"/>
      <c r="C26" s="6">
        <v>24042773</v>
      </c>
      <c r="D26" s="6">
        <v>0</v>
      </c>
      <c r="E26" s="7">
        <v>25410000</v>
      </c>
      <c r="F26" s="8">
        <v>25410000</v>
      </c>
      <c r="G26" s="8">
        <v>1721382</v>
      </c>
      <c r="H26" s="8">
        <v>1727915</v>
      </c>
      <c r="I26" s="8">
        <v>2005828</v>
      </c>
      <c r="J26" s="8">
        <v>5455125</v>
      </c>
      <c r="K26" s="8">
        <v>2003976</v>
      </c>
      <c r="L26" s="8">
        <v>2313485</v>
      </c>
      <c r="M26" s="8">
        <v>2002331</v>
      </c>
      <c r="N26" s="8">
        <v>6319792</v>
      </c>
      <c r="O26" s="8">
        <v>2001506</v>
      </c>
      <c r="P26" s="8">
        <v>1666736</v>
      </c>
      <c r="Q26" s="8">
        <v>2354529</v>
      </c>
      <c r="R26" s="8">
        <v>6022771</v>
      </c>
      <c r="S26" s="8">
        <v>2627626</v>
      </c>
      <c r="T26" s="8">
        <v>1968897</v>
      </c>
      <c r="U26" s="8">
        <v>2098884</v>
      </c>
      <c r="V26" s="8">
        <v>6695407</v>
      </c>
      <c r="W26" s="8">
        <v>24493095</v>
      </c>
      <c r="X26" s="8">
        <v>25410000</v>
      </c>
      <c r="Y26" s="8">
        <v>-916905</v>
      </c>
      <c r="Z26" s="2">
        <v>-3.61</v>
      </c>
      <c r="AA26" s="6">
        <v>25410000</v>
      </c>
    </row>
    <row r="27" spans="1:27" ht="13.5">
      <c r="A27" s="25" t="s">
        <v>53</v>
      </c>
      <c r="B27" s="24"/>
      <c r="C27" s="6">
        <v>193867475</v>
      </c>
      <c r="D27" s="6">
        <v>0</v>
      </c>
      <c r="E27" s="7">
        <v>50000000</v>
      </c>
      <c r="F27" s="8">
        <v>50000000</v>
      </c>
      <c r="G27" s="8">
        <v>4166667</v>
      </c>
      <c r="H27" s="8">
        <v>4359237</v>
      </c>
      <c r="I27" s="8">
        <v>4166667</v>
      </c>
      <c r="J27" s="8">
        <v>12692571</v>
      </c>
      <c r="K27" s="8">
        <v>0</v>
      </c>
      <c r="L27" s="8">
        <v>4166667</v>
      </c>
      <c r="M27" s="8">
        <v>4166667</v>
      </c>
      <c r="N27" s="8">
        <v>8333334</v>
      </c>
      <c r="O27" s="8">
        <v>5491364</v>
      </c>
      <c r="P27" s="8">
        <v>5491365</v>
      </c>
      <c r="Q27" s="8">
        <v>5491366</v>
      </c>
      <c r="R27" s="8">
        <v>16474095</v>
      </c>
      <c r="S27" s="8">
        <v>4166667</v>
      </c>
      <c r="T27" s="8">
        <v>4166666</v>
      </c>
      <c r="U27" s="8">
        <v>4166667</v>
      </c>
      <c r="V27" s="8">
        <v>12500000</v>
      </c>
      <c r="W27" s="8">
        <v>50000000</v>
      </c>
      <c r="X27" s="8">
        <v>50000000</v>
      </c>
      <c r="Y27" s="8">
        <v>0</v>
      </c>
      <c r="Z27" s="2">
        <v>0</v>
      </c>
      <c r="AA27" s="6">
        <v>50000000</v>
      </c>
    </row>
    <row r="28" spans="1:27" ht="13.5">
      <c r="A28" s="25" t="s">
        <v>54</v>
      </c>
      <c r="B28" s="24"/>
      <c r="C28" s="6">
        <v>449693160</v>
      </c>
      <c r="D28" s="6">
        <v>0</v>
      </c>
      <c r="E28" s="7">
        <v>266000001</v>
      </c>
      <c r="F28" s="8">
        <v>205000000</v>
      </c>
      <c r="G28" s="8">
        <v>22166664</v>
      </c>
      <c r="H28" s="8">
        <v>22166664</v>
      </c>
      <c r="I28" s="8">
        <v>22166664</v>
      </c>
      <c r="J28" s="8">
        <v>66499992</v>
      </c>
      <c r="K28" s="8">
        <v>26333331</v>
      </c>
      <c r="L28" s="8">
        <v>22166663</v>
      </c>
      <c r="M28" s="8">
        <v>22166664</v>
      </c>
      <c r="N28" s="8">
        <v>70666658</v>
      </c>
      <c r="O28" s="8">
        <v>22166663</v>
      </c>
      <c r="P28" s="8">
        <v>9966671</v>
      </c>
      <c r="Q28" s="8">
        <v>17999998</v>
      </c>
      <c r="R28" s="8">
        <v>50133332</v>
      </c>
      <c r="S28" s="8">
        <v>8850000</v>
      </c>
      <c r="T28" s="8">
        <v>8541667</v>
      </c>
      <c r="U28" s="8">
        <v>308351</v>
      </c>
      <c r="V28" s="8">
        <v>17700018</v>
      </c>
      <c r="W28" s="8">
        <v>205000000</v>
      </c>
      <c r="X28" s="8">
        <v>266000000</v>
      </c>
      <c r="Y28" s="8">
        <v>-61000000</v>
      </c>
      <c r="Z28" s="2">
        <v>-22.93</v>
      </c>
      <c r="AA28" s="6">
        <v>205000000</v>
      </c>
    </row>
    <row r="29" spans="1:27" ht="13.5">
      <c r="A29" s="25" t="s">
        <v>55</v>
      </c>
      <c r="B29" s="24"/>
      <c r="C29" s="6">
        <v>26317073</v>
      </c>
      <c r="D29" s="6">
        <v>0</v>
      </c>
      <c r="E29" s="7">
        <v>23747000</v>
      </c>
      <c r="F29" s="8">
        <v>23747000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12957041</v>
      </c>
      <c r="N29" s="8">
        <v>12957041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12307495</v>
      </c>
      <c r="V29" s="8">
        <v>12307495</v>
      </c>
      <c r="W29" s="8">
        <v>25264536</v>
      </c>
      <c r="X29" s="8">
        <v>23747000</v>
      </c>
      <c r="Y29" s="8">
        <v>1517536</v>
      </c>
      <c r="Z29" s="2">
        <v>6.39</v>
      </c>
      <c r="AA29" s="6">
        <v>23747000</v>
      </c>
    </row>
    <row r="30" spans="1:27" ht="13.5">
      <c r="A30" s="25" t="s">
        <v>56</v>
      </c>
      <c r="B30" s="24"/>
      <c r="C30" s="6">
        <v>619152841</v>
      </c>
      <c r="D30" s="6">
        <v>0</v>
      </c>
      <c r="E30" s="7">
        <v>698000000</v>
      </c>
      <c r="F30" s="8">
        <v>698000000</v>
      </c>
      <c r="G30" s="8">
        <v>78844261</v>
      </c>
      <c r="H30" s="8">
        <v>74527141</v>
      </c>
      <c r="I30" s="8">
        <v>44116344</v>
      </c>
      <c r="J30" s="8">
        <v>197487746</v>
      </c>
      <c r="K30" s="8">
        <v>48490448</v>
      </c>
      <c r="L30" s="8">
        <v>50160615</v>
      </c>
      <c r="M30" s="8">
        <v>51759188</v>
      </c>
      <c r="N30" s="8">
        <v>150410251</v>
      </c>
      <c r="O30" s="8">
        <v>62660597</v>
      </c>
      <c r="P30" s="8">
        <v>49375477</v>
      </c>
      <c r="Q30" s="8">
        <v>49239810</v>
      </c>
      <c r="R30" s="8">
        <v>161275884</v>
      </c>
      <c r="S30" s="8">
        <v>47333173</v>
      </c>
      <c r="T30" s="8">
        <v>45043066</v>
      </c>
      <c r="U30" s="8">
        <v>73301441</v>
      </c>
      <c r="V30" s="8">
        <v>165677680</v>
      </c>
      <c r="W30" s="8">
        <v>674851561</v>
      </c>
      <c r="X30" s="8">
        <v>698000000</v>
      </c>
      <c r="Y30" s="8">
        <v>-23148439</v>
      </c>
      <c r="Z30" s="2">
        <v>-3.32</v>
      </c>
      <c r="AA30" s="6">
        <v>698000000</v>
      </c>
    </row>
    <row r="31" spans="1:27" ht="13.5">
      <c r="A31" s="25" t="s">
        <v>57</v>
      </c>
      <c r="B31" s="24"/>
      <c r="C31" s="6">
        <v>115940765</v>
      </c>
      <c r="D31" s="6">
        <v>0</v>
      </c>
      <c r="E31" s="7">
        <v>170000000</v>
      </c>
      <c r="F31" s="8">
        <v>170600000</v>
      </c>
      <c r="G31" s="8">
        <v>2759768</v>
      </c>
      <c r="H31" s="8">
        <v>8028472</v>
      </c>
      <c r="I31" s="8">
        <v>9813969</v>
      </c>
      <c r="J31" s="8">
        <v>20602209</v>
      </c>
      <c r="K31" s="8">
        <v>15085115</v>
      </c>
      <c r="L31" s="8">
        <v>13025067</v>
      </c>
      <c r="M31" s="8">
        <v>19101752</v>
      </c>
      <c r="N31" s="8">
        <v>47211934</v>
      </c>
      <c r="O31" s="8">
        <v>7988361</v>
      </c>
      <c r="P31" s="8">
        <v>11977284</v>
      </c>
      <c r="Q31" s="8">
        <v>13723641</v>
      </c>
      <c r="R31" s="8">
        <v>33689286</v>
      </c>
      <c r="S31" s="8">
        <v>11865408</v>
      </c>
      <c r="T31" s="8">
        <v>14919566</v>
      </c>
      <c r="U31" s="8">
        <v>26493208</v>
      </c>
      <c r="V31" s="8">
        <v>53278182</v>
      </c>
      <c r="W31" s="8">
        <v>154781611</v>
      </c>
      <c r="X31" s="8">
        <v>170000000</v>
      </c>
      <c r="Y31" s="8">
        <v>-15218389</v>
      </c>
      <c r="Z31" s="2">
        <v>-8.95</v>
      </c>
      <c r="AA31" s="6">
        <v>170600000</v>
      </c>
    </row>
    <row r="32" spans="1:27" ht="13.5">
      <c r="A32" s="25" t="s">
        <v>58</v>
      </c>
      <c r="B32" s="24"/>
      <c r="C32" s="6">
        <v>66780428</v>
      </c>
      <c r="D32" s="6">
        <v>0</v>
      </c>
      <c r="E32" s="7">
        <v>75854000</v>
      </c>
      <c r="F32" s="8">
        <v>75754000</v>
      </c>
      <c r="G32" s="8">
        <v>-64795</v>
      </c>
      <c r="H32" s="8">
        <v>8069227</v>
      </c>
      <c r="I32" s="8">
        <v>4115190</v>
      </c>
      <c r="J32" s="8">
        <v>12119622</v>
      </c>
      <c r="K32" s="8">
        <v>9781033</v>
      </c>
      <c r="L32" s="8">
        <v>6316922</v>
      </c>
      <c r="M32" s="8">
        <v>6453015</v>
      </c>
      <c r="N32" s="8">
        <v>22550970</v>
      </c>
      <c r="O32" s="8">
        <v>6362828</v>
      </c>
      <c r="P32" s="8">
        <v>2557735</v>
      </c>
      <c r="Q32" s="8">
        <v>4344651</v>
      </c>
      <c r="R32" s="8">
        <v>13265214</v>
      </c>
      <c r="S32" s="8">
        <v>3415504</v>
      </c>
      <c r="T32" s="8">
        <v>4077404</v>
      </c>
      <c r="U32" s="8">
        <v>11755543</v>
      </c>
      <c r="V32" s="8">
        <v>19248451</v>
      </c>
      <c r="W32" s="8">
        <v>67184257</v>
      </c>
      <c r="X32" s="8">
        <v>75854000</v>
      </c>
      <c r="Y32" s="8">
        <v>-8669743</v>
      </c>
      <c r="Z32" s="2">
        <v>-11.43</v>
      </c>
      <c r="AA32" s="6">
        <v>75754000</v>
      </c>
    </row>
    <row r="33" spans="1:27" ht="13.5">
      <c r="A33" s="25" t="s">
        <v>59</v>
      </c>
      <c r="B33" s="24"/>
      <c r="C33" s="6">
        <v>6940000</v>
      </c>
      <c r="D33" s="6">
        <v>0</v>
      </c>
      <c r="E33" s="7">
        <v>5240000</v>
      </c>
      <c r="F33" s="8">
        <v>6740000</v>
      </c>
      <c r="G33" s="8">
        <v>2520000</v>
      </c>
      <c r="H33" s="8">
        <v>0</v>
      </c>
      <c r="I33" s="8">
        <v>40000</v>
      </c>
      <c r="J33" s="8">
        <v>2560000</v>
      </c>
      <c r="K33" s="8">
        <v>20000</v>
      </c>
      <c r="L33" s="8">
        <v>2520000</v>
      </c>
      <c r="M33" s="8">
        <v>20000</v>
      </c>
      <c r="N33" s="8">
        <v>2560000</v>
      </c>
      <c r="O33" s="8">
        <v>20000</v>
      </c>
      <c r="P33" s="8">
        <v>20000</v>
      </c>
      <c r="Q33" s="8">
        <v>1520000</v>
      </c>
      <c r="R33" s="8">
        <v>1560000</v>
      </c>
      <c r="S33" s="8">
        <v>20000</v>
      </c>
      <c r="T33" s="8">
        <v>20000</v>
      </c>
      <c r="U33" s="8">
        <v>20000</v>
      </c>
      <c r="V33" s="8">
        <v>60000</v>
      </c>
      <c r="W33" s="8">
        <v>6740000</v>
      </c>
      <c r="X33" s="8">
        <v>5240000</v>
      </c>
      <c r="Y33" s="8">
        <v>1500000</v>
      </c>
      <c r="Z33" s="2">
        <v>28.63</v>
      </c>
      <c r="AA33" s="6">
        <v>6740000</v>
      </c>
    </row>
    <row r="34" spans="1:27" ht="13.5">
      <c r="A34" s="25" t="s">
        <v>60</v>
      </c>
      <c r="B34" s="24"/>
      <c r="C34" s="6">
        <v>304374098</v>
      </c>
      <c r="D34" s="6">
        <v>0</v>
      </c>
      <c r="E34" s="7">
        <v>327460000</v>
      </c>
      <c r="F34" s="8">
        <v>353676000</v>
      </c>
      <c r="G34" s="8">
        <v>10269473</v>
      </c>
      <c r="H34" s="8">
        <v>22929421</v>
      </c>
      <c r="I34" s="8">
        <v>46811321</v>
      </c>
      <c r="J34" s="8">
        <v>80010215</v>
      </c>
      <c r="K34" s="8">
        <v>25800221</v>
      </c>
      <c r="L34" s="8">
        <v>23048691</v>
      </c>
      <c r="M34" s="8">
        <v>38470060</v>
      </c>
      <c r="N34" s="8">
        <v>87318972</v>
      </c>
      <c r="O34" s="8">
        <v>29663309</v>
      </c>
      <c r="P34" s="8">
        <v>27022916</v>
      </c>
      <c r="Q34" s="8">
        <v>31716041</v>
      </c>
      <c r="R34" s="8">
        <v>88402266</v>
      </c>
      <c r="S34" s="8">
        <v>20388902</v>
      </c>
      <c r="T34" s="8">
        <v>36000415</v>
      </c>
      <c r="U34" s="8">
        <v>77665151</v>
      </c>
      <c r="V34" s="8">
        <v>134054468</v>
      </c>
      <c r="W34" s="8">
        <v>389785921</v>
      </c>
      <c r="X34" s="8">
        <v>327460000</v>
      </c>
      <c r="Y34" s="8">
        <v>62325921</v>
      </c>
      <c r="Z34" s="2">
        <v>19.03</v>
      </c>
      <c r="AA34" s="6">
        <v>353676000</v>
      </c>
    </row>
    <row r="35" spans="1:27" ht="13.5">
      <c r="A35" s="23" t="s">
        <v>61</v>
      </c>
      <c r="B35" s="29"/>
      <c r="C35" s="6">
        <v>55898532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2319586383</v>
      </c>
      <c r="D36" s="33">
        <f>SUM(D25:D35)</f>
        <v>0</v>
      </c>
      <c r="E36" s="34">
        <f t="shared" si="1"/>
        <v>2145711001</v>
      </c>
      <c r="F36" s="35">
        <f t="shared" si="1"/>
        <v>2112927000</v>
      </c>
      <c r="G36" s="35">
        <f t="shared" si="1"/>
        <v>162028847</v>
      </c>
      <c r="H36" s="35">
        <f t="shared" si="1"/>
        <v>181279587</v>
      </c>
      <c r="I36" s="35">
        <f t="shared" si="1"/>
        <v>173127305</v>
      </c>
      <c r="J36" s="35">
        <f t="shared" si="1"/>
        <v>516435739</v>
      </c>
      <c r="K36" s="35">
        <f t="shared" si="1"/>
        <v>168335543</v>
      </c>
      <c r="L36" s="35">
        <f t="shared" si="1"/>
        <v>163861297</v>
      </c>
      <c r="M36" s="35">
        <f t="shared" si="1"/>
        <v>199606465</v>
      </c>
      <c r="N36" s="35">
        <f t="shared" si="1"/>
        <v>531803305</v>
      </c>
      <c r="O36" s="35">
        <f t="shared" si="1"/>
        <v>177990382</v>
      </c>
      <c r="P36" s="35">
        <f t="shared" si="1"/>
        <v>147576213</v>
      </c>
      <c r="Q36" s="35">
        <f t="shared" si="1"/>
        <v>167310600</v>
      </c>
      <c r="R36" s="35">
        <f t="shared" si="1"/>
        <v>492877195</v>
      </c>
      <c r="S36" s="35">
        <f t="shared" si="1"/>
        <v>140275942</v>
      </c>
      <c r="T36" s="35">
        <f t="shared" si="1"/>
        <v>156829500</v>
      </c>
      <c r="U36" s="35">
        <f t="shared" si="1"/>
        <v>252800438</v>
      </c>
      <c r="V36" s="35">
        <f t="shared" si="1"/>
        <v>549905880</v>
      </c>
      <c r="W36" s="35">
        <f t="shared" si="1"/>
        <v>2091022119</v>
      </c>
      <c r="X36" s="35">
        <f t="shared" si="1"/>
        <v>2145711000</v>
      </c>
      <c r="Y36" s="35">
        <f t="shared" si="1"/>
        <v>-54688881</v>
      </c>
      <c r="Z36" s="36">
        <f>+IF(X36&lt;&gt;0,+(Y36/X36)*100,0)</f>
        <v>-2.548753350288086</v>
      </c>
      <c r="AA36" s="33">
        <f>SUM(AA25:AA35)</f>
        <v>2112927000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-386637094</v>
      </c>
      <c r="D38" s="46">
        <f>+D22-D36</f>
        <v>0</v>
      </c>
      <c r="E38" s="47">
        <f t="shared" si="2"/>
        <v>82388003</v>
      </c>
      <c r="F38" s="48">
        <f t="shared" si="2"/>
        <v>87400000</v>
      </c>
      <c r="G38" s="48">
        <f t="shared" si="2"/>
        <v>148368536</v>
      </c>
      <c r="H38" s="48">
        <f t="shared" si="2"/>
        <v>-61192307</v>
      </c>
      <c r="I38" s="48">
        <f t="shared" si="2"/>
        <v>-57907780</v>
      </c>
      <c r="J38" s="48">
        <f t="shared" si="2"/>
        <v>29268449</v>
      </c>
      <c r="K38" s="48">
        <f t="shared" si="2"/>
        <v>-42701836</v>
      </c>
      <c r="L38" s="48">
        <f t="shared" si="2"/>
        <v>-39707649</v>
      </c>
      <c r="M38" s="48">
        <f t="shared" si="2"/>
        <v>78996244</v>
      </c>
      <c r="N38" s="48">
        <f t="shared" si="2"/>
        <v>-3413241</v>
      </c>
      <c r="O38" s="48">
        <f t="shared" si="2"/>
        <v>-64230258</v>
      </c>
      <c r="P38" s="48">
        <f t="shared" si="2"/>
        <v>-45910835</v>
      </c>
      <c r="Q38" s="48">
        <f t="shared" si="2"/>
        <v>62364496</v>
      </c>
      <c r="R38" s="48">
        <f t="shared" si="2"/>
        <v>-47776597</v>
      </c>
      <c r="S38" s="48">
        <f t="shared" si="2"/>
        <v>-17483512</v>
      </c>
      <c r="T38" s="48">
        <f t="shared" si="2"/>
        <v>-43452331</v>
      </c>
      <c r="U38" s="48">
        <f t="shared" si="2"/>
        <v>-54934278</v>
      </c>
      <c r="V38" s="48">
        <f t="shared" si="2"/>
        <v>-115870121</v>
      </c>
      <c r="W38" s="48">
        <f t="shared" si="2"/>
        <v>-137791510</v>
      </c>
      <c r="X38" s="48">
        <f>IF(F22=F36,0,X22-X36)</f>
        <v>82388053</v>
      </c>
      <c r="Y38" s="48">
        <f t="shared" si="2"/>
        <v>-220179563</v>
      </c>
      <c r="Z38" s="49">
        <f>+IF(X38&lt;&gt;0,+(Y38/X38)*100,0)</f>
        <v>-267.2469550894715</v>
      </c>
      <c r="AA38" s="46">
        <f>+AA22-AA36</f>
        <v>87400000</v>
      </c>
    </row>
    <row r="39" spans="1:27" ht="13.5">
      <c r="A39" s="23" t="s">
        <v>64</v>
      </c>
      <c r="B39" s="29"/>
      <c r="C39" s="6">
        <v>350188424</v>
      </c>
      <c r="D39" s="6">
        <v>0</v>
      </c>
      <c r="E39" s="7">
        <v>436799000</v>
      </c>
      <c r="F39" s="8">
        <v>700469900</v>
      </c>
      <c r="G39" s="8">
        <v>170414398</v>
      </c>
      <c r="H39" s="8">
        <v>0</v>
      </c>
      <c r="I39" s="8">
        <v>0</v>
      </c>
      <c r="J39" s="8">
        <v>170414398</v>
      </c>
      <c r="K39" s="8">
        <v>0</v>
      </c>
      <c r="L39" s="8">
        <v>0</v>
      </c>
      <c r="M39" s="8">
        <v>149659000</v>
      </c>
      <c r="N39" s="8">
        <v>149659000</v>
      </c>
      <c r="O39" s="8">
        <v>6674444</v>
      </c>
      <c r="P39" s="8">
        <v>11002000</v>
      </c>
      <c r="Q39" s="8">
        <v>232514000</v>
      </c>
      <c r="R39" s="8">
        <v>250190444</v>
      </c>
      <c r="S39" s="8">
        <v>0</v>
      </c>
      <c r="T39" s="8">
        <v>0</v>
      </c>
      <c r="U39" s="8">
        <v>9080119</v>
      </c>
      <c r="V39" s="8">
        <v>9080119</v>
      </c>
      <c r="W39" s="8">
        <v>579343961</v>
      </c>
      <c r="X39" s="8">
        <v>436799000</v>
      </c>
      <c r="Y39" s="8">
        <v>142544961</v>
      </c>
      <c r="Z39" s="2">
        <v>32.63</v>
      </c>
      <c r="AA39" s="6">
        <v>700469900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-36448670</v>
      </c>
      <c r="D42" s="55">
        <f>SUM(D38:D41)</f>
        <v>0</v>
      </c>
      <c r="E42" s="56">
        <f t="shared" si="3"/>
        <v>519187003</v>
      </c>
      <c r="F42" s="57">
        <f t="shared" si="3"/>
        <v>787869900</v>
      </c>
      <c r="G42" s="57">
        <f t="shared" si="3"/>
        <v>318782934</v>
      </c>
      <c r="H42" s="57">
        <f t="shared" si="3"/>
        <v>-61192307</v>
      </c>
      <c r="I42" s="57">
        <f t="shared" si="3"/>
        <v>-57907780</v>
      </c>
      <c r="J42" s="57">
        <f t="shared" si="3"/>
        <v>199682847</v>
      </c>
      <c r="K42" s="57">
        <f t="shared" si="3"/>
        <v>-42701836</v>
      </c>
      <c r="L42" s="57">
        <f t="shared" si="3"/>
        <v>-39707649</v>
      </c>
      <c r="M42" s="57">
        <f t="shared" si="3"/>
        <v>228655244</v>
      </c>
      <c r="N42" s="57">
        <f t="shared" si="3"/>
        <v>146245759</v>
      </c>
      <c r="O42" s="57">
        <f t="shared" si="3"/>
        <v>-57555814</v>
      </c>
      <c r="P42" s="57">
        <f t="shared" si="3"/>
        <v>-34908835</v>
      </c>
      <c r="Q42" s="57">
        <f t="shared" si="3"/>
        <v>294878496</v>
      </c>
      <c r="R42" s="57">
        <f t="shared" si="3"/>
        <v>202413847</v>
      </c>
      <c r="S42" s="57">
        <f t="shared" si="3"/>
        <v>-17483512</v>
      </c>
      <c r="T42" s="57">
        <f t="shared" si="3"/>
        <v>-43452331</v>
      </c>
      <c r="U42" s="57">
        <f t="shared" si="3"/>
        <v>-45854159</v>
      </c>
      <c r="V42" s="57">
        <f t="shared" si="3"/>
        <v>-106790002</v>
      </c>
      <c r="W42" s="57">
        <f t="shared" si="3"/>
        <v>441552451</v>
      </c>
      <c r="X42" s="57">
        <f t="shared" si="3"/>
        <v>519187053</v>
      </c>
      <c r="Y42" s="57">
        <f t="shared" si="3"/>
        <v>-77634602</v>
      </c>
      <c r="Z42" s="58">
        <f>+IF(X42&lt;&gt;0,+(Y42/X42)*100,0)</f>
        <v>-14.953108239392094</v>
      </c>
      <c r="AA42" s="55">
        <f>SUM(AA38:AA41)</f>
        <v>787869900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-36448670</v>
      </c>
      <c r="D44" s="63">
        <f>+D42-D43</f>
        <v>0</v>
      </c>
      <c r="E44" s="64">
        <f t="shared" si="4"/>
        <v>519187003</v>
      </c>
      <c r="F44" s="65">
        <f t="shared" si="4"/>
        <v>787869900</v>
      </c>
      <c r="G44" s="65">
        <f t="shared" si="4"/>
        <v>318782934</v>
      </c>
      <c r="H44" s="65">
        <f t="shared" si="4"/>
        <v>-61192307</v>
      </c>
      <c r="I44" s="65">
        <f t="shared" si="4"/>
        <v>-57907780</v>
      </c>
      <c r="J44" s="65">
        <f t="shared" si="4"/>
        <v>199682847</v>
      </c>
      <c r="K44" s="65">
        <f t="shared" si="4"/>
        <v>-42701836</v>
      </c>
      <c r="L44" s="65">
        <f t="shared" si="4"/>
        <v>-39707649</v>
      </c>
      <c r="M44" s="65">
        <f t="shared" si="4"/>
        <v>228655244</v>
      </c>
      <c r="N44" s="65">
        <f t="shared" si="4"/>
        <v>146245759</v>
      </c>
      <c r="O44" s="65">
        <f t="shared" si="4"/>
        <v>-57555814</v>
      </c>
      <c r="P44" s="65">
        <f t="shared" si="4"/>
        <v>-34908835</v>
      </c>
      <c r="Q44" s="65">
        <f t="shared" si="4"/>
        <v>294878496</v>
      </c>
      <c r="R44" s="65">
        <f t="shared" si="4"/>
        <v>202413847</v>
      </c>
      <c r="S44" s="65">
        <f t="shared" si="4"/>
        <v>-17483512</v>
      </c>
      <c r="T44" s="65">
        <f t="shared" si="4"/>
        <v>-43452331</v>
      </c>
      <c r="U44" s="65">
        <f t="shared" si="4"/>
        <v>-45854159</v>
      </c>
      <c r="V44" s="65">
        <f t="shared" si="4"/>
        <v>-106790002</v>
      </c>
      <c r="W44" s="65">
        <f t="shared" si="4"/>
        <v>441552451</v>
      </c>
      <c r="X44" s="65">
        <f t="shared" si="4"/>
        <v>519187053</v>
      </c>
      <c r="Y44" s="65">
        <f t="shared" si="4"/>
        <v>-77634602</v>
      </c>
      <c r="Z44" s="66">
        <f>+IF(X44&lt;&gt;0,+(Y44/X44)*100,0)</f>
        <v>-14.953108239392094</v>
      </c>
      <c r="AA44" s="63">
        <f>+AA42-AA43</f>
        <v>787869900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-36448670</v>
      </c>
      <c r="D46" s="55">
        <f>SUM(D44:D45)</f>
        <v>0</v>
      </c>
      <c r="E46" s="56">
        <f t="shared" si="5"/>
        <v>519187003</v>
      </c>
      <c r="F46" s="57">
        <f t="shared" si="5"/>
        <v>787869900</v>
      </c>
      <c r="G46" s="57">
        <f t="shared" si="5"/>
        <v>318782934</v>
      </c>
      <c r="H46" s="57">
        <f t="shared" si="5"/>
        <v>-61192307</v>
      </c>
      <c r="I46" s="57">
        <f t="shared" si="5"/>
        <v>-57907780</v>
      </c>
      <c r="J46" s="57">
        <f t="shared" si="5"/>
        <v>199682847</v>
      </c>
      <c r="K46" s="57">
        <f t="shared" si="5"/>
        <v>-42701836</v>
      </c>
      <c r="L46" s="57">
        <f t="shared" si="5"/>
        <v>-39707649</v>
      </c>
      <c r="M46" s="57">
        <f t="shared" si="5"/>
        <v>228655244</v>
      </c>
      <c r="N46" s="57">
        <f t="shared" si="5"/>
        <v>146245759</v>
      </c>
      <c r="O46" s="57">
        <f t="shared" si="5"/>
        <v>-57555814</v>
      </c>
      <c r="P46" s="57">
        <f t="shared" si="5"/>
        <v>-34908835</v>
      </c>
      <c r="Q46" s="57">
        <f t="shared" si="5"/>
        <v>294878496</v>
      </c>
      <c r="R46" s="57">
        <f t="shared" si="5"/>
        <v>202413847</v>
      </c>
      <c r="S46" s="57">
        <f t="shared" si="5"/>
        <v>-17483512</v>
      </c>
      <c r="T46" s="57">
        <f t="shared" si="5"/>
        <v>-43452331</v>
      </c>
      <c r="U46" s="57">
        <f t="shared" si="5"/>
        <v>-45854159</v>
      </c>
      <c r="V46" s="57">
        <f t="shared" si="5"/>
        <v>-106790002</v>
      </c>
      <c r="W46" s="57">
        <f t="shared" si="5"/>
        <v>441552451</v>
      </c>
      <c r="X46" s="57">
        <f t="shared" si="5"/>
        <v>519187053</v>
      </c>
      <c r="Y46" s="57">
        <f t="shared" si="5"/>
        <v>-77634602</v>
      </c>
      <c r="Z46" s="58">
        <f>+IF(X46&lt;&gt;0,+(Y46/X46)*100,0)</f>
        <v>-14.953108239392094</v>
      </c>
      <c r="AA46" s="55">
        <f>SUM(AA44:AA45)</f>
        <v>787869900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-36448670</v>
      </c>
      <c r="D48" s="71">
        <f>SUM(D46:D47)</f>
        <v>0</v>
      </c>
      <c r="E48" s="72">
        <f t="shared" si="6"/>
        <v>519187003</v>
      </c>
      <c r="F48" s="73">
        <f t="shared" si="6"/>
        <v>787869900</v>
      </c>
      <c r="G48" s="73">
        <f t="shared" si="6"/>
        <v>318782934</v>
      </c>
      <c r="H48" s="74">
        <f t="shared" si="6"/>
        <v>-61192307</v>
      </c>
      <c r="I48" s="74">
        <f t="shared" si="6"/>
        <v>-57907780</v>
      </c>
      <c r="J48" s="74">
        <f t="shared" si="6"/>
        <v>199682847</v>
      </c>
      <c r="K48" s="74">
        <f t="shared" si="6"/>
        <v>-42701836</v>
      </c>
      <c r="L48" s="74">
        <f t="shared" si="6"/>
        <v>-39707649</v>
      </c>
      <c r="M48" s="73">
        <f t="shared" si="6"/>
        <v>228655244</v>
      </c>
      <c r="N48" s="73">
        <f t="shared" si="6"/>
        <v>146245759</v>
      </c>
      <c r="O48" s="74">
        <f t="shared" si="6"/>
        <v>-57555814</v>
      </c>
      <c r="P48" s="74">
        <f t="shared" si="6"/>
        <v>-34908835</v>
      </c>
      <c r="Q48" s="74">
        <f t="shared" si="6"/>
        <v>294878496</v>
      </c>
      <c r="R48" s="74">
        <f t="shared" si="6"/>
        <v>202413847</v>
      </c>
      <c r="S48" s="74">
        <f t="shared" si="6"/>
        <v>-17483512</v>
      </c>
      <c r="T48" s="73">
        <f t="shared" si="6"/>
        <v>-43452331</v>
      </c>
      <c r="U48" s="73">
        <f t="shared" si="6"/>
        <v>-45854159</v>
      </c>
      <c r="V48" s="74">
        <f t="shared" si="6"/>
        <v>-106790002</v>
      </c>
      <c r="W48" s="74">
        <f t="shared" si="6"/>
        <v>441552451</v>
      </c>
      <c r="X48" s="74">
        <f t="shared" si="6"/>
        <v>519187053</v>
      </c>
      <c r="Y48" s="74">
        <f t="shared" si="6"/>
        <v>-77634602</v>
      </c>
      <c r="Z48" s="75">
        <f>+IF(X48&lt;&gt;0,+(Y48/X48)*100,0)</f>
        <v>-14.953108239392094</v>
      </c>
      <c r="AA48" s="76">
        <f>SUM(AA46:AA47)</f>
        <v>787869900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273564134</v>
      </c>
      <c r="D5" s="6">
        <v>0</v>
      </c>
      <c r="E5" s="7">
        <v>298838276</v>
      </c>
      <c r="F5" s="8">
        <v>293554759</v>
      </c>
      <c r="G5" s="8">
        <v>26742238</v>
      </c>
      <c r="H5" s="8">
        <v>43980060</v>
      </c>
      <c r="I5" s="8">
        <v>10626441</v>
      </c>
      <c r="J5" s="8">
        <v>81348739</v>
      </c>
      <c r="K5" s="8">
        <v>28144502</v>
      </c>
      <c r="L5" s="8">
        <v>27118211</v>
      </c>
      <c r="M5" s="8">
        <v>27188687</v>
      </c>
      <c r="N5" s="8">
        <v>82451400</v>
      </c>
      <c r="O5" s="8">
        <v>27796153</v>
      </c>
      <c r="P5" s="8">
        <v>27286895</v>
      </c>
      <c r="Q5" s="8">
        <v>26939041</v>
      </c>
      <c r="R5" s="8">
        <v>82022089</v>
      </c>
      <c r="S5" s="8">
        <v>29083009</v>
      </c>
      <c r="T5" s="8">
        <v>27337201</v>
      </c>
      <c r="U5" s="8">
        <v>33943751</v>
      </c>
      <c r="V5" s="8">
        <v>90363961</v>
      </c>
      <c r="W5" s="8">
        <v>336186189</v>
      </c>
      <c r="X5" s="8">
        <v>298838281</v>
      </c>
      <c r="Y5" s="8">
        <v>37347908</v>
      </c>
      <c r="Z5" s="2">
        <v>12.5</v>
      </c>
      <c r="AA5" s="6">
        <v>293554759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648582406</v>
      </c>
      <c r="D7" s="6">
        <v>0</v>
      </c>
      <c r="E7" s="7">
        <v>793418400</v>
      </c>
      <c r="F7" s="8">
        <v>773547903</v>
      </c>
      <c r="G7" s="8">
        <v>66942301</v>
      </c>
      <c r="H7" s="8">
        <v>78119727</v>
      </c>
      <c r="I7" s="8">
        <v>48398767</v>
      </c>
      <c r="J7" s="8">
        <v>193460795</v>
      </c>
      <c r="K7" s="8">
        <v>56966238</v>
      </c>
      <c r="L7" s="8">
        <v>55644651</v>
      </c>
      <c r="M7" s="8">
        <v>55744795</v>
      </c>
      <c r="N7" s="8">
        <v>168355684</v>
      </c>
      <c r="O7" s="8">
        <v>57453639</v>
      </c>
      <c r="P7" s="8">
        <v>46810947</v>
      </c>
      <c r="Q7" s="8">
        <v>55788578</v>
      </c>
      <c r="R7" s="8">
        <v>160053164</v>
      </c>
      <c r="S7" s="8">
        <v>57313030</v>
      </c>
      <c r="T7" s="8">
        <v>59113447</v>
      </c>
      <c r="U7" s="8">
        <v>77963450</v>
      </c>
      <c r="V7" s="8">
        <v>194389927</v>
      </c>
      <c r="W7" s="8">
        <v>716259570</v>
      </c>
      <c r="X7" s="8">
        <v>793418397</v>
      </c>
      <c r="Y7" s="8">
        <v>-77158827</v>
      </c>
      <c r="Z7" s="2">
        <v>-9.72</v>
      </c>
      <c r="AA7" s="6">
        <v>773547903</v>
      </c>
    </row>
    <row r="8" spans="1:27" ht="13.5">
      <c r="A8" s="25" t="s">
        <v>35</v>
      </c>
      <c r="B8" s="24"/>
      <c r="C8" s="6">
        <v>280460317</v>
      </c>
      <c r="D8" s="6">
        <v>0</v>
      </c>
      <c r="E8" s="7">
        <v>320006122</v>
      </c>
      <c r="F8" s="8">
        <v>319797057</v>
      </c>
      <c r="G8" s="8">
        <v>21575190</v>
      </c>
      <c r="H8" s="8">
        <v>24310443</v>
      </c>
      <c r="I8" s="8">
        <v>15406520</v>
      </c>
      <c r="J8" s="8">
        <v>61292153</v>
      </c>
      <c r="K8" s="8">
        <v>25679030</v>
      </c>
      <c r="L8" s="8">
        <v>28072205</v>
      </c>
      <c r="M8" s="8">
        <v>24120068</v>
      </c>
      <c r="N8" s="8">
        <v>77871303</v>
      </c>
      <c r="O8" s="8">
        <v>22228654</v>
      </c>
      <c r="P8" s="8">
        <v>24633288</v>
      </c>
      <c r="Q8" s="8">
        <v>23948862</v>
      </c>
      <c r="R8" s="8">
        <v>70810804</v>
      </c>
      <c r="S8" s="8">
        <v>23073163</v>
      </c>
      <c r="T8" s="8">
        <v>27850111</v>
      </c>
      <c r="U8" s="8">
        <v>36386616</v>
      </c>
      <c r="V8" s="8">
        <v>87309890</v>
      </c>
      <c r="W8" s="8">
        <v>297284150</v>
      </c>
      <c r="X8" s="8">
        <v>320006125</v>
      </c>
      <c r="Y8" s="8">
        <v>-22721975</v>
      </c>
      <c r="Z8" s="2">
        <v>-7.1</v>
      </c>
      <c r="AA8" s="6">
        <v>319797057</v>
      </c>
    </row>
    <row r="9" spans="1:27" ht="13.5">
      <c r="A9" s="25" t="s">
        <v>36</v>
      </c>
      <c r="B9" s="24"/>
      <c r="C9" s="6">
        <v>107255807</v>
      </c>
      <c r="D9" s="6">
        <v>0</v>
      </c>
      <c r="E9" s="7">
        <v>117169969</v>
      </c>
      <c r="F9" s="8">
        <v>117120969</v>
      </c>
      <c r="G9" s="8">
        <v>8948150</v>
      </c>
      <c r="H9" s="8">
        <v>9758021</v>
      </c>
      <c r="I9" s="8">
        <v>9272739</v>
      </c>
      <c r="J9" s="8">
        <v>27978910</v>
      </c>
      <c r="K9" s="8">
        <v>9949246</v>
      </c>
      <c r="L9" s="8">
        <v>10800434</v>
      </c>
      <c r="M9" s="8">
        <v>9345247</v>
      </c>
      <c r="N9" s="8">
        <v>30094927</v>
      </c>
      <c r="O9" s="8">
        <v>8150391</v>
      </c>
      <c r="P9" s="8">
        <v>9677179</v>
      </c>
      <c r="Q9" s="8">
        <v>8982340</v>
      </c>
      <c r="R9" s="8">
        <v>26809910</v>
      </c>
      <c r="S9" s="8">
        <v>8971724</v>
      </c>
      <c r="T9" s="8">
        <v>11418240</v>
      </c>
      <c r="U9" s="8">
        <v>12558878</v>
      </c>
      <c r="V9" s="8">
        <v>32948842</v>
      </c>
      <c r="W9" s="8">
        <v>117832589</v>
      </c>
      <c r="X9" s="8">
        <v>117168765</v>
      </c>
      <c r="Y9" s="8">
        <v>663824</v>
      </c>
      <c r="Z9" s="2">
        <v>0.57</v>
      </c>
      <c r="AA9" s="6">
        <v>117120969</v>
      </c>
    </row>
    <row r="10" spans="1:27" ht="13.5">
      <c r="A10" s="25" t="s">
        <v>37</v>
      </c>
      <c r="B10" s="24"/>
      <c r="C10" s="6">
        <v>63831576</v>
      </c>
      <c r="D10" s="6">
        <v>0</v>
      </c>
      <c r="E10" s="7">
        <v>70513514</v>
      </c>
      <c r="F10" s="26">
        <v>69795719</v>
      </c>
      <c r="G10" s="26">
        <v>6010660</v>
      </c>
      <c r="H10" s="26">
        <v>5631387</v>
      </c>
      <c r="I10" s="26">
        <v>5984201</v>
      </c>
      <c r="J10" s="26">
        <v>17626248</v>
      </c>
      <c r="K10" s="26">
        <v>6074812</v>
      </c>
      <c r="L10" s="26">
        <v>5994522</v>
      </c>
      <c r="M10" s="26">
        <v>5911133</v>
      </c>
      <c r="N10" s="26">
        <v>17980467</v>
      </c>
      <c r="O10" s="26">
        <v>6019308</v>
      </c>
      <c r="P10" s="26">
        <v>6067171</v>
      </c>
      <c r="Q10" s="26">
        <v>6063543</v>
      </c>
      <c r="R10" s="26">
        <v>18150022</v>
      </c>
      <c r="S10" s="26">
        <v>6112389</v>
      </c>
      <c r="T10" s="26">
        <v>6074608</v>
      </c>
      <c r="U10" s="26">
        <v>9262175</v>
      </c>
      <c r="V10" s="26">
        <v>21449172</v>
      </c>
      <c r="W10" s="26">
        <v>75205909</v>
      </c>
      <c r="X10" s="26">
        <v>70513518</v>
      </c>
      <c r="Y10" s="26">
        <v>4692391</v>
      </c>
      <c r="Z10" s="27">
        <v>6.65</v>
      </c>
      <c r="AA10" s="28">
        <v>69795719</v>
      </c>
    </row>
    <row r="11" spans="1:27" ht="13.5">
      <c r="A11" s="25" t="s">
        <v>38</v>
      </c>
      <c r="B11" s="29"/>
      <c r="C11" s="6">
        <v>359105</v>
      </c>
      <c r="D11" s="6">
        <v>0</v>
      </c>
      <c r="E11" s="7">
        <v>3000000</v>
      </c>
      <c r="F11" s="8">
        <v>390389</v>
      </c>
      <c r="G11" s="8">
        <v>7429</v>
      </c>
      <c r="H11" s="8">
        <v>48619</v>
      </c>
      <c r="I11" s="8">
        <v>10609</v>
      </c>
      <c r="J11" s="8">
        <v>66657</v>
      </c>
      <c r="K11" s="8">
        <v>171258</v>
      </c>
      <c r="L11" s="8">
        <v>87431</v>
      </c>
      <c r="M11" s="8">
        <v>39241</v>
      </c>
      <c r="N11" s="8">
        <v>297930</v>
      </c>
      <c r="O11" s="8">
        <v>8657</v>
      </c>
      <c r="P11" s="8">
        <v>20754</v>
      </c>
      <c r="Q11" s="8">
        <v>63608</v>
      </c>
      <c r="R11" s="8">
        <v>93019</v>
      </c>
      <c r="S11" s="8">
        <v>16002</v>
      </c>
      <c r="T11" s="8">
        <v>38801</v>
      </c>
      <c r="U11" s="8">
        <v>-4291</v>
      </c>
      <c r="V11" s="8">
        <v>50512</v>
      </c>
      <c r="W11" s="8">
        <v>508118</v>
      </c>
      <c r="X11" s="8">
        <v>3000004</v>
      </c>
      <c r="Y11" s="8">
        <v>-2491886</v>
      </c>
      <c r="Z11" s="2">
        <v>-83.06</v>
      </c>
      <c r="AA11" s="6">
        <v>390389</v>
      </c>
    </row>
    <row r="12" spans="1:27" ht="13.5">
      <c r="A12" s="25" t="s">
        <v>39</v>
      </c>
      <c r="B12" s="29"/>
      <c r="C12" s="6">
        <v>10363914</v>
      </c>
      <c r="D12" s="6">
        <v>0</v>
      </c>
      <c r="E12" s="7">
        <v>10865443</v>
      </c>
      <c r="F12" s="8">
        <v>10865443</v>
      </c>
      <c r="G12" s="8">
        <v>858966</v>
      </c>
      <c r="H12" s="8">
        <v>805451</v>
      </c>
      <c r="I12" s="8">
        <v>967847</v>
      </c>
      <c r="J12" s="8">
        <v>2632264</v>
      </c>
      <c r="K12" s="8">
        <v>1044104</v>
      </c>
      <c r="L12" s="8">
        <v>986780</v>
      </c>
      <c r="M12" s="8">
        <v>950530</v>
      </c>
      <c r="N12" s="8">
        <v>2981414</v>
      </c>
      <c r="O12" s="8">
        <v>924074</v>
      </c>
      <c r="P12" s="8">
        <v>901214</v>
      </c>
      <c r="Q12" s="8">
        <v>930851</v>
      </c>
      <c r="R12" s="8">
        <v>2756139</v>
      </c>
      <c r="S12" s="8">
        <v>929751</v>
      </c>
      <c r="T12" s="8">
        <v>879555</v>
      </c>
      <c r="U12" s="8">
        <v>1093071</v>
      </c>
      <c r="V12" s="8">
        <v>2902377</v>
      </c>
      <c r="W12" s="8">
        <v>11272194</v>
      </c>
      <c r="X12" s="8">
        <v>10865447</v>
      </c>
      <c r="Y12" s="8">
        <v>406747</v>
      </c>
      <c r="Z12" s="2">
        <v>3.74</v>
      </c>
      <c r="AA12" s="6">
        <v>10865443</v>
      </c>
    </row>
    <row r="13" spans="1:27" ht="13.5">
      <c r="A13" s="23" t="s">
        <v>40</v>
      </c>
      <c r="B13" s="29"/>
      <c r="C13" s="6">
        <v>2196121</v>
      </c>
      <c r="D13" s="6">
        <v>0</v>
      </c>
      <c r="E13" s="7">
        <v>1542479</v>
      </c>
      <c r="F13" s="8">
        <v>1542479</v>
      </c>
      <c r="G13" s="8">
        <v>0</v>
      </c>
      <c r="H13" s="8">
        <v>38650</v>
      </c>
      <c r="I13" s="8">
        <v>88558</v>
      </c>
      <c r="J13" s="8">
        <v>127208</v>
      </c>
      <c r="K13" s="8">
        <v>133149</v>
      </c>
      <c r="L13" s="8">
        <v>33508</v>
      </c>
      <c r="M13" s="8">
        <v>28339</v>
      </c>
      <c r="N13" s="8">
        <v>194996</v>
      </c>
      <c r="O13" s="8">
        <v>141040</v>
      </c>
      <c r="P13" s="8">
        <v>99135</v>
      </c>
      <c r="Q13" s="8">
        <v>92127</v>
      </c>
      <c r="R13" s="8">
        <v>332302</v>
      </c>
      <c r="S13" s="8">
        <v>34821</v>
      </c>
      <c r="T13" s="8">
        <v>162526</v>
      </c>
      <c r="U13" s="8">
        <v>645922</v>
      </c>
      <c r="V13" s="8">
        <v>843269</v>
      </c>
      <c r="W13" s="8">
        <v>1497775</v>
      </c>
      <c r="X13" s="8">
        <v>1542480</v>
      </c>
      <c r="Y13" s="8">
        <v>-44705</v>
      </c>
      <c r="Z13" s="2">
        <v>-2.9</v>
      </c>
      <c r="AA13" s="6">
        <v>1542479</v>
      </c>
    </row>
    <row r="14" spans="1:27" ht="13.5">
      <c r="A14" s="23" t="s">
        <v>41</v>
      </c>
      <c r="B14" s="29"/>
      <c r="C14" s="6">
        <v>51237234</v>
      </c>
      <c r="D14" s="6">
        <v>0</v>
      </c>
      <c r="E14" s="7">
        <v>0</v>
      </c>
      <c r="F14" s="8">
        <v>48814505</v>
      </c>
      <c r="G14" s="8">
        <v>5898015</v>
      </c>
      <c r="H14" s="8">
        <v>5365296</v>
      </c>
      <c r="I14" s="8">
        <v>5566545</v>
      </c>
      <c r="J14" s="8">
        <v>16829856</v>
      </c>
      <c r="K14" s="8">
        <v>5860715</v>
      </c>
      <c r="L14" s="8">
        <v>5984428</v>
      </c>
      <c r="M14" s="8">
        <v>6101713</v>
      </c>
      <c r="N14" s="8">
        <v>17946856</v>
      </c>
      <c r="O14" s="8">
        <v>6374223</v>
      </c>
      <c r="P14" s="8">
        <v>6524950</v>
      </c>
      <c r="Q14" s="8">
        <v>4134119</v>
      </c>
      <c r="R14" s="8">
        <v>17033292</v>
      </c>
      <c r="S14" s="8">
        <v>7231423</v>
      </c>
      <c r="T14" s="8">
        <v>7320076</v>
      </c>
      <c r="U14" s="8">
        <v>14264949</v>
      </c>
      <c r="V14" s="8">
        <v>28816448</v>
      </c>
      <c r="W14" s="8">
        <v>80626452</v>
      </c>
      <c r="X14" s="8">
        <v>48814500</v>
      </c>
      <c r="Y14" s="8">
        <v>31811952</v>
      </c>
      <c r="Z14" s="2">
        <v>65.17</v>
      </c>
      <c r="AA14" s="6">
        <v>48814505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3150968</v>
      </c>
      <c r="D16" s="6">
        <v>0</v>
      </c>
      <c r="E16" s="7">
        <v>4385251</v>
      </c>
      <c r="F16" s="8">
        <v>5044608</v>
      </c>
      <c r="G16" s="8">
        <v>182396</v>
      </c>
      <c r="H16" s="8">
        <v>379638</v>
      </c>
      <c r="I16" s="8">
        <v>154200</v>
      </c>
      <c r="J16" s="8">
        <v>716234</v>
      </c>
      <c r="K16" s="8">
        <v>277309</v>
      </c>
      <c r="L16" s="8">
        <v>118319</v>
      </c>
      <c r="M16" s="8">
        <v>47583</v>
      </c>
      <c r="N16" s="8">
        <v>443211</v>
      </c>
      <c r="O16" s="8">
        <v>199275</v>
      </c>
      <c r="P16" s="8">
        <v>133753</v>
      </c>
      <c r="Q16" s="8">
        <v>501615</v>
      </c>
      <c r="R16" s="8">
        <v>834643</v>
      </c>
      <c r="S16" s="8">
        <v>162884</v>
      </c>
      <c r="T16" s="8">
        <v>1861942</v>
      </c>
      <c r="U16" s="8">
        <v>419448</v>
      </c>
      <c r="V16" s="8">
        <v>2444274</v>
      </c>
      <c r="W16" s="8">
        <v>4438362</v>
      </c>
      <c r="X16" s="8">
        <v>4385251</v>
      </c>
      <c r="Y16" s="8">
        <v>53111</v>
      </c>
      <c r="Z16" s="2">
        <v>1.21</v>
      </c>
      <c r="AA16" s="6">
        <v>5044608</v>
      </c>
    </row>
    <row r="17" spans="1:27" ht="13.5">
      <c r="A17" s="23" t="s">
        <v>44</v>
      </c>
      <c r="B17" s="29"/>
      <c r="C17" s="6">
        <v>2424131</v>
      </c>
      <c r="D17" s="6">
        <v>0</v>
      </c>
      <c r="E17" s="7">
        <v>2417685</v>
      </c>
      <c r="F17" s="8">
        <v>2417685</v>
      </c>
      <c r="G17" s="8">
        <v>68767</v>
      </c>
      <c r="H17" s="8">
        <v>324981</v>
      </c>
      <c r="I17" s="8">
        <v>153323</v>
      </c>
      <c r="J17" s="8">
        <v>547071</v>
      </c>
      <c r="K17" s="8">
        <v>288017</v>
      </c>
      <c r="L17" s="8">
        <v>110542</v>
      </c>
      <c r="M17" s="8">
        <v>9797</v>
      </c>
      <c r="N17" s="8">
        <v>408356</v>
      </c>
      <c r="O17" s="8">
        <v>421551</v>
      </c>
      <c r="P17" s="8">
        <v>173389</v>
      </c>
      <c r="Q17" s="8">
        <v>327671</v>
      </c>
      <c r="R17" s="8">
        <v>922611</v>
      </c>
      <c r="S17" s="8">
        <v>141298</v>
      </c>
      <c r="T17" s="8">
        <v>246259</v>
      </c>
      <c r="U17" s="8">
        <v>238568</v>
      </c>
      <c r="V17" s="8">
        <v>626125</v>
      </c>
      <c r="W17" s="8">
        <v>2504163</v>
      </c>
      <c r="X17" s="8">
        <v>2417688</v>
      </c>
      <c r="Y17" s="8">
        <v>86475</v>
      </c>
      <c r="Z17" s="2">
        <v>3.58</v>
      </c>
      <c r="AA17" s="6">
        <v>2417685</v>
      </c>
    </row>
    <row r="18" spans="1:27" ht="13.5">
      <c r="A18" s="25" t="s">
        <v>45</v>
      </c>
      <c r="B18" s="24"/>
      <c r="C18" s="6">
        <v>19482136</v>
      </c>
      <c r="D18" s="6">
        <v>0</v>
      </c>
      <c r="E18" s="7">
        <v>22480782</v>
      </c>
      <c r="F18" s="8">
        <v>22480782</v>
      </c>
      <c r="G18" s="8">
        <v>147669</v>
      </c>
      <c r="H18" s="8">
        <v>2135824</v>
      </c>
      <c r="I18" s="8">
        <v>3330458</v>
      </c>
      <c r="J18" s="8">
        <v>5613951</v>
      </c>
      <c r="K18" s="8">
        <v>484377</v>
      </c>
      <c r="L18" s="8">
        <v>157663</v>
      </c>
      <c r="M18" s="8">
        <v>-107098</v>
      </c>
      <c r="N18" s="8">
        <v>534942</v>
      </c>
      <c r="O18" s="8">
        <v>880763</v>
      </c>
      <c r="P18" s="8">
        <v>4413651</v>
      </c>
      <c r="Q18" s="8">
        <v>570635</v>
      </c>
      <c r="R18" s="8">
        <v>5865049</v>
      </c>
      <c r="S18" s="8">
        <v>3159005</v>
      </c>
      <c r="T18" s="8">
        <v>433678</v>
      </c>
      <c r="U18" s="8">
        <v>3331062</v>
      </c>
      <c r="V18" s="8">
        <v>6923745</v>
      </c>
      <c r="W18" s="8">
        <v>18937687</v>
      </c>
      <c r="X18" s="8">
        <v>22480788</v>
      </c>
      <c r="Y18" s="8">
        <v>-3543101</v>
      </c>
      <c r="Z18" s="2">
        <v>-15.76</v>
      </c>
      <c r="AA18" s="6">
        <v>22480782</v>
      </c>
    </row>
    <row r="19" spans="1:27" ht="13.5">
      <c r="A19" s="23" t="s">
        <v>46</v>
      </c>
      <c r="B19" s="29"/>
      <c r="C19" s="6">
        <v>187802347</v>
      </c>
      <c r="D19" s="6">
        <v>0</v>
      </c>
      <c r="E19" s="7">
        <v>219579424</v>
      </c>
      <c r="F19" s="8">
        <v>211767000</v>
      </c>
      <c r="G19" s="8">
        <v>72735000</v>
      </c>
      <c r="H19" s="8">
        <v>0</v>
      </c>
      <c r="I19" s="8">
        <v>0</v>
      </c>
      <c r="J19" s="8">
        <v>72735000</v>
      </c>
      <c r="K19" s="8">
        <v>0</v>
      </c>
      <c r="L19" s="8">
        <v>0</v>
      </c>
      <c r="M19" s="8">
        <v>50874060</v>
      </c>
      <c r="N19" s="8">
        <v>50874060</v>
      </c>
      <c r="O19" s="8">
        <v>1237500</v>
      </c>
      <c r="P19" s="8">
        <v>0</v>
      </c>
      <c r="Q19" s="8">
        <v>696900</v>
      </c>
      <c r="R19" s="8">
        <v>1934400</v>
      </c>
      <c r="S19" s="8">
        <v>368773</v>
      </c>
      <c r="T19" s="8">
        <v>1400</v>
      </c>
      <c r="U19" s="8">
        <v>67677789</v>
      </c>
      <c r="V19" s="8">
        <v>68047962</v>
      </c>
      <c r="W19" s="8">
        <v>193591422</v>
      </c>
      <c r="X19" s="8">
        <v>219579427</v>
      </c>
      <c r="Y19" s="8">
        <v>-25988005</v>
      </c>
      <c r="Z19" s="2">
        <v>-11.84</v>
      </c>
      <c r="AA19" s="6">
        <v>211767000</v>
      </c>
    </row>
    <row r="20" spans="1:27" ht="13.5">
      <c r="A20" s="23" t="s">
        <v>47</v>
      </c>
      <c r="B20" s="29"/>
      <c r="C20" s="6">
        <v>10087373</v>
      </c>
      <c r="D20" s="6">
        <v>0</v>
      </c>
      <c r="E20" s="7">
        <v>57327244</v>
      </c>
      <c r="F20" s="26">
        <v>10519697</v>
      </c>
      <c r="G20" s="26">
        <v>1376880</v>
      </c>
      <c r="H20" s="26">
        <v>568785</v>
      </c>
      <c r="I20" s="26">
        <v>3535336</v>
      </c>
      <c r="J20" s="26">
        <v>5481001</v>
      </c>
      <c r="K20" s="26">
        <v>1017748</v>
      </c>
      <c r="L20" s="26">
        <v>4196635</v>
      </c>
      <c r="M20" s="26">
        <v>706298</v>
      </c>
      <c r="N20" s="26">
        <v>5920681</v>
      </c>
      <c r="O20" s="26">
        <v>1298098</v>
      </c>
      <c r="P20" s="26">
        <v>7152</v>
      </c>
      <c r="Q20" s="26">
        <v>1160597</v>
      </c>
      <c r="R20" s="26">
        <v>2465847</v>
      </c>
      <c r="S20" s="26">
        <v>12162</v>
      </c>
      <c r="T20" s="26">
        <v>10310025</v>
      </c>
      <c r="U20" s="26">
        <v>-7081366</v>
      </c>
      <c r="V20" s="26">
        <v>3240821</v>
      </c>
      <c r="W20" s="26">
        <v>17108350</v>
      </c>
      <c r="X20" s="26">
        <v>8512285</v>
      </c>
      <c r="Y20" s="26">
        <v>8596065</v>
      </c>
      <c r="Z20" s="27">
        <v>100.98</v>
      </c>
      <c r="AA20" s="28">
        <v>10519697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1660797569</v>
      </c>
      <c r="D22" s="33">
        <f>SUM(D5:D21)</f>
        <v>0</v>
      </c>
      <c r="E22" s="34">
        <f t="shared" si="0"/>
        <v>1921544589</v>
      </c>
      <c r="F22" s="35">
        <f t="shared" si="0"/>
        <v>1887658995</v>
      </c>
      <c r="G22" s="35">
        <f t="shared" si="0"/>
        <v>211493661</v>
      </c>
      <c r="H22" s="35">
        <f t="shared" si="0"/>
        <v>171466882</v>
      </c>
      <c r="I22" s="35">
        <f t="shared" si="0"/>
        <v>103495544</v>
      </c>
      <c r="J22" s="35">
        <f t="shared" si="0"/>
        <v>486456087</v>
      </c>
      <c r="K22" s="35">
        <f t="shared" si="0"/>
        <v>136090505</v>
      </c>
      <c r="L22" s="35">
        <f t="shared" si="0"/>
        <v>139305329</v>
      </c>
      <c r="M22" s="35">
        <f t="shared" si="0"/>
        <v>180960393</v>
      </c>
      <c r="N22" s="35">
        <f t="shared" si="0"/>
        <v>456356227</v>
      </c>
      <c r="O22" s="35">
        <f t="shared" si="0"/>
        <v>133133326</v>
      </c>
      <c r="P22" s="35">
        <f t="shared" si="0"/>
        <v>126749478</v>
      </c>
      <c r="Q22" s="35">
        <f t="shared" si="0"/>
        <v>130200487</v>
      </c>
      <c r="R22" s="35">
        <f t="shared" si="0"/>
        <v>390083291</v>
      </c>
      <c r="S22" s="35">
        <f t="shared" si="0"/>
        <v>136609434</v>
      </c>
      <c r="T22" s="35">
        <f t="shared" si="0"/>
        <v>153047869</v>
      </c>
      <c r="U22" s="35">
        <f t="shared" si="0"/>
        <v>250700022</v>
      </c>
      <c r="V22" s="35">
        <f t="shared" si="0"/>
        <v>540357325</v>
      </c>
      <c r="W22" s="35">
        <f t="shared" si="0"/>
        <v>1873252930</v>
      </c>
      <c r="X22" s="35">
        <f t="shared" si="0"/>
        <v>1921542956</v>
      </c>
      <c r="Y22" s="35">
        <f t="shared" si="0"/>
        <v>-48290026</v>
      </c>
      <c r="Z22" s="36">
        <f>+IF(X22&lt;&gt;0,+(Y22/X22)*100,0)</f>
        <v>-2.51308594737447</v>
      </c>
      <c r="AA22" s="33">
        <f>SUM(AA5:AA21)</f>
        <v>1887658995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378502178</v>
      </c>
      <c r="D25" s="6">
        <v>0</v>
      </c>
      <c r="E25" s="7">
        <v>485267647</v>
      </c>
      <c r="F25" s="8">
        <v>473289010</v>
      </c>
      <c r="G25" s="8">
        <v>35435464</v>
      </c>
      <c r="H25" s="8">
        <v>35998888</v>
      </c>
      <c r="I25" s="8">
        <v>39547961</v>
      </c>
      <c r="J25" s="8">
        <v>110982313</v>
      </c>
      <c r="K25" s="8">
        <v>34229093</v>
      </c>
      <c r="L25" s="8">
        <v>40488861</v>
      </c>
      <c r="M25" s="8">
        <v>39885901</v>
      </c>
      <c r="N25" s="8">
        <v>114603855</v>
      </c>
      <c r="O25" s="8">
        <v>39514065</v>
      </c>
      <c r="P25" s="8">
        <v>38375003</v>
      </c>
      <c r="Q25" s="8">
        <v>42992527</v>
      </c>
      <c r="R25" s="8">
        <v>120881595</v>
      </c>
      <c r="S25" s="8">
        <v>39060324</v>
      </c>
      <c r="T25" s="8">
        <v>40142609</v>
      </c>
      <c r="U25" s="8">
        <v>39996025</v>
      </c>
      <c r="V25" s="8">
        <v>119198958</v>
      </c>
      <c r="W25" s="8">
        <v>465666721</v>
      </c>
      <c r="X25" s="8">
        <v>485267647</v>
      </c>
      <c r="Y25" s="8">
        <v>-19600926</v>
      </c>
      <c r="Z25" s="2">
        <v>-4.04</v>
      </c>
      <c r="AA25" s="6">
        <v>473289010</v>
      </c>
    </row>
    <row r="26" spans="1:27" ht="13.5">
      <c r="A26" s="25" t="s">
        <v>52</v>
      </c>
      <c r="B26" s="24"/>
      <c r="C26" s="6">
        <v>18987974</v>
      </c>
      <c r="D26" s="6">
        <v>0</v>
      </c>
      <c r="E26" s="7">
        <v>19143536</v>
      </c>
      <c r="F26" s="8">
        <v>19381157</v>
      </c>
      <c r="G26" s="8">
        <v>1576191</v>
      </c>
      <c r="H26" s="8">
        <v>1574525</v>
      </c>
      <c r="I26" s="8">
        <v>1574525</v>
      </c>
      <c r="J26" s="8">
        <v>4725241</v>
      </c>
      <c r="K26" s="8">
        <v>1575965</v>
      </c>
      <c r="L26" s="8">
        <v>1575695</v>
      </c>
      <c r="M26" s="8">
        <v>1575695</v>
      </c>
      <c r="N26" s="8">
        <v>4727355</v>
      </c>
      <c r="O26" s="8">
        <v>1573578</v>
      </c>
      <c r="P26" s="8">
        <v>1573064</v>
      </c>
      <c r="Q26" s="8">
        <v>1573064</v>
      </c>
      <c r="R26" s="8">
        <v>4719706</v>
      </c>
      <c r="S26" s="8">
        <v>2564579</v>
      </c>
      <c r="T26" s="8">
        <v>1679159</v>
      </c>
      <c r="U26" s="8">
        <v>1669993</v>
      </c>
      <c r="V26" s="8">
        <v>5913731</v>
      </c>
      <c r="W26" s="8">
        <v>20086033</v>
      </c>
      <c r="X26" s="8">
        <v>19143540</v>
      </c>
      <c r="Y26" s="8">
        <v>942493</v>
      </c>
      <c r="Z26" s="2">
        <v>4.92</v>
      </c>
      <c r="AA26" s="6">
        <v>19381157</v>
      </c>
    </row>
    <row r="27" spans="1:27" ht="13.5">
      <c r="A27" s="25" t="s">
        <v>53</v>
      </c>
      <c r="B27" s="24"/>
      <c r="C27" s="6">
        <v>115843379</v>
      </c>
      <c r="D27" s="6">
        <v>0</v>
      </c>
      <c r="E27" s="7">
        <v>213520030</v>
      </c>
      <c r="F27" s="8">
        <v>137427648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213520034</v>
      </c>
      <c r="Y27" s="8">
        <v>-213520034</v>
      </c>
      <c r="Z27" s="2">
        <v>-100</v>
      </c>
      <c r="AA27" s="6">
        <v>137427648</v>
      </c>
    </row>
    <row r="28" spans="1:27" ht="13.5">
      <c r="A28" s="25" t="s">
        <v>54</v>
      </c>
      <c r="B28" s="24"/>
      <c r="C28" s="6">
        <v>127549467</v>
      </c>
      <c r="D28" s="6">
        <v>0</v>
      </c>
      <c r="E28" s="7">
        <v>165000000</v>
      </c>
      <c r="F28" s="8">
        <v>165000000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165000000</v>
      </c>
      <c r="Y28" s="8">
        <v>-165000000</v>
      </c>
      <c r="Z28" s="2">
        <v>-100</v>
      </c>
      <c r="AA28" s="6">
        <v>165000000</v>
      </c>
    </row>
    <row r="29" spans="1:27" ht="13.5">
      <c r="A29" s="25" t="s">
        <v>55</v>
      </c>
      <c r="B29" s="24"/>
      <c r="C29" s="6">
        <v>15332301</v>
      </c>
      <c r="D29" s="6">
        <v>0</v>
      </c>
      <c r="E29" s="7">
        <v>12919926</v>
      </c>
      <c r="F29" s="8">
        <v>16130161</v>
      </c>
      <c r="G29" s="8">
        <v>0</v>
      </c>
      <c r="H29" s="8">
        <v>0</v>
      </c>
      <c r="I29" s="8">
        <v>282598</v>
      </c>
      <c r="J29" s="8">
        <v>282598</v>
      </c>
      <c r="K29" s="8">
        <v>0</v>
      </c>
      <c r="L29" s="8">
        <v>0</v>
      </c>
      <c r="M29" s="8">
        <v>7919430</v>
      </c>
      <c r="N29" s="8">
        <v>7919430</v>
      </c>
      <c r="O29" s="8">
        <v>210276</v>
      </c>
      <c r="P29" s="8">
        <v>0</v>
      </c>
      <c r="Q29" s="8">
        <v>253034</v>
      </c>
      <c r="R29" s="8">
        <v>463310</v>
      </c>
      <c r="S29" s="8">
        <v>0</v>
      </c>
      <c r="T29" s="8">
        <v>0</v>
      </c>
      <c r="U29" s="8">
        <v>7467229</v>
      </c>
      <c r="V29" s="8">
        <v>7467229</v>
      </c>
      <c r="W29" s="8">
        <v>16132567</v>
      </c>
      <c r="X29" s="8">
        <v>12919925</v>
      </c>
      <c r="Y29" s="8">
        <v>3212642</v>
      </c>
      <c r="Z29" s="2">
        <v>24.87</v>
      </c>
      <c r="AA29" s="6">
        <v>16130161</v>
      </c>
    </row>
    <row r="30" spans="1:27" ht="13.5">
      <c r="A30" s="25" t="s">
        <v>56</v>
      </c>
      <c r="B30" s="24"/>
      <c r="C30" s="6">
        <v>719281041</v>
      </c>
      <c r="D30" s="6">
        <v>0</v>
      </c>
      <c r="E30" s="7">
        <v>738297072</v>
      </c>
      <c r="F30" s="8">
        <v>714289222</v>
      </c>
      <c r="G30" s="8">
        <v>31941093</v>
      </c>
      <c r="H30" s="8">
        <v>56956500</v>
      </c>
      <c r="I30" s="8">
        <v>57653943</v>
      </c>
      <c r="J30" s="8">
        <v>146551536</v>
      </c>
      <c r="K30" s="8">
        <v>27382704</v>
      </c>
      <c r="L30" s="8">
        <v>31692026</v>
      </c>
      <c r="M30" s="8">
        <v>29314613</v>
      </c>
      <c r="N30" s="8">
        <v>88389343</v>
      </c>
      <c r="O30" s="8">
        <v>52323326</v>
      </c>
      <c r="P30" s="8">
        <v>58065171</v>
      </c>
      <c r="Q30" s="8">
        <v>30958167</v>
      </c>
      <c r="R30" s="8">
        <v>141346664</v>
      </c>
      <c r="S30" s="8">
        <v>34503686</v>
      </c>
      <c r="T30" s="8">
        <v>58423700</v>
      </c>
      <c r="U30" s="8">
        <v>184610398</v>
      </c>
      <c r="V30" s="8">
        <v>277537784</v>
      </c>
      <c r="W30" s="8">
        <v>653825327</v>
      </c>
      <c r="X30" s="8">
        <v>738297072</v>
      </c>
      <c r="Y30" s="8">
        <v>-84471745</v>
      </c>
      <c r="Z30" s="2">
        <v>-11.44</v>
      </c>
      <c r="AA30" s="6">
        <v>714289222</v>
      </c>
    </row>
    <row r="31" spans="1:27" ht="13.5">
      <c r="A31" s="25" t="s">
        <v>57</v>
      </c>
      <c r="B31" s="24"/>
      <c r="C31" s="6">
        <v>95047845</v>
      </c>
      <c r="D31" s="6">
        <v>0</v>
      </c>
      <c r="E31" s="7">
        <v>85918816</v>
      </c>
      <c r="F31" s="8">
        <v>107781035</v>
      </c>
      <c r="G31" s="8">
        <v>6427725</v>
      </c>
      <c r="H31" s="8">
        <v>8749099</v>
      </c>
      <c r="I31" s="8">
        <v>10918950</v>
      </c>
      <c r="J31" s="8">
        <v>26095774</v>
      </c>
      <c r="K31" s="8">
        <v>10609587</v>
      </c>
      <c r="L31" s="8">
        <v>10763713</v>
      </c>
      <c r="M31" s="8">
        <v>7330947</v>
      </c>
      <c r="N31" s="8">
        <v>28704247</v>
      </c>
      <c r="O31" s="8">
        <v>7160800</v>
      </c>
      <c r="P31" s="8">
        <v>9058662</v>
      </c>
      <c r="Q31" s="8">
        <v>7098563</v>
      </c>
      <c r="R31" s="8">
        <v>23318025</v>
      </c>
      <c r="S31" s="8">
        <v>8168588</v>
      </c>
      <c r="T31" s="8">
        <v>8286863</v>
      </c>
      <c r="U31" s="8">
        <v>7374196</v>
      </c>
      <c r="V31" s="8">
        <v>23829647</v>
      </c>
      <c r="W31" s="8">
        <v>101947693</v>
      </c>
      <c r="X31" s="8">
        <v>85917816</v>
      </c>
      <c r="Y31" s="8">
        <v>16029877</v>
      </c>
      <c r="Z31" s="2">
        <v>18.66</v>
      </c>
      <c r="AA31" s="6">
        <v>107781035</v>
      </c>
    </row>
    <row r="32" spans="1:27" ht="13.5">
      <c r="A32" s="25" t="s">
        <v>58</v>
      </c>
      <c r="B32" s="24"/>
      <c r="C32" s="6">
        <v>39986203</v>
      </c>
      <c r="D32" s="6">
        <v>0</v>
      </c>
      <c r="E32" s="7">
        <v>17104938</v>
      </c>
      <c r="F32" s="8">
        <v>83571994</v>
      </c>
      <c r="G32" s="8">
        <v>4764405</v>
      </c>
      <c r="H32" s="8">
        <v>5034008</v>
      </c>
      <c r="I32" s="8">
        <v>5157541</v>
      </c>
      <c r="J32" s="8">
        <v>14955954</v>
      </c>
      <c r="K32" s="8">
        <v>10797348</v>
      </c>
      <c r="L32" s="8">
        <v>13146436</v>
      </c>
      <c r="M32" s="8">
        <v>13312075</v>
      </c>
      <c r="N32" s="8">
        <v>37255859</v>
      </c>
      <c r="O32" s="8">
        <v>5122896</v>
      </c>
      <c r="P32" s="8">
        <v>3747306</v>
      </c>
      <c r="Q32" s="8">
        <v>6138763</v>
      </c>
      <c r="R32" s="8">
        <v>15008965</v>
      </c>
      <c r="S32" s="8">
        <v>4926244</v>
      </c>
      <c r="T32" s="8">
        <v>3505866</v>
      </c>
      <c r="U32" s="8">
        <v>4808018</v>
      </c>
      <c r="V32" s="8">
        <v>13240128</v>
      </c>
      <c r="W32" s="8">
        <v>80460906</v>
      </c>
      <c r="X32" s="8">
        <v>17104937</v>
      </c>
      <c r="Y32" s="8">
        <v>63355969</v>
      </c>
      <c r="Z32" s="2">
        <v>370.4</v>
      </c>
      <c r="AA32" s="6">
        <v>83571994</v>
      </c>
    </row>
    <row r="33" spans="1:27" ht="13.5">
      <c r="A33" s="25" t="s">
        <v>59</v>
      </c>
      <c r="B33" s="24"/>
      <c r="C33" s="6">
        <v>16145061</v>
      </c>
      <c r="D33" s="6">
        <v>0</v>
      </c>
      <c r="E33" s="7">
        <v>34547552</v>
      </c>
      <c r="F33" s="8">
        <v>21857748</v>
      </c>
      <c r="G33" s="8">
        <v>1643095</v>
      </c>
      <c r="H33" s="8">
        <v>1900906</v>
      </c>
      <c r="I33" s="8">
        <v>1856697</v>
      </c>
      <c r="J33" s="8">
        <v>5400698</v>
      </c>
      <c r="K33" s="8">
        <v>1840637</v>
      </c>
      <c r="L33" s="8">
        <v>1643086</v>
      </c>
      <c r="M33" s="8">
        <v>2338113</v>
      </c>
      <c r="N33" s="8">
        <v>5821836</v>
      </c>
      <c r="O33" s="8">
        <v>1639467</v>
      </c>
      <c r="P33" s="8">
        <v>1682340</v>
      </c>
      <c r="Q33" s="8">
        <v>2176744</v>
      </c>
      <c r="R33" s="8">
        <v>5498551</v>
      </c>
      <c r="S33" s="8">
        <v>1813916</v>
      </c>
      <c r="T33" s="8">
        <v>1648729</v>
      </c>
      <c r="U33" s="8">
        <v>3375610</v>
      </c>
      <c r="V33" s="8">
        <v>6838255</v>
      </c>
      <c r="W33" s="8">
        <v>23559340</v>
      </c>
      <c r="X33" s="8">
        <v>34547556</v>
      </c>
      <c r="Y33" s="8">
        <v>-10988216</v>
      </c>
      <c r="Z33" s="2">
        <v>-31.81</v>
      </c>
      <c r="AA33" s="6">
        <v>21857748</v>
      </c>
    </row>
    <row r="34" spans="1:27" ht="13.5">
      <c r="A34" s="25" t="s">
        <v>60</v>
      </c>
      <c r="B34" s="24"/>
      <c r="C34" s="6">
        <v>218993618</v>
      </c>
      <c r="D34" s="6">
        <v>0</v>
      </c>
      <c r="E34" s="7">
        <v>149824877</v>
      </c>
      <c r="F34" s="8">
        <v>156710134</v>
      </c>
      <c r="G34" s="8">
        <v>8294727</v>
      </c>
      <c r="H34" s="8">
        <v>17289513</v>
      </c>
      <c r="I34" s="8">
        <v>16758374</v>
      </c>
      <c r="J34" s="8">
        <v>42342614</v>
      </c>
      <c r="K34" s="8">
        <v>13587823</v>
      </c>
      <c r="L34" s="8">
        <v>12971307</v>
      </c>
      <c r="M34" s="8">
        <v>12880470</v>
      </c>
      <c r="N34" s="8">
        <v>39439600</v>
      </c>
      <c r="O34" s="8">
        <v>8805559</v>
      </c>
      <c r="P34" s="8">
        <v>11904265</v>
      </c>
      <c r="Q34" s="8">
        <v>19795645</v>
      </c>
      <c r="R34" s="8">
        <v>40505469</v>
      </c>
      <c r="S34" s="8">
        <v>10548307</v>
      </c>
      <c r="T34" s="8">
        <v>13550847</v>
      </c>
      <c r="U34" s="8">
        <v>10077923</v>
      </c>
      <c r="V34" s="8">
        <v>34177077</v>
      </c>
      <c r="W34" s="8">
        <v>156464760</v>
      </c>
      <c r="X34" s="8">
        <v>149823989</v>
      </c>
      <c r="Y34" s="8">
        <v>6640771</v>
      </c>
      <c r="Z34" s="2">
        <v>4.43</v>
      </c>
      <c r="AA34" s="6">
        <v>156710134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1745669067</v>
      </c>
      <c r="D36" s="33">
        <f>SUM(D25:D35)</f>
        <v>0</v>
      </c>
      <c r="E36" s="34">
        <f t="shared" si="1"/>
        <v>1921544394</v>
      </c>
      <c r="F36" s="35">
        <f t="shared" si="1"/>
        <v>1895438109</v>
      </c>
      <c r="G36" s="35">
        <f t="shared" si="1"/>
        <v>90082700</v>
      </c>
      <c r="H36" s="35">
        <f t="shared" si="1"/>
        <v>127503439</v>
      </c>
      <c r="I36" s="35">
        <f t="shared" si="1"/>
        <v>133750589</v>
      </c>
      <c r="J36" s="35">
        <f t="shared" si="1"/>
        <v>351336728</v>
      </c>
      <c r="K36" s="35">
        <f t="shared" si="1"/>
        <v>100023157</v>
      </c>
      <c r="L36" s="35">
        <f t="shared" si="1"/>
        <v>112281124</v>
      </c>
      <c r="M36" s="35">
        <f t="shared" si="1"/>
        <v>114557244</v>
      </c>
      <c r="N36" s="35">
        <f t="shared" si="1"/>
        <v>326861525</v>
      </c>
      <c r="O36" s="35">
        <f t="shared" si="1"/>
        <v>116349967</v>
      </c>
      <c r="P36" s="35">
        <f t="shared" si="1"/>
        <v>124405811</v>
      </c>
      <c r="Q36" s="35">
        <f t="shared" si="1"/>
        <v>110986507</v>
      </c>
      <c r="R36" s="35">
        <f t="shared" si="1"/>
        <v>351742285</v>
      </c>
      <c r="S36" s="35">
        <f t="shared" si="1"/>
        <v>101585644</v>
      </c>
      <c r="T36" s="35">
        <f t="shared" si="1"/>
        <v>127237773</v>
      </c>
      <c r="U36" s="35">
        <f t="shared" si="1"/>
        <v>259379392</v>
      </c>
      <c r="V36" s="35">
        <f t="shared" si="1"/>
        <v>488202809</v>
      </c>
      <c r="W36" s="35">
        <f t="shared" si="1"/>
        <v>1518143347</v>
      </c>
      <c r="X36" s="35">
        <f t="shared" si="1"/>
        <v>1921542516</v>
      </c>
      <c r="Y36" s="35">
        <f t="shared" si="1"/>
        <v>-403399169</v>
      </c>
      <c r="Z36" s="36">
        <f>+IF(X36&lt;&gt;0,+(Y36/X36)*100,0)</f>
        <v>-20.993507332834888</v>
      </c>
      <c r="AA36" s="33">
        <f>SUM(AA25:AA35)</f>
        <v>1895438109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-84871498</v>
      </c>
      <c r="D38" s="46">
        <f>+D22-D36</f>
        <v>0</v>
      </c>
      <c r="E38" s="47">
        <f t="shared" si="2"/>
        <v>195</v>
      </c>
      <c r="F38" s="48">
        <f t="shared" si="2"/>
        <v>-7779114</v>
      </c>
      <c r="G38" s="48">
        <f t="shared" si="2"/>
        <v>121410961</v>
      </c>
      <c r="H38" s="48">
        <f t="shared" si="2"/>
        <v>43963443</v>
      </c>
      <c r="I38" s="48">
        <f t="shared" si="2"/>
        <v>-30255045</v>
      </c>
      <c r="J38" s="48">
        <f t="shared" si="2"/>
        <v>135119359</v>
      </c>
      <c r="K38" s="48">
        <f t="shared" si="2"/>
        <v>36067348</v>
      </c>
      <c r="L38" s="48">
        <f t="shared" si="2"/>
        <v>27024205</v>
      </c>
      <c r="M38" s="48">
        <f t="shared" si="2"/>
        <v>66403149</v>
      </c>
      <c r="N38" s="48">
        <f t="shared" si="2"/>
        <v>129494702</v>
      </c>
      <c r="O38" s="48">
        <f t="shared" si="2"/>
        <v>16783359</v>
      </c>
      <c r="P38" s="48">
        <f t="shared" si="2"/>
        <v>2343667</v>
      </c>
      <c r="Q38" s="48">
        <f t="shared" si="2"/>
        <v>19213980</v>
      </c>
      <c r="R38" s="48">
        <f t="shared" si="2"/>
        <v>38341006</v>
      </c>
      <c r="S38" s="48">
        <f t="shared" si="2"/>
        <v>35023790</v>
      </c>
      <c r="T38" s="48">
        <f t="shared" si="2"/>
        <v>25810096</v>
      </c>
      <c r="U38" s="48">
        <f t="shared" si="2"/>
        <v>-8679370</v>
      </c>
      <c r="V38" s="48">
        <f t="shared" si="2"/>
        <v>52154516</v>
      </c>
      <c r="W38" s="48">
        <f t="shared" si="2"/>
        <v>355109583</v>
      </c>
      <c r="X38" s="48">
        <f>IF(F22=F36,0,X22-X36)</f>
        <v>440</v>
      </c>
      <c r="Y38" s="48">
        <f t="shared" si="2"/>
        <v>355109143</v>
      </c>
      <c r="Z38" s="49">
        <f>+IF(X38&lt;&gt;0,+(Y38/X38)*100,0)</f>
        <v>80706623.4090909</v>
      </c>
      <c r="AA38" s="46">
        <f>+AA22-AA36</f>
        <v>-7779114</v>
      </c>
    </row>
    <row r="39" spans="1:27" ht="13.5">
      <c r="A39" s="23" t="s">
        <v>64</v>
      </c>
      <c r="B39" s="29"/>
      <c r="C39" s="6">
        <v>187249844</v>
      </c>
      <c r="D39" s="6">
        <v>0</v>
      </c>
      <c r="E39" s="7">
        <v>159915998</v>
      </c>
      <c r="F39" s="8">
        <v>165637441</v>
      </c>
      <c r="G39" s="8">
        <v>0</v>
      </c>
      <c r="H39" s="8">
        <v>1600000</v>
      </c>
      <c r="I39" s="8">
        <v>140000</v>
      </c>
      <c r="J39" s="8">
        <v>1740000</v>
      </c>
      <c r="K39" s="8">
        <v>326432</v>
      </c>
      <c r="L39" s="8">
        <v>1309200</v>
      </c>
      <c r="M39" s="8">
        <v>45000</v>
      </c>
      <c r="N39" s="8">
        <v>1680632</v>
      </c>
      <c r="O39" s="8">
        <v>-403261</v>
      </c>
      <c r="P39" s="8">
        <v>0</v>
      </c>
      <c r="Q39" s="8">
        <v>47160</v>
      </c>
      <c r="R39" s="8">
        <v>-356101</v>
      </c>
      <c r="S39" s="8">
        <v>45000</v>
      </c>
      <c r="T39" s="8">
        <v>0</v>
      </c>
      <c r="U39" s="8">
        <v>5000</v>
      </c>
      <c r="V39" s="8">
        <v>50000</v>
      </c>
      <c r="W39" s="8">
        <v>3114531</v>
      </c>
      <c r="X39" s="8">
        <v>159915998</v>
      </c>
      <c r="Y39" s="8">
        <v>-156801467</v>
      </c>
      <c r="Z39" s="2">
        <v>-98.05</v>
      </c>
      <c r="AA39" s="6">
        <v>165637441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102378346</v>
      </c>
      <c r="D42" s="55">
        <f>SUM(D38:D41)</f>
        <v>0</v>
      </c>
      <c r="E42" s="56">
        <f t="shared" si="3"/>
        <v>159916193</v>
      </c>
      <c r="F42" s="57">
        <f t="shared" si="3"/>
        <v>157858327</v>
      </c>
      <c r="G42" s="57">
        <f t="shared" si="3"/>
        <v>121410961</v>
      </c>
      <c r="H42" s="57">
        <f t="shared" si="3"/>
        <v>45563443</v>
      </c>
      <c r="I42" s="57">
        <f t="shared" si="3"/>
        <v>-30115045</v>
      </c>
      <c r="J42" s="57">
        <f t="shared" si="3"/>
        <v>136859359</v>
      </c>
      <c r="K42" s="57">
        <f t="shared" si="3"/>
        <v>36393780</v>
      </c>
      <c r="L42" s="57">
        <f t="shared" si="3"/>
        <v>28333405</v>
      </c>
      <c r="M42" s="57">
        <f t="shared" si="3"/>
        <v>66448149</v>
      </c>
      <c r="N42" s="57">
        <f t="shared" si="3"/>
        <v>131175334</v>
      </c>
      <c r="O42" s="57">
        <f t="shared" si="3"/>
        <v>16380098</v>
      </c>
      <c r="P42" s="57">
        <f t="shared" si="3"/>
        <v>2343667</v>
      </c>
      <c r="Q42" s="57">
        <f t="shared" si="3"/>
        <v>19261140</v>
      </c>
      <c r="R42" s="57">
        <f t="shared" si="3"/>
        <v>37984905</v>
      </c>
      <c r="S42" s="57">
        <f t="shared" si="3"/>
        <v>35068790</v>
      </c>
      <c r="T42" s="57">
        <f t="shared" si="3"/>
        <v>25810096</v>
      </c>
      <c r="U42" s="57">
        <f t="shared" si="3"/>
        <v>-8674370</v>
      </c>
      <c r="V42" s="57">
        <f t="shared" si="3"/>
        <v>52204516</v>
      </c>
      <c r="W42" s="57">
        <f t="shared" si="3"/>
        <v>358224114</v>
      </c>
      <c r="X42" s="57">
        <f t="shared" si="3"/>
        <v>159916438</v>
      </c>
      <c r="Y42" s="57">
        <f t="shared" si="3"/>
        <v>198307676</v>
      </c>
      <c r="Z42" s="58">
        <f>+IF(X42&lt;&gt;0,+(Y42/X42)*100,0)</f>
        <v>124.00706173808098</v>
      </c>
      <c r="AA42" s="55">
        <f>SUM(AA38:AA41)</f>
        <v>157858327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102378346</v>
      </c>
      <c r="D44" s="63">
        <f>+D42-D43</f>
        <v>0</v>
      </c>
      <c r="E44" s="64">
        <f t="shared" si="4"/>
        <v>159916193</v>
      </c>
      <c r="F44" s="65">
        <f t="shared" si="4"/>
        <v>157858327</v>
      </c>
      <c r="G44" s="65">
        <f t="shared" si="4"/>
        <v>121410961</v>
      </c>
      <c r="H44" s="65">
        <f t="shared" si="4"/>
        <v>45563443</v>
      </c>
      <c r="I44" s="65">
        <f t="shared" si="4"/>
        <v>-30115045</v>
      </c>
      <c r="J44" s="65">
        <f t="shared" si="4"/>
        <v>136859359</v>
      </c>
      <c r="K44" s="65">
        <f t="shared" si="4"/>
        <v>36393780</v>
      </c>
      <c r="L44" s="65">
        <f t="shared" si="4"/>
        <v>28333405</v>
      </c>
      <c r="M44" s="65">
        <f t="shared" si="4"/>
        <v>66448149</v>
      </c>
      <c r="N44" s="65">
        <f t="shared" si="4"/>
        <v>131175334</v>
      </c>
      <c r="O44" s="65">
        <f t="shared" si="4"/>
        <v>16380098</v>
      </c>
      <c r="P44" s="65">
        <f t="shared" si="4"/>
        <v>2343667</v>
      </c>
      <c r="Q44" s="65">
        <f t="shared" si="4"/>
        <v>19261140</v>
      </c>
      <c r="R44" s="65">
        <f t="shared" si="4"/>
        <v>37984905</v>
      </c>
      <c r="S44" s="65">
        <f t="shared" si="4"/>
        <v>35068790</v>
      </c>
      <c r="T44" s="65">
        <f t="shared" si="4"/>
        <v>25810096</v>
      </c>
      <c r="U44" s="65">
        <f t="shared" si="4"/>
        <v>-8674370</v>
      </c>
      <c r="V44" s="65">
        <f t="shared" si="4"/>
        <v>52204516</v>
      </c>
      <c r="W44" s="65">
        <f t="shared" si="4"/>
        <v>358224114</v>
      </c>
      <c r="X44" s="65">
        <f t="shared" si="4"/>
        <v>159916438</v>
      </c>
      <c r="Y44" s="65">
        <f t="shared" si="4"/>
        <v>198307676</v>
      </c>
      <c r="Z44" s="66">
        <f>+IF(X44&lt;&gt;0,+(Y44/X44)*100,0)</f>
        <v>124.00706173808098</v>
      </c>
      <c r="AA44" s="63">
        <f>+AA42-AA43</f>
        <v>157858327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102378346</v>
      </c>
      <c r="D46" s="55">
        <f>SUM(D44:D45)</f>
        <v>0</v>
      </c>
      <c r="E46" s="56">
        <f t="shared" si="5"/>
        <v>159916193</v>
      </c>
      <c r="F46" s="57">
        <f t="shared" si="5"/>
        <v>157858327</v>
      </c>
      <c r="G46" s="57">
        <f t="shared" si="5"/>
        <v>121410961</v>
      </c>
      <c r="H46" s="57">
        <f t="shared" si="5"/>
        <v>45563443</v>
      </c>
      <c r="I46" s="57">
        <f t="shared" si="5"/>
        <v>-30115045</v>
      </c>
      <c r="J46" s="57">
        <f t="shared" si="5"/>
        <v>136859359</v>
      </c>
      <c r="K46" s="57">
        <f t="shared" si="5"/>
        <v>36393780</v>
      </c>
      <c r="L46" s="57">
        <f t="shared" si="5"/>
        <v>28333405</v>
      </c>
      <c r="M46" s="57">
        <f t="shared" si="5"/>
        <v>66448149</v>
      </c>
      <c r="N46" s="57">
        <f t="shared" si="5"/>
        <v>131175334</v>
      </c>
      <c r="O46" s="57">
        <f t="shared" si="5"/>
        <v>16380098</v>
      </c>
      <c r="P46" s="57">
        <f t="shared" si="5"/>
        <v>2343667</v>
      </c>
      <c r="Q46" s="57">
        <f t="shared" si="5"/>
        <v>19261140</v>
      </c>
      <c r="R46" s="57">
        <f t="shared" si="5"/>
        <v>37984905</v>
      </c>
      <c r="S46" s="57">
        <f t="shared" si="5"/>
        <v>35068790</v>
      </c>
      <c r="T46" s="57">
        <f t="shared" si="5"/>
        <v>25810096</v>
      </c>
      <c r="U46" s="57">
        <f t="shared" si="5"/>
        <v>-8674370</v>
      </c>
      <c r="V46" s="57">
        <f t="shared" si="5"/>
        <v>52204516</v>
      </c>
      <c r="W46" s="57">
        <f t="shared" si="5"/>
        <v>358224114</v>
      </c>
      <c r="X46" s="57">
        <f t="shared" si="5"/>
        <v>159916438</v>
      </c>
      <c r="Y46" s="57">
        <f t="shared" si="5"/>
        <v>198307676</v>
      </c>
      <c r="Z46" s="58">
        <f>+IF(X46&lt;&gt;0,+(Y46/X46)*100,0)</f>
        <v>124.00706173808098</v>
      </c>
      <c r="AA46" s="55">
        <f>SUM(AA44:AA45)</f>
        <v>157858327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102378346</v>
      </c>
      <c r="D48" s="71">
        <f>SUM(D46:D47)</f>
        <v>0</v>
      </c>
      <c r="E48" s="72">
        <f t="shared" si="6"/>
        <v>159916193</v>
      </c>
      <c r="F48" s="73">
        <f t="shared" si="6"/>
        <v>157858327</v>
      </c>
      <c r="G48" s="73">
        <f t="shared" si="6"/>
        <v>121410961</v>
      </c>
      <c r="H48" s="74">
        <f t="shared" si="6"/>
        <v>45563443</v>
      </c>
      <c r="I48" s="74">
        <f t="shared" si="6"/>
        <v>-30115045</v>
      </c>
      <c r="J48" s="74">
        <f t="shared" si="6"/>
        <v>136859359</v>
      </c>
      <c r="K48" s="74">
        <f t="shared" si="6"/>
        <v>36393780</v>
      </c>
      <c r="L48" s="74">
        <f t="shared" si="6"/>
        <v>28333405</v>
      </c>
      <c r="M48" s="73">
        <f t="shared" si="6"/>
        <v>66448149</v>
      </c>
      <c r="N48" s="73">
        <f t="shared" si="6"/>
        <v>131175334</v>
      </c>
      <c r="O48" s="74">
        <f t="shared" si="6"/>
        <v>16380098</v>
      </c>
      <c r="P48" s="74">
        <f t="shared" si="6"/>
        <v>2343667</v>
      </c>
      <c r="Q48" s="74">
        <f t="shared" si="6"/>
        <v>19261140</v>
      </c>
      <c r="R48" s="74">
        <f t="shared" si="6"/>
        <v>37984905</v>
      </c>
      <c r="S48" s="74">
        <f t="shared" si="6"/>
        <v>35068790</v>
      </c>
      <c r="T48" s="73">
        <f t="shared" si="6"/>
        <v>25810096</v>
      </c>
      <c r="U48" s="73">
        <f t="shared" si="6"/>
        <v>-8674370</v>
      </c>
      <c r="V48" s="74">
        <f t="shared" si="6"/>
        <v>52204516</v>
      </c>
      <c r="W48" s="74">
        <f t="shared" si="6"/>
        <v>358224114</v>
      </c>
      <c r="X48" s="74">
        <f t="shared" si="6"/>
        <v>159916438</v>
      </c>
      <c r="Y48" s="74">
        <f t="shared" si="6"/>
        <v>198307676</v>
      </c>
      <c r="Z48" s="75">
        <f>+IF(X48&lt;&gt;0,+(Y48/X48)*100,0)</f>
        <v>124.00706173808098</v>
      </c>
      <c r="AA48" s="76">
        <f>SUM(AA46:AA47)</f>
        <v>157858327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2015-08-05T09:01:48Z</dcterms:created>
  <dcterms:modified xsi:type="dcterms:W3CDTF">2015-08-05T09:02:57Z</dcterms:modified>
  <cp:category/>
  <cp:version/>
  <cp:contentType/>
  <cp:contentStatus/>
</cp:coreProperties>
</file>